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FARUNS\FY26 Projections Old and New Law\"/>
    </mc:Choice>
  </mc:AlternateContent>
  <xr:revisionPtr revIDLastSave="0" documentId="13_ncr:1_{0547ACE1-5883-421D-8044-3FE9305A63D6}" xr6:coauthVersionLast="47" xr6:coauthVersionMax="47" xr10:uidLastSave="{00000000-0000-0000-0000-000000000000}"/>
  <bookViews>
    <workbookView xWindow="-110" yWindow="-110" windowWidth="19420" windowHeight="10420" activeTab="1" xr2:uid="{0415E147-E3E2-422C-8237-EAEC3289115F}"/>
  </bookViews>
  <sheets>
    <sheet name="Historical FTE Counts" sheetId="6" r:id="rId1"/>
    <sheet name="HB24-1448_GovJanReq" sheetId="1" r:id="rId2"/>
    <sheet name="SFA1994_AMENDED" sheetId="3" r:id="rId3"/>
    <sheet name="PriorYR_FTE" sheetId="5" state="hidden" r:id="rId4"/>
  </sheets>
  <externalReferences>
    <externalReference r:id="rId5"/>
  </externalReferences>
  <definedNames>
    <definedName name="_Order1" hidden="1">255</definedName>
    <definedName name="DISTRICT" localSheetId="1">#REF!</definedName>
    <definedName name="DISTRICT" localSheetId="2">#REF!</definedName>
    <definedName name="DISTRICT">#REF!</definedName>
    <definedName name="MILL" localSheetId="1">#REF!</definedName>
    <definedName name="MILL" localSheetId="2">#REF!</definedName>
    <definedName name="MILL">#REF!</definedName>
    <definedName name="MOUNTAIN" localSheetId="1">#REF!</definedName>
    <definedName name="MOUNTAIN" localSheetId="2">#REF!</definedName>
    <definedName name="MOUNTAIN">#REF!</definedName>
    <definedName name="OUTLAY" localSheetId="1">#REF!</definedName>
    <definedName name="OUTLAY" localSheetId="2">#REF!</definedName>
    <definedName name="OUTLAY">#REF!</definedName>
    <definedName name="_xlnm.Print_Area" localSheetId="1">'HB24-1448_GovJanReq'!$A$8:$C$183</definedName>
    <definedName name="_xlnm.Print_Area" localSheetId="2">SFA1994_AMENDED!$A$8:$C$339</definedName>
    <definedName name="RURAL" localSheetId="1">#REF!</definedName>
    <definedName name="RURAL" localSheetId="2">#REF!</definedName>
    <definedName name="RURAL">#REF!</definedName>
    <definedName name="SUMMARY" localSheetId="1">'[1]district disk'!#REF!</definedName>
    <definedName name="SUMMARY" localSheetId="2">'[1]district disk'!#REF!</definedName>
    <definedName name="SUMMARY">#REF!</definedName>
    <definedName name="URBAN" localSheetId="1">#REF!</definedName>
    <definedName name="URBAN" localSheetId="2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3" i="6"/>
  <c r="FZ163" i="1"/>
  <c r="C323" i="3"/>
  <c r="FZ29" i="1" l="1"/>
  <c r="FZ137" i="3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C25" i="1" l="1"/>
  <c r="C65" i="1" s="1"/>
  <c r="C26" i="1"/>
  <c r="C66" i="1" s="1"/>
  <c r="C59" i="1"/>
  <c r="C154" i="1" s="1"/>
  <c r="C155" i="1" s="1"/>
  <c r="C64" i="1"/>
  <c r="C69" i="1"/>
  <c r="C70" i="1"/>
  <c r="C71" i="1"/>
  <c r="C73" i="1"/>
  <c r="C74" i="1"/>
  <c r="C75" i="1"/>
  <c r="C76" i="1"/>
  <c r="C77" i="1"/>
  <c r="C78" i="1"/>
  <c r="C89" i="1"/>
  <c r="C90" i="1"/>
  <c r="C93" i="1"/>
  <c r="C96" i="1"/>
  <c r="C101" i="1"/>
  <c r="C106" i="1"/>
  <c r="C109" i="1"/>
  <c r="C114" i="1"/>
  <c r="C119" i="1"/>
  <c r="C126" i="1"/>
  <c r="C132" i="1"/>
  <c r="C148" i="1"/>
  <c r="C179" i="1"/>
  <c r="C81" i="1" l="1"/>
  <c r="C91" i="1"/>
  <c r="C92" i="1" s="1"/>
  <c r="FZ34" i="1" l="1"/>
  <c r="FX35" i="3" l="1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EY35" i="3"/>
  <c r="EX35" i="3"/>
  <c r="EW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FX34" i="3" l="1"/>
  <c r="FX98" i="3" s="1"/>
  <c r="FW34" i="3"/>
  <c r="FW98" i="3" s="1"/>
  <c r="FV34" i="3"/>
  <c r="FV98" i="3" s="1"/>
  <c r="FU34" i="3"/>
  <c r="FU98" i="3" s="1"/>
  <c r="FT34" i="3"/>
  <c r="FT98" i="3" s="1"/>
  <c r="FS34" i="3"/>
  <c r="FS98" i="3" s="1"/>
  <c r="FR34" i="3"/>
  <c r="FR98" i="3" s="1"/>
  <c r="FQ34" i="3"/>
  <c r="FQ98" i="3" s="1"/>
  <c r="FP34" i="3"/>
  <c r="FP98" i="3" s="1"/>
  <c r="FO34" i="3"/>
  <c r="FO98" i="3" s="1"/>
  <c r="FN34" i="3"/>
  <c r="FN98" i="3" s="1"/>
  <c r="FM34" i="3"/>
  <c r="FM98" i="3" s="1"/>
  <c r="FL34" i="3"/>
  <c r="FL98" i="3" s="1"/>
  <c r="FK34" i="3"/>
  <c r="FK98" i="3" s="1"/>
  <c r="FJ34" i="3"/>
  <c r="FJ98" i="3" s="1"/>
  <c r="FI34" i="3"/>
  <c r="FI98" i="3" s="1"/>
  <c r="FH34" i="3"/>
  <c r="FH98" i="3" s="1"/>
  <c r="FG34" i="3"/>
  <c r="FG98" i="3" s="1"/>
  <c r="FF34" i="3"/>
  <c r="FF98" i="3" s="1"/>
  <c r="FE34" i="3"/>
  <c r="FE98" i="3" s="1"/>
  <c r="FD34" i="3"/>
  <c r="FD98" i="3" s="1"/>
  <c r="FC34" i="3"/>
  <c r="FC98" i="3" s="1"/>
  <c r="FB34" i="3"/>
  <c r="FB98" i="3" s="1"/>
  <c r="FA34" i="3"/>
  <c r="FA98" i="3" s="1"/>
  <c r="EZ34" i="3"/>
  <c r="EZ98" i="3" s="1"/>
  <c r="EY34" i="3"/>
  <c r="EY98" i="3" s="1"/>
  <c r="EX34" i="3"/>
  <c r="EX98" i="3" s="1"/>
  <c r="EW34" i="3"/>
  <c r="EW98" i="3" s="1"/>
  <c r="EV34" i="3"/>
  <c r="EV98" i="3" s="1"/>
  <c r="EU34" i="3"/>
  <c r="EU98" i="3" s="1"/>
  <c r="ET34" i="3"/>
  <c r="ET98" i="3" s="1"/>
  <c r="ES34" i="3"/>
  <c r="ES98" i="3" s="1"/>
  <c r="ER34" i="3"/>
  <c r="ER98" i="3" s="1"/>
  <c r="EQ34" i="3"/>
  <c r="EQ98" i="3" s="1"/>
  <c r="EP34" i="3"/>
  <c r="EP98" i="3" s="1"/>
  <c r="EO34" i="3"/>
  <c r="EO98" i="3" s="1"/>
  <c r="EN34" i="3"/>
  <c r="EN98" i="3" s="1"/>
  <c r="EM34" i="3"/>
  <c r="EM98" i="3" s="1"/>
  <c r="EL34" i="3"/>
  <c r="EL98" i="3" s="1"/>
  <c r="EK34" i="3"/>
  <c r="EK98" i="3" s="1"/>
  <c r="EJ34" i="3"/>
  <c r="EJ98" i="3" s="1"/>
  <c r="EI34" i="3"/>
  <c r="EI98" i="3" s="1"/>
  <c r="EH34" i="3"/>
  <c r="EH98" i="3" s="1"/>
  <c r="EG34" i="3"/>
  <c r="EG98" i="3" s="1"/>
  <c r="EF34" i="3"/>
  <c r="EF98" i="3" s="1"/>
  <c r="EE34" i="3"/>
  <c r="EE98" i="3" s="1"/>
  <c r="ED34" i="3"/>
  <c r="ED98" i="3" s="1"/>
  <c r="EC34" i="3"/>
  <c r="EC98" i="3" s="1"/>
  <c r="EB34" i="3"/>
  <c r="EB98" i="3" s="1"/>
  <c r="EA34" i="3"/>
  <c r="EA98" i="3" s="1"/>
  <c r="DZ34" i="3"/>
  <c r="DZ98" i="3" s="1"/>
  <c r="DY34" i="3"/>
  <c r="DY98" i="3" s="1"/>
  <c r="DX34" i="3"/>
  <c r="DX98" i="3" s="1"/>
  <c r="DW34" i="3"/>
  <c r="DW98" i="3" s="1"/>
  <c r="DV34" i="3"/>
  <c r="DV98" i="3" s="1"/>
  <c r="DU34" i="3"/>
  <c r="DU98" i="3" s="1"/>
  <c r="DT34" i="3"/>
  <c r="DT98" i="3" s="1"/>
  <c r="DS34" i="3"/>
  <c r="DS98" i="3" s="1"/>
  <c r="DR34" i="3"/>
  <c r="DR98" i="3" s="1"/>
  <c r="DQ34" i="3"/>
  <c r="DQ98" i="3" s="1"/>
  <c r="DP34" i="3"/>
  <c r="DP98" i="3" s="1"/>
  <c r="DO34" i="3"/>
  <c r="DO98" i="3" s="1"/>
  <c r="DN34" i="3"/>
  <c r="DN98" i="3" s="1"/>
  <c r="DM34" i="3"/>
  <c r="DM98" i="3" s="1"/>
  <c r="DL34" i="3"/>
  <c r="DL98" i="3" s="1"/>
  <c r="DK34" i="3"/>
  <c r="DK98" i="3" s="1"/>
  <c r="DJ34" i="3"/>
  <c r="DJ98" i="3" s="1"/>
  <c r="DI34" i="3"/>
  <c r="DI98" i="3" s="1"/>
  <c r="DH34" i="3"/>
  <c r="DH98" i="3" s="1"/>
  <c r="DG34" i="3"/>
  <c r="DG98" i="3" s="1"/>
  <c r="DF34" i="3"/>
  <c r="DF98" i="3" s="1"/>
  <c r="DE34" i="3"/>
  <c r="DE98" i="3" s="1"/>
  <c r="DD34" i="3"/>
  <c r="DD98" i="3" s="1"/>
  <c r="DC34" i="3"/>
  <c r="DC98" i="3" s="1"/>
  <c r="DB34" i="3"/>
  <c r="DB98" i="3" s="1"/>
  <c r="DA34" i="3"/>
  <c r="DA98" i="3" s="1"/>
  <c r="CZ34" i="3"/>
  <c r="CZ98" i="3" s="1"/>
  <c r="CY34" i="3"/>
  <c r="CY98" i="3" s="1"/>
  <c r="CX34" i="3"/>
  <c r="CX98" i="3" s="1"/>
  <c r="CW34" i="3"/>
  <c r="CW98" i="3" s="1"/>
  <c r="CV34" i="3"/>
  <c r="CV98" i="3" s="1"/>
  <c r="CU34" i="3"/>
  <c r="CU98" i="3" s="1"/>
  <c r="CT34" i="3"/>
  <c r="CT98" i="3" s="1"/>
  <c r="CS34" i="3"/>
  <c r="CS98" i="3" s="1"/>
  <c r="CR34" i="3"/>
  <c r="CR98" i="3" s="1"/>
  <c r="CQ34" i="3"/>
  <c r="CQ98" i="3" s="1"/>
  <c r="CP34" i="3"/>
  <c r="CP98" i="3" s="1"/>
  <c r="CO34" i="3"/>
  <c r="CO98" i="3" s="1"/>
  <c r="CN34" i="3"/>
  <c r="CN98" i="3" s="1"/>
  <c r="CM34" i="3"/>
  <c r="CM98" i="3" s="1"/>
  <c r="CL34" i="3"/>
  <c r="CL98" i="3" s="1"/>
  <c r="CK34" i="3"/>
  <c r="CK98" i="3" s="1"/>
  <c r="CJ34" i="3"/>
  <c r="CJ98" i="3" s="1"/>
  <c r="CI34" i="3"/>
  <c r="CI98" i="3" s="1"/>
  <c r="CH34" i="3"/>
  <c r="CH98" i="3" s="1"/>
  <c r="CG34" i="3"/>
  <c r="CG98" i="3" s="1"/>
  <c r="CF34" i="3"/>
  <c r="CF98" i="3" s="1"/>
  <c r="CE34" i="3"/>
  <c r="CE98" i="3" s="1"/>
  <c r="CD34" i="3"/>
  <c r="CD98" i="3" s="1"/>
  <c r="CC34" i="3"/>
  <c r="CC98" i="3" s="1"/>
  <c r="CB34" i="3"/>
  <c r="CB98" i="3" s="1"/>
  <c r="CA34" i="3"/>
  <c r="CA98" i="3" s="1"/>
  <c r="BZ34" i="3"/>
  <c r="BZ98" i="3" s="1"/>
  <c r="BY34" i="3"/>
  <c r="BY98" i="3" s="1"/>
  <c r="BX34" i="3"/>
  <c r="BX98" i="3" s="1"/>
  <c r="BW34" i="3"/>
  <c r="BW98" i="3" s="1"/>
  <c r="BV34" i="3"/>
  <c r="BV98" i="3" s="1"/>
  <c r="BU34" i="3"/>
  <c r="BU98" i="3" s="1"/>
  <c r="BT34" i="3"/>
  <c r="BT98" i="3" s="1"/>
  <c r="BS34" i="3"/>
  <c r="BS98" i="3" s="1"/>
  <c r="BR34" i="3"/>
  <c r="BR98" i="3" s="1"/>
  <c r="BQ34" i="3"/>
  <c r="BQ98" i="3" s="1"/>
  <c r="BP34" i="3"/>
  <c r="BP98" i="3" s="1"/>
  <c r="BO34" i="3"/>
  <c r="BO98" i="3" s="1"/>
  <c r="BN34" i="3"/>
  <c r="BN98" i="3" s="1"/>
  <c r="BM34" i="3"/>
  <c r="BM98" i="3" s="1"/>
  <c r="BL34" i="3"/>
  <c r="BL98" i="3" s="1"/>
  <c r="BK34" i="3"/>
  <c r="BK98" i="3" s="1"/>
  <c r="BJ34" i="3"/>
  <c r="BJ98" i="3" s="1"/>
  <c r="BI34" i="3"/>
  <c r="BI98" i="3" s="1"/>
  <c r="BH34" i="3"/>
  <c r="BH98" i="3" s="1"/>
  <c r="BG34" i="3"/>
  <c r="BG98" i="3" s="1"/>
  <c r="BF34" i="3"/>
  <c r="BF98" i="3" s="1"/>
  <c r="BE34" i="3"/>
  <c r="BE98" i="3" s="1"/>
  <c r="BD34" i="3"/>
  <c r="BD98" i="3" s="1"/>
  <c r="BC34" i="3"/>
  <c r="BC98" i="3" s="1"/>
  <c r="BB34" i="3"/>
  <c r="BB98" i="3" s="1"/>
  <c r="BA34" i="3"/>
  <c r="BA98" i="3" s="1"/>
  <c r="AZ34" i="3"/>
  <c r="AZ98" i="3" s="1"/>
  <c r="AY34" i="3"/>
  <c r="AY98" i="3" s="1"/>
  <c r="AX34" i="3"/>
  <c r="AX98" i="3" s="1"/>
  <c r="AW34" i="3"/>
  <c r="AW98" i="3" s="1"/>
  <c r="AV34" i="3"/>
  <c r="AV98" i="3" s="1"/>
  <c r="AU34" i="3"/>
  <c r="AU98" i="3" s="1"/>
  <c r="AT34" i="3"/>
  <c r="AT98" i="3" s="1"/>
  <c r="AS34" i="3"/>
  <c r="AS98" i="3" s="1"/>
  <c r="AR34" i="3"/>
  <c r="AR98" i="3" s="1"/>
  <c r="AQ34" i="3"/>
  <c r="AQ98" i="3" s="1"/>
  <c r="AP34" i="3"/>
  <c r="AP98" i="3" s="1"/>
  <c r="AO34" i="3"/>
  <c r="AO98" i="3" s="1"/>
  <c r="AN34" i="3"/>
  <c r="AN98" i="3" s="1"/>
  <c r="AM34" i="3"/>
  <c r="AM98" i="3" s="1"/>
  <c r="AL34" i="3"/>
  <c r="AL98" i="3" s="1"/>
  <c r="AK34" i="3"/>
  <c r="AK98" i="3" s="1"/>
  <c r="AJ34" i="3"/>
  <c r="AJ98" i="3" s="1"/>
  <c r="AI34" i="3"/>
  <c r="AI98" i="3" s="1"/>
  <c r="AH34" i="3"/>
  <c r="AH98" i="3" s="1"/>
  <c r="AG34" i="3"/>
  <c r="AG98" i="3" s="1"/>
  <c r="AF34" i="3"/>
  <c r="AF98" i="3" s="1"/>
  <c r="AE34" i="3"/>
  <c r="AE98" i="3" s="1"/>
  <c r="AD34" i="3"/>
  <c r="AD98" i="3" s="1"/>
  <c r="AC34" i="3"/>
  <c r="AC98" i="3" s="1"/>
  <c r="AB34" i="3"/>
  <c r="AB98" i="3" s="1"/>
  <c r="AA34" i="3"/>
  <c r="AA98" i="3" s="1"/>
  <c r="Z34" i="3"/>
  <c r="Z98" i="3" s="1"/>
  <c r="Y34" i="3"/>
  <c r="Y98" i="3" s="1"/>
  <c r="X34" i="3"/>
  <c r="X98" i="3" s="1"/>
  <c r="W34" i="3"/>
  <c r="W98" i="3" s="1"/>
  <c r="V34" i="3"/>
  <c r="V98" i="3" s="1"/>
  <c r="U34" i="3"/>
  <c r="U98" i="3" s="1"/>
  <c r="T34" i="3"/>
  <c r="T98" i="3" s="1"/>
  <c r="S34" i="3"/>
  <c r="S98" i="3" s="1"/>
  <c r="R34" i="3"/>
  <c r="R98" i="3" s="1"/>
  <c r="Q34" i="3"/>
  <c r="Q98" i="3" s="1"/>
  <c r="P34" i="3"/>
  <c r="P98" i="3" s="1"/>
  <c r="O34" i="3"/>
  <c r="O98" i="3" s="1"/>
  <c r="N34" i="3"/>
  <c r="N98" i="3" s="1"/>
  <c r="M34" i="3"/>
  <c r="M98" i="3" s="1"/>
  <c r="L34" i="3"/>
  <c r="L98" i="3" s="1"/>
  <c r="K34" i="3"/>
  <c r="K98" i="3" s="1"/>
  <c r="J34" i="3"/>
  <c r="J98" i="3" s="1"/>
  <c r="I34" i="3"/>
  <c r="I98" i="3" s="1"/>
  <c r="H34" i="3"/>
  <c r="H98" i="3" s="1"/>
  <c r="G34" i="3"/>
  <c r="G98" i="3" s="1"/>
  <c r="F34" i="3"/>
  <c r="F98" i="3" s="1"/>
  <c r="E34" i="3"/>
  <c r="E98" i="3" s="1"/>
  <c r="D34" i="3"/>
  <c r="D98" i="3" s="1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FX32" i="3"/>
  <c r="FW32" i="3"/>
  <c r="FV32" i="3"/>
  <c r="FU32" i="3"/>
  <c r="FT32" i="3"/>
  <c r="FS32" i="3"/>
  <c r="FR32" i="3"/>
  <c r="FQ32" i="3"/>
  <c r="FP32" i="3"/>
  <c r="FO32" i="3"/>
  <c r="FN32" i="3"/>
  <c r="FM32" i="3"/>
  <c r="FL32" i="3"/>
  <c r="FK32" i="3"/>
  <c r="FJ32" i="3"/>
  <c r="FI32" i="3"/>
  <c r="FH32" i="3"/>
  <c r="FG32" i="3"/>
  <c r="FF32" i="3"/>
  <c r="FE32" i="3"/>
  <c r="FD32" i="3"/>
  <c r="FC32" i="3"/>
  <c r="FB32" i="3"/>
  <c r="FA32" i="3"/>
  <c r="EZ32" i="3"/>
  <c r="EY32" i="3"/>
  <c r="EX32" i="3"/>
  <c r="EW32" i="3"/>
  <c r="EV32" i="3"/>
  <c r="EU32" i="3"/>
  <c r="ET32" i="3"/>
  <c r="ES32" i="3"/>
  <c r="ER32" i="3"/>
  <c r="EQ32" i="3"/>
  <c r="EP32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FX21" i="3"/>
  <c r="FX139" i="3" s="1"/>
  <c r="FW21" i="3"/>
  <c r="FW139" i="3" s="1"/>
  <c r="FV21" i="3"/>
  <c r="FV139" i="3" s="1"/>
  <c r="FU21" i="3"/>
  <c r="FU139" i="3" s="1"/>
  <c r="FT21" i="3"/>
  <c r="FT139" i="3" s="1"/>
  <c r="FS21" i="3"/>
  <c r="FS139" i="3" s="1"/>
  <c r="FR21" i="3"/>
  <c r="FR139" i="3" s="1"/>
  <c r="FQ21" i="3"/>
  <c r="FQ139" i="3" s="1"/>
  <c r="FP21" i="3"/>
  <c r="FP139" i="3" s="1"/>
  <c r="FO21" i="3"/>
  <c r="FO139" i="3" s="1"/>
  <c r="FN21" i="3"/>
  <c r="FN139" i="3" s="1"/>
  <c r="FM21" i="3"/>
  <c r="FM139" i="3" s="1"/>
  <c r="FL21" i="3"/>
  <c r="FL139" i="3" s="1"/>
  <c r="FK21" i="3"/>
  <c r="FK139" i="3" s="1"/>
  <c r="FJ21" i="3"/>
  <c r="FJ139" i="3" s="1"/>
  <c r="FI21" i="3"/>
  <c r="FI139" i="3" s="1"/>
  <c r="FH21" i="3"/>
  <c r="FH139" i="3" s="1"/>
  <c r="FG21" i="3"/>
  <c r="FG139" i="3" s="1"/>
  <c r="FF21" i="3"/>
  <c r="FF139" i="3" s="1"/>
  <c r="FE21" i="3"/>
  <c r="FE139" i="3" s="1"/>
  <c r="FD21" i="3"/>
  <c r="FD139" i="3" s="1"/>
  <c r="FC21" i="3"/>
  <c r="FC139" i="3" s="1"/>
  <c r="FB21" i="3"/>
  <c r="FB139" i="3" s="1"/>
  <c r="FA21" i="3"/>
  <c r="FA139" i="3" s="1"/>
  <c r="EZ21" i="3"/>
  <c r="EZ139" i="3" s="1"/>
  <c r="EY21" i="3"/>
  <c r="EY139" i="3" s="1"/>
  <c r="EX21" i="3"/>
  <c r="EX139" i="3" s="1"/>
  <c r="EW21" i="3"/>
  <c r="EW139" i="3" s="1"/>
  <c r="EV21" i="3"/>
  <c r="EV139" i="3" s="1"/>
  <c r="EU21" i="3"/>
  <c r="EU139" i="3" s="1"/>
  <c r="ET21" i="3"/>
  <c r="ET139" i="3" s="1"/>
  <c r="ES21" i="3"/>
  <c r="ES139" i="3" s="1"/>
  <c r="ER21" i="3"/>
  <c r="ER139" i="3" s="1"/>
  <c r="EQ21" i="3"/>
  <c r="EQ139" i="3" s="1"/>
  <c r="EP21" i="3"/>
  <c r="EP139" i="3" s="1"/>
  <c r="EO21" i="3"/>
  <c r="EO139" i="3" s="1"/>
  <c r="EN21" i="3"/>
  <c r="EN139" i="3" s="1"/>
  <c r="EM21" i="3"/>
  <c r="EM139" i="3" s="1"/>
  <c r="EL21" i="3"/>
  <c r="EL139" i="3" s="1"/>
  <c r="EK21" i="3"/>
  <c r="EK139" i="3" s="1"/>
  <c r="EJ21" i="3"/>
  <c r="EJ139" i="3" s="1"/>
  <c r="EI21" i="3"/>
  <c r="EI139" i="3" s="1"/>
  <c r="EH21" i="3"/>
  <c r="EH139" i="3" s="1"/>
  <c r="EG21" i="3"/>
  <c r="EG139" i="3" s="1"/>
  <c r="EF21" i="3"/>
  <c r="EF139" i="3" s="1"/>
  <c r="EE21" i="3"/>
  <c r="EE139" i="3" s="1"/>
  <c r="ED21" i="3"/>
  <c r="ED139" i="3" s="1"/>
  <c r="EC21" i="3"/>
  <c r="EC139" i="3" s="1"/>
  <c r="EB21" i="3"/>
  <c r="EB139" i="3" s="1"/>
  <c r="EA21" i="3"/>
  <c r="EA139" i="3" s="1"/>
  <c r="DZ21" i="3"/>
  <c r="DZ139" i="3" s="1"/>
  <c r="DY21" i="3"/>
  <c r="DY139" i="3" s="1"/>
  <c r="DX21" i="3"/>
  <c r="DX139" i="3" s="1"/>
  <c r="DW21" i="3"/>
  <c r="DW139" i="3" s="1"/>
  <c r="DV21" i="3"/>
  <c r="DV139" i="3" s="1"/>
  <c r="DU21" i="3"/>
  <c r="DU139" i="3" s="1"/>
  <c r="DT21" i="3"/>
  <c r="DT139" i="3" s="1"/>
  <c r="DS21" i="3"/>
  <c r="DS139" i="3" s="1"/>
  <c r="DR21" i="3"/>
  <c r="DR139" i="3" s="1"/>
  <c r="DQ21" i="3"/>
  <c r="DQ139" i="3" s="1"/>
  <c r="DP21" i="3"/>
  <c r="DP139" i="3" s="1"/>
  <c r="DO21" i="3"/>
  <c r="DO139" i="3" s="1"/>
  <c r="DN21" i="3"/>
  <c r="DN139" i="3" s="1"/>
  <c r="DM21" i="3"/>
  <c r="DM139" i="3" s="1"/>
  <c r="DL21" i="3"/>
  <c r="DL139" i="3" s="1"/>
  <c r="DK21" i="3"/>
  <c r="DK139" i="3" s="1"/>
  <c r="DJ21" i="3"/>
  <c r="DJ139" i="3" s="1"/>
  <c r="DI21" i="3"/>
  <c r="DI139" i="3" s="1"/>
  <c r="DH21" i="3"/>
  <c r="DH139" i="3" s="1"/>
  <c r="DG21" i="3"/>
  <c r="DG139" i="3" s="1"/>
  <c r="DF21" i="3"/>
  <c r="DF139" i="3" s="1"/>
  <c r="DE21" i="3"/>
  <c r="DE139" i="3" s="1"/>
  <c r="DD21" i="3"/>
  <c r="DD139" i="3" s="1"/>
  <c r="DC21" i="3"/>
  <c r="DC139" i="3" s="1"/>
  <c r="DB21" i="3"/>
  <c r="DB139" i="3" s="1"/>
  <c r="DA21" i="3"/>
  <c r="DA139" i="3" s="1"/>
  <c r="CZ21" i="3"/>
  <c r="CZ139" i="3" s="1"/>
  <c r="CY21" i="3"/>
  <c r="CY139" i="3" s="1"/>
  <c r="CX21" i="3"/>
  <c r="CX139" i="3" s="1"/>
  <c r="CW21" i="3"/>
  <c r="CW139" i="3" s="1"/>
  <c r="CV21" i="3"/>
  <c r="CV139" i="3" s="1"/>
  <c r="CU21" i="3"/>
  <c r="CU139" i="3" s="1"/>
  <c r="CT21" i="3"/>
  <c r="CT139" i="3" s="1"/>
  <c r="CS21" i="3"/>
  <c r="CS139" i="3" s="1"/>
  <c r="CR21" i="3"/>
  <c r="CR139" i="3" s="1"/>
  <c r="CQ21" i="3"/>
  <c r="CQ139" i="3" s="1"/>
  <c r="CP21" i="3"/>
  <c r="CP139" i="3" s="1"/>
  <c r="CO21" i="3"/>
  <c r="CO139" i="3" s="1"/>
  <c r="CN21" i="3"/>
  <c r="CN139" i="3" s="1"/>
  <c r="CM21" i="3"/>
  <c r="CM139" i="3" s="1"/>
  <c r="CL21" i="3"/>
  <c r="CL139" i="3" s="1"/>
  <c r="CK21" i="3"/>
  <c r="CK139" i="3" s="1"/>
  <c r="CJ21" i="3"/>
  <c r="CJ139" i="3" s="1"/>
  <c r="CI21" i="3"/>
  <c r="CI139" i="3" s="1"/>
  <c r="CH21" i="3"/>
  <c r="CH139" i="3" s="1"/>
  <c r="CG21" i="3"/>
  <c r="CG139" i="3" s="1"/>
  <c r="CF21" i="3"/>
  <c r="CF139" i="3" s="1"/>
  <c r="CE21" i="3"/>
  <c r="CE139" i="3" s="1"/>
  <c r="CD21" i="3"/>
  <c r="CD139" i="3" s="1"/>
  <c r="CC21" i="3"/>
  <c r="CC139" i="3" s="1"/>
  <c r="CB21" i="3"/>
  <c r="CB139" i="3" s="1"/>
  <c r="CA21" i="3"/>
  <c r="CA139" i="3" s="1"/>
  <c r="BZ21" i="3"/>
  <c r="BZ139" i="3" s="1"/>
  <c r="BY21" i="3"/>
  <c r="BY139" i="3" s="1"/>
  <c r="BX21" i="3"/>
  <c r="BX139" i="3" s="1"/>
  <c r="BW21" i="3"/>
  <c r="BW139" i="3" s="1"/>
  <c r="BV21" i="3"/>
  <c r="BV139" i="3" s="1"/>
  <c r="BU21" i="3"/>
  <c r="BU139" i="3" s="1"/>
  <c r="BT21" i="3"/>
  <c r="BT139" i="3" s="1"/>
  <c r="BS21" i="3"/>
  <c r="BS139" i="3" s="1"/>
  <c r="BR21" i="3"/>
  <c r="BR139" i="3" s="1"/>
  <c r="BQ21" i="3"/>
  <c r="BQ139" i="3" s="1"/>
  <c r="BP21" i="3"/>
  <c r="BP139" i="3" s="1"/>
  <c r="BO21" i="3"/>
  <c r="BO139" i="3" s="1"/>
  <c r="BN21" i="3"/>
  <c r="BN139" i="3" s="1"/>
  <c r="BM21" i="3"/>
  <c r="BM139" i="3" s="1"/>
  <c r="BL21" i="3"/>
  <c r="BL139" i="3" s="1"/>
  <c r="BK21" i="3"/>
  <c r="BK139" i="3" s="1"/>
  <c r="BJ21" i="3"/>
  <c r="BJ139" i="3" s="1"/>
  <c r="BI21" i="3"/>
  <c r="BI139" i="3" s="1"/>
  <c r="BH21" i="3"/>
  <c r="BH139" i="3" s="1"/>
  <c r="BG21" i="3"/>
  <c r="BG139" i="3" s="1"/>
  <c r="BF21" i="3"/>
  <c r="BF139" i="3" s="1"/>
  <c r="BE21" i="3"/>
  <c r="BE139" i="3" s="1"/>
  <c r="BD21" i="3"/>
  <c r="BD139" i="3" s="1"/>
  <c r="BC21" i="3"/>
  <c r="BC139" i="3" s="1"/>
  <c r="BB21" i="3"/>
  <c r="BB139" i="3" s="1"/>
  <c r="BA21" i="3"/>
  <c r="BA139" i="3" s="1"/>
  <c r="AZ21" i="3"/>
  <c r="AZ139" i="3" s="1"/>
  <c r="AY21" i="3"/>
  <c r="AY139" i="3" s="1"/>
  <c r="AX21" i="3"/>
  <c r="AX139" i="3" s="1"/>
  <c r="AW21" i="3"/>
  <c r="AW139" i="3" s="1"/>
  <c r="AV21" i="3"/>
  <c r="AV139" i="3" s="1"/>
  <c r="AU21" i="3"/>
  <c r="AU139" i="3" s="1"/>
  <c r="AT21" i="3"/>
  <c r="AT139" i="3" s="1"/>
  <c r="AS21" i="3"/>
  <c r="AS139" i="3" s="1"/>
  <c r="AR21" i="3"/>
  <c r="AR139" i="3" s="1"/>
  <c r="AQ21" i="3"/>
  <c r="AQ139" i="3" s="1"/>
  <c r="AP21" i="3"/>
  <c r="AP139" i="3" s="1"/>
  <c r="AO21" i="3"/>
  <c r="AO139" i="3" s="1"/>
  <c r="AN21" i="3"/>
  <c r="AN139" i="3" s="1"/>
  <c r="AM21" i="3"/>
  <c r="AM139" i="3" s="1"/>
  <c r="AL21" i="3"/>
  <c r="AL139" i="3" s="1"/>
  <c r="AK21" i="3"/>
  <c r="AK139" i="3" s="1"/>
  <c r="AJ21" i="3"/>
  <c r="AJ139" i="3" s="1"/>
  <c r="AI21" i="3"/>
  <c r="AI139" i="3" s="1"/>
  <c r="AH21" i="3"/>
  <c r="AH139" i="3" s="1"/>
  <c r="AG21" i="3"/>
  <c r="AG139" i="3" s="1"/>
  <c r="AF21" i="3"/>
  <c r="AF139" i="3" s="1"/>
  <c r="AE21" i="3"/>
  <c r="AE139" i="3" s="1"/>
  <c r="AD21" i="3"/>
  <c r="AD139" i="3" s="1"/>
  <c r="AC21" i="3"/>
  <c r="AC139" i="3" s="1"/>
  <c r="AB21" i="3"/>
  <c r="AB139" i="3" s="1"/>
  <c r="AA21" i="3"/>
  <c r="AA139" i="3" s="1"/>
  <c r="Z21" i="3"/>
  <c r="Z139" i="3" s="1"/>
  <c r="Y21" i="3"/>
  <c r="Y139" i="3" s="1"/>
  <c r="X21" i="3"/>
  <c r="X139" i="3" s="1"/>
  <c r="W21" i="3"/>
  <c r="W139" i="3" s="1"/>
  <c r="V21" i="3"/>
  <c r="V139" i="3" s="1"/>
  <c r="U21" i="3"/>
  <c r="U139" i="3" s="1"/>
  <c r="T21" i="3"/>
  <c r="T139" i="3" s="1"/>
  <c r="S21" i="3"/>
  <c r="S139" i="3" s="1"/>
  <c r="R21" i="3"/>
  <c r="R139" i="3" s="1"/>
  <c r="Q21" i="3"/>
  <c r="Q139" i="3" s="1"/>
  <c r="P21" i="3"/>
  <c r="P139" i="3" s="1"/>
  <c r="O21" i="3"/>
  <c r="O139" i="3" s="1"/>
  <c r="N21" i="3"/>
  <c r="N139" i="3" s="1"/>
  <c r="M21" i="3"/>
  <c r="M139" i="3" s="1"/>
  <c r="L21" i="3"/>
  <c r="L139" i="3" s="1"/>
  <c r="K21" i="3"/>
  <c r="K139" i="3" s="1"/>
  <c r="J21" i="3"/>
  <c r="J139" i="3" s="1"/>
  <c r="I21" i="3"/>
  <c r="I139" i="3" s="1"/>
  <c r="H21" i="3"/>
  <c r="H139" i="3" s="1"/>
  <c r="G21" i="3"/>
  <c r="G139" i="3" s="1"/>
  <c r="F21" i="3"/>
  <c r="F139" i="3" s="1"/>
  <c r="E21" i="3"/>
  <c r="E139" i="3" s="1"/>
  <c r="D21" i="3"/>
  <c r="D139" i="3" s="1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23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FX13" i="3"/>
  <c r="FW13" i="3"/>
  <c r="FV13" i="3"/>
  <c r="FU13" i="3"/>
  <c r="FT13" i="3"/>
  <c r="FS13" i="3"/>
  <c r="FR13" i="3"/>
  <c r="FQ13" i="3"/>
  <c r="FP13" i="3"/>
  <c r="FP176" i="3" s="1"/>
  <c r="FO13" i="3"/>
  <c r="FN13" i="3"/>
  <c r="FN176" i="3" s="1"/>
  <c r="FM13" i="3"/>
  <c r="FL13" i="3"/>
  <c r="FK13" i="3"/>
  <c r="FJ13" i="3"/>
  <c r="FI13" i="3"/>
  <c r="FH13" i="3"/>
  <c r="FG13" i="3"/>
  <c r="FF13" i="3"/>
  <c r="FE13" i="3"/>
  <c r="FD13" i="3"/>
  <c r="FD176" i="3" s="1"/>
  <c r="FC13" i="3"/>
  <c r="FB13" i="3"/>
  <c r="FB176" i="3" s="1"/>
  <c r="FA13" i="3"/>
  <c r="EZ13" i="3"/>
  <c r="EY13" i="3"/>
  <c r="EX13" i="3"/>
  <c r="EW13" i="3"/>
  <c r="EV13" i="3"/>
  <c r="EU13" i="3"/>
  <c r="ET13" i="3"/>
  <c r="ES13" i="3"/>
  <c r="ER13" i="3"/>
  <c r="ER176" i="3" s="1"/>
  <c r="EQ13" i="3"/>
  <c r="EP13" i="3"/>
  <c r="EP176" i="3" s="1"/>
  <c r="EO13" i="3"/>
  <c r="EN13" i="3"/>
  <c r="EM13" i="3"/>
  <c r="EL13" i="3"/>
  <c r="EK13" i="3"/>
  <c r="EJ13" i="3"/>
  <c r="EI13" i="3"/>
  <c r="EH13" i="3"/>
  <c r="EG13" i="3"/>
  <c r="EF13" i="3"/>
  <c r="EF176" i="3" s="1"/>
  <c r="EE13" i="3"/>
  <c r="ED13" i="3"/>
  <c r="ED176" i="3" s="1"/>
  <c r="EC13" i="3"/>
  <c r="EB13" i="3"/>
  <c r="EA13" i="3"/>
  <c r="DZ13" i="3"/>
  <c r="DY13" i="3"/>
  <c r="DX13" i="3"/>
  <c r="DW13" i="3"/>
  <c r="DV13" i="3"/>
  <c r="DU13" i="3"/>
  <c r="DT13" i="3"/>
  <c r="DT176" i="3" s="1"/>
  <c r="DS13" i="3"/>
  <c r="DR13" i="3"/>
  <c r="DR176" i="3" s="1"/>
  <c r="DQ13" i="3"/>
  <c r="DP13" i="3"/>
  <c r="DO13" i="3"/>
  <c r="DN13" i="3"/>
  <c r="DM13" i="3"/>
  <c r="DL13" i="3"/>
  <c r="DK13" i="3"/>
  <c r="DJ13" i="3"/>
  <c r="DI13" i="3"/>
  <c r="DH13" i="3"/>
  <c r="DH176" i="3" s="1"/>
  <c r="DG13" i="3"/>
  <c r="DF13" i="3"/>
  <c r="DF176" i="3" s="1"/>
  <c r="DE13" i="3"/>
  <c r="DD13" i="3"/>
  <c r="DC13" i="3"/>
  <c r="DB13" i="3"/>
  <c r="DA13" i="3"/>
  <c r="CZ13" i="3"/>
  <c r="CY13" i="3"/>
  <c r="CX13" i="3"/>
  <c r="CW13" i="3"/>
  <c r="CV13" i="3"/>
  <c r="CV176" i="3" s="1"/>
  <c r="CU13" i="3"/>
  <c r="CT13" i="3"/>
  <c r="CT176" i="3" s="1"/>
  <c r="CS13" i="3"/>
  <c r="CR13" i="3"/>
  <c r="CQ13" i="3"/>
  <c r="CP13" i="3"/>
  <c r="CO13" i="3"/>
  <c r="CN13" i="3"/>
  <c r="CM13" i="3"/>
  <c r="CL13" i="3"/>
  <c r="CK13" i="3"/>
  <c r="CJ13" i="3"/>
  <c r="CJ176" i="3" s="1"/>
  <c r="CI13" i="3"/>
  <c r="CH13" i="3"/>
  <c r="CH176" i="3" s="1"/>
  <c r="CG13" i="3"/>
  <c r="CF13" i="3"/>
  <c r="CE13" i="3"/>
  <c r="CD13" i="3"/>
  <c r="CC13" i="3"/>
  <c r="CB13" i="3"/>
  <c r="CA13" i="3"/>
  <c r="BZ13" i="3"/>
  <c r="BY13" i="3"/>
  <c r="BX13" i="3"/>
  <c r="BX176" i="3" s="1"/>
  <c r="BW13" i="3"/>
  <c r="BV13" i="3"/>
  <c r="BV176" i="3" s="1"/>
  <c r="BU13" i="3"/>
  <c r="BT13" i="3"/>
  <c r="BS13" i="3"/>
  <c r="BR13" i="3"/>
  <c r="BQ13" i="3"/>
  <c r="BP13" i="3"/>
  <c r="BO13" i="3"/>
  <c r="BN13" i="3"/>
  <c r="BM13" i="3"/>
  <c r="BL13" i="3"/>
  <c r="BL176" i="3" s="1"/>
  <c r="BK13" i="3"/>
  <c r="BJ13" i="3"/>
  <c r="BJ176" i="3" s="1"/>
  <c r="BI13" i="3"/>
  <c r="BH13" i="3"/>
  <c r="BG13" i="3"/>
  <c r="BF13" i="3"/>
  <c r="BE13" i="3"/>
  <c r="BD13" i="3"/>
  <c r="BC13" i="3"/>
  <c r="BB13" i="3"/>
  <c r="BA13" i="3"/>
  <c r="AZ13" i="3"/>
  <c r="AZ176" i="3" s="1"/>
  <c r="AY13" i="3"/>
  <c r="AX13" i="3"/>
  <c r="AX176" i="3" s="1"/>
  <c r="AW13" i="3"/>
  <c r="AV13" i="3"/>
  <c r="AU13" i="3"/>
  <c r="AT13" i="3"/>
  <c r="AS13" i="3"/>
  <c r="AR13" i="3"/>
  <c r="AQ13" i="3"/>
  <c r="AP13" i="3"/>
  <c r="AO13" i="3"/>
  <c r="AN13" i="3"/>
  <c r="AN176" i="3" s="1"/>
  <c r="AM13" i="3"/>
  <c r="AL13" i="3"/>
  <c r="AL176" i="3" s="1"/>
  <c r="AK13" i="3"/>
  <c r="AJ13" i="3"/>
  <c r="AI13" i="3"/>
  <c r="AH13" i="3"/>
  <c r="AG13" i="3"/>
  <c r="AF13" i="3"/>
  <c r="AE13" i="3"/>
  <c r="AD13" i="3"/>
  <c r="AC13" i="3"/>
  <c r="AB13" i="3"/>
  <c r="AB176" i="3" s="1"/>
  <c r="AA13" i="3"/>
  <c r="Z13" i="3"/>
  <c r="Z176" i="3" s="1"/>
  <c r="Y13" i="3"/>
  <c r="X13" i="3"/>
  <c r="W13" i="3"/>
  <c r="V13" i="3"/>
  <c r="U13" i="3"/>
  <c r="T13" i="3"/>
  <c r="S13" i="3"/>
  <c r="R13" i="3"/>
  <c r="Q13" i="3"/>
  <c r="P13" i="3"/>
  <c r="O13" i="3"/>
  <c r="N13" i="3"/>
  <c r="N176" i="3" s="1"/>
  <c r="M13" i="3"/>
  <c r="L13" i="3"/>
  <c r="K13" i="3"/>
  <c r="J13" i="3"/>
  <c r="I13" i="3"/>
  <c r="H13" i="3"/>
  <c r="G13" i="3"/>
  <c r="F13" i="3"/>
  <c r="E13" i="3"/>
  <c r="D13" i="3"/>
  <c r="D176" i="3" s="1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32" i="3"/>
  <c r="C31" i="3"/>
  <c r="C30" i="3"/>
  <c r="C25" i="3"/>
  <c r="C26" i="3"/>
  <c r="C22" i="3"/>
  <c r="C33" i="3"/>
  <c r="C34" i="3"/>
  <c r="C98" i="3" s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O176" i="3" l="1"/>
  <c r="AA176" i="3"/>
  <c r="AM176" i="3"/>
  <c r="AY176" i="3"/>
  <c r="BK176" i="3"/>
  <c r="BW176" i="3"/>
  <c r="CI176" i="3"/>
  <c r="CU176" i="3"/>
  <c r="DG176" i="3"/>
  <c r="DS176" i="3"/>
  <c r="EE176" i="3"/>
  <c r="EQ176" i="3"/>
  <c r="FC176" i="3"/>
  <c r="FO176" i="3"/>
  <c r="L176" i="3"/>
  <c r="X176" i="3"/>
  <c r="AJ176" i="3"/>
  <c r="AV176" i="3"/>
  <c r="BH176" i="3"/>
  <c r="BT176" i="3"/>
  <c r="CF176" i="3"/>
  <c r="CR176" i="3"/>
  <c r="DD176" i="3"/>
  <c r="DP176" i="3"/>
  <c r="P176" i="3"/>
  <c r="H176" i="3"/>
  <c r="T176" i="3"/>
  <c r="AF176" i="3"/>
  <c r="AR176" i="3"/>
  <c r="BD176" i="3"/>
  <c r="BP176" i="3"/>
  <c r="CB176" i="3"/>
  <c r="CN176" i="3"/>
  <c r="CZ176" i="3"/>
  <c r="DL176" i="3"/>
  <c r="DX176" i="3"/>
  <c r="EJ176" i="3"/>
  <c r="EV176" i="3"/>
  <c r="FH176" i="3"/>
  <c r="FT176" i="3"/>
  <c r="M176" i="3"/>
  <c r="Y176" i="3"/>
  <c r="AK176" i="3"/>
  <c r="AW176" i="3"/>
  <c r="BI176" i="3"/>
  <c r="BU176" i="3"/>
  <c r="CG176" i="3"/>
  <c r="CS176" i="3"/>
  <c r="DE176" i="3"/>
  <c r="DQ176" i="3"/>
  <c r="EC176" i="3"/>
  <c r="EO176" i="3"/>
  <c r="FA176" i="3"/>
  <c r="FM176" i="3"/>
  <c r="FZ34" i="3"/>
  <c r="E176" i="3"/>
  <c r="Q176" i="3"/>
  <c r="AC176" i="3"/>
  <c r="AO176" i="3"/>
  <c r="BA176" i="3"/>
  <c r="BM176" i="3"/>
  <c r="BY176" i="3"/>
  <c r="CK176" i="3"/>
  <c r="CW176" i="3"/>
  <c r="DI176" i="3"/>
  <c r="DU176" i="3"/>
  <c r="EG176" i="3"/>
  <c r="ES176" i="3"/>
  <c r="FE176" i="3"/>
  <c r="FQ176" i="3"/>
  <c r="F176" i="3"/>
  <c r="R176" i="3"/>
  <c r="AD176" i="3"/>
  <c r="AP176" i="3"/>
  <c r="BB176" i="3"/>
  <c r="BN176" i="3"/>
  <c r="BZ176" i="3"/>
  <c r="CL176" i="3"/>
  <c r="CX176" i="3"/>
  <c r="DJ176" i="3"/>
  <c r="DV176" i="3"/>
  <c r="EH176" i="3"/>
  <c r="ET176" i="3"/>
  <c r="FF176" i="3"/>
  <c r="FR176" i="3"/>
  <c r="G176" i="3"/>
  <c r="S176" i="3"/>
  <c r="AE176" i="3"/>
  <c r="AQ176" i="3"/>
  <c r="BC176" i="3"/>
  <c r="BO176" i="3"/>
  <c r="CA176" i="3"/>
  <c r="CM176" i="3"/>
  <c r="CY176" i="3"/>
  <c r="DK176" i="3"/>
  <c r="DW176" i="3"/>
  <c r="EI176" i="3"/>
  <c r="EU176" i="3"/>
  <c r="FG176" i="3"/>
  <c r="FS176" i="3"/>
  <c r="I176" i="3"/>
  <c r="U176" i="3"/>
  <c r="AG176" i="3"/>
  <c r="AS176" i="3"/>
  <c r="BE176" i="3"/>
  <c r="BQ176" i="3"/>
  <c r="CC176" i="3"/>
  <c r="CO176" i="3"/>
  <c r="DA176" i="3"/>
  <c r="DM176" i="3"/>
  <c r="DY176" i="3"/>
  <c r="EK176" i="3"/>
  <c r="EW176" i="3"/>
  <c r="FI176" i="3"/>
  <c r="FU176" i="3"/>
  <c r="J176" i="3"/>
  <c r="V176" i="3"/>
  <c r="AH176" i="3"/>
  <c r="AT176" i="3"/>
  <c r="BF176" i="3"/>
  <c r="BR176" i="3"/>
  <c r="CD176" i="3"/>
  <c r="CP176" i="3"/>
  <c r="DB176" i="3"/>
  <c r="DN176" i="3"/>
  <c r="DZ176" i="3"/>
  <c r="EL176" i="3"/>
  <c r="EX176" i="3"/>
  <c r="FJ176" i="3"/>
  <c r="FV176" i="3"/>
  <c r="K176" i="3"/>
  <c r="W176" i="3"/>
  <c r="AI176" i="3"/>
  <c r="AU176" i="3"/>
  <c r="BG176" i="3"/>
  <c r="BS176" i="3"/>
  <c r="CE176" i="3"/>
  <c r="CQ176" i="3"/>
  <c r="DC176" i="3"/>
  <c r="DO176" i="3"/>
  <c r="EA176" i="3"/>
  <c r="EM176" i="3"/>
  <c r="EY176" i="3"/>
  <c r="FK176" i="3"/>
  <c r="FW176" i="3"/>
  <c r="EB176" i="3"/>
  <c r="EN176" i="3"/>
  <c r="EZ176" i="3"/>
  <c r="FL176" i="3"/>
  <c r="FX176" i="3"/>
  <c r="FX74" i="1" l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1" i="3" l="1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FX26" i="1"/>
  <c r="FX26" i="3" s="1"/>
  <c r="FW26" i="1"/>
  <c r="FW26" i="3" s="1"/>
  <c r="FV26" i="1"/>
  <c r="FV26" i="3" s="1"/>
  <c r="FU26" i="1"/>
  <c r="FU26" i="3" s="1"/>
  <c r="FT26" i="1"/>
  <c r="FT26" i="3" s="1"/>
  <c r="FS26" i="1"/>
  <c r="FS26" i="3" s="1"/>
  <c r="FR26" i="1"/>
  <c r="FR26" i="3" s="1"/>
  <c r="FQ26" i="1"/>
  <c r="FQ26" i="3" s="1"/>
  <c r="FP26" i="1"/>
  <c r="FP26" i="3" s="1"/>
  <c r="FO26" i="1"/>
  <c r="FO26" i="3" s="1"/>
  <c r="FN26" i="1"/>
  <c r="FN26" i="3" s="1"/>
  <c r="FM26" i="1"/>
  <c r="FM26" i="3" s="1"/>
  <c r="FL26" i="1"/>
  <c r="FL26" i="3" s="1"/>
  <c r="FK26" i="1"/>
  <c r="FK26" i="3" s="1"/>
  <c r="FJ26" i="1"/>
  <c r="FJ26" i="3" s="1"/>
  <c r="FI26" i="1"/>
  <c r="FI26" i="3" s="1"/>
  <c r="FH26" i="1"/>
  <c r="FH26" i="3" s="1"/>
  <c r="FG26" i="1"/>
  <c r="FG26" i="3" s="1"/>
  <c r="FF26" i="1"/>
  <c r="FF26" i="3" s="1"/>
  <c r="FE26" i="1"/>
  <c r="FE26" i="3" s="1"/>
  <c r="FD26" i="1"/>
  <c r="FD26" i="3" s="1"/>
  <c r="FC26" i="1"/>
  <c r="FC26" i="3" s="1"/>
  <c r="FB26" i="1"/>
  <c r="FB26" i="3" s="1"/>
  <c r="FA26" i="1"/>
  <c r="FA26" i="3" s="1"/>
  <c r="EZ26" i="1"/>
  <c r="EZ26" i="3" s="1"/>
  <c r="EY26" i="1"/>
  <c r="EY26" i="3" s="1"/>
  <c r="EX26" i="1"/>
  <c r="EX26" i="3" s="1"/>
  <c r="EW26" i="1"/>
  <c r="EW26" i="3" s="1"/>
  <c r="EV26" i="1"/>
  <c r="EV26" i="3" s="1"/>
  <c r="EU26" i="1"/>
  <c r="EU26" i="3" s="1"/>
  <c r="ET26" i="1"/>
  <c r="ET26" i="3" s="1"/>
  <c r="ES26" i="1"/>
  <c r="ES26" i="3" s="1"/>
  <c r="ER26" i="1"/>
  <c r="ER26" i="3" s="1"/>
  <c r="EQ26" i="1"/>
  <c r="EQ26" i="3" s="1"/>
  <c r="EP26" i="1"/>
  <c r="EP26" i="3" s="1"/>
  <c r="EO26" i="1"/>
  <c r="EO26" i="3" s="1"/>
  <c r="EN26" i="1"/>
  <c r="EN26" i="3" s="1"/>
  <c r="EM26" i="1"/>
  <c r="EM26" i="3" s="1"/>
  <c r="EL26" i="1"/>
  <c r="EL26" i="3" s="1"/>
  <c r="EK26" i="1"/>
  <c r="EK26" i="3" s="1"/>
  <c r="EJ26" i="1"/>
  <c r="EJ26" i="3" s="1"/>
  <c r="EI26" i="1"/>
  <c r="EI26" i="3" s="1"/>
  <c r="EH26" i="1"/>
  <c r="EH26" i="3" s="1"/>
  <c r="EG26" i="1"/>
  <c r="EG26" i="3" s="1"/>
  <c r="EF26" i="1"/>
  <c r="EF26" i="3" s="1"/>
  <c r="EE26" i="1"/>
  <c r="EE26" i="3" s="1"/>
  <c r="ED26" i="1"/>
  <c r="ED26" i="3" s="1"/>
  <c r="EC26" i="1"/>
  <c r="EC26" i="3" s="1"/>
  <c r="EB26" i="1"/>
  <c r="EB26" i="3" s="1"/>
  <c r="EA26" i="1"/>
  <c r="EA26" i="3" s="1"/>
  <c r="DZ26" i="1"/>
  <c r="DZ26" i="3" s="1"/>
  <c r="DY26" i="1"/>
  <c r="DY26" i="3" s="1"/>
  <c r="DX26" i="1"/>
  <c r="DX26" i="3" s="1"/>
  <c r="DW26" i="1"/>
  <c r="DW26" i="3" s="1"/>
  <c r="DV26" i="1"/>
  <c r="DV26" i="3" s="1"/>
  <c r="DU26" i="1"/>
  <c r="DU26" i="3" s="1"/>
  <c r="DT26" i="1"/>
  <c r="DT26" i="3" s="1"/>
  <c r="DS26" i="1"/>
  <c r="DS26" i="3" s="1"/>
  <c r="DR26" i="1"/>
  <c r="DR26" i="3" s="1"/>
  <c r="DQ26" i="1"/>
  <c r="DQ26" i="3" s="1"/>
  <c r="DP26" i="1"/>
  <c r="DP26" i="3" s="1"/>
  <c r="DO26" i="1"/>
  <c r="DO26" i="3" s="1"/>
  <c r="DN26" i="1"/>
  <c r="DN26" i="3" s="1"/>
  <c r="DM26" i="1"/>
  <c r="DM26" i="3" s="1"/>
  <c r="DL26" i="1"/>
  <c r="DL26" i="3" s="1"/>
  <c r="DK26" i="1"/>
  <c r="DK26" i="3" s="1"/>
  <c r="DJ26" i="1"/>
  <c r="DJ26" i="3" s="1"/>
  <c r="DI26" i="1"/>
  <c r="DI26" i="3" s="1"/>
  <c r="DH26" i="1"/>
  <c r="DH26" i="3" s="1"/>
  <c r="DG26" i="1"/>
  <c r="DG26" i="3" s="1"/>
  <c r="DF26" i="1"/>
  <c r="DF26" i="3" s="1"/>
  <c r="DE26" i="1"/>
  <c r="DE26" i="3" s="1"/>
  <c r="DD26" i="1"/>
  <c r="DD26" i="3" s="1"/>
  <c r="DC26" i="1"/>
  <c r="DC26" i="3" s="1"/>
  <c r="DB26" i="1"/>
  <c r="DB26" i="3" s="1"/>
  <c r="DA26" i="1"/>
  <c r="DA26" i="3" s="1"/>
  <c r="CZ26" i="1"/>
  <c r="CZ26" i="3" s="1"/>
  <c r="CY26" i="1"/>
  <c r="CY26" i="3" s="1"/>
  <c r="CX26" i="1"/>
  <c r="CX26" i="3" s="1"/>
  <c r="CW26" i="1"/>
  <c r="CW26" i="3" s="1"/>
  <c r="CV26" i="1"/>
  <c r="CV26" i="3" s="1"/>
  <c r="CU26" i="1"/>
  <c r="CU26" i="3" s="1"/>
  <c r="CT26" i="1"/>
  <c r="CT26" i="3" s="1"/>
  <c r="CS26" i="1"/>
  <c r="CS26" i="3" s="1"/>
  <c r="CR26" i="1"/>
  <c r="CR26" i="3" s="1"/>
  <c r="CQ26" i="1"/>
  <c r="CQ26" i="3" s="1"/>
  <c r="CP26" i="1"/>
  <c r="CP26" i="3" s="1"/>
  <c r="CO26" i="1"/>
  <c r="CO26" i="3" s="1"/>
  <c r="CN26" i="1"/>
  <c r="CN26" i="3" s="1"/>
  <c r="CM26" i="1"/>
  <c r="CM26" i="3" s="1"/>
  <c r="CL26" i="1"/>
  <c r="CL26" i="3" s="1"/>
  <c r="CK26" i="1"/>
  <c r="CK26" i="3" s="1"/>
  <c r="CJ26" i="1"/>
  <c r="CJ26" i="3" s="1"/>
  <c r="CI26" i="1"/>
  <c r="CI26" i="3" s="1"/>
  <c r="CH26" i="1"/>
  <c r="CH26" i="3" s="1"/>
  <c r="CG26" i="1"/>
  <c r="CG26" i="3" s="1"/>
  <c r="CF26" i="1"/>
  <c r="CF26" i="3" s="1"/>
  <c r="CE26" i="1"/>
  <c r="CE26" i="3" s="1"/>
  <c r="CD26" i="1"/>
  <c r="CD26" i="3" s="1"/>
  <c r="CC26" i="1"/>
  <c r="CC26" i="3" s="1"/>
  <c r="CB26" i="1"/>
  <c r="CB26" i="3" s="1"/>
  <c r="CA26" i="1"/>
  <c r="CA26" i="3" s="1"/>
  <c r="BZ26" i="1"/>
  <c r="BZ26" i="3" s="1"/>
  <c r="BY26" i="1"/>
  <c r="BY26" i="3" s="1"/>
  <c r="BX26" i="1"/>
  <c r="BX26" i="3" s="1"/>
  <c r="BW26" i="1"/>
  <c r="BW26" i="3" s="1"/>
  <c r="BV26" i="1"/>
  <c r="BV26" i="3" s="1"/>
  <c r="BU26" i="1"/>
  <c r="BU26" i="3" s="1"/>
  <c r="BT26" i="1"/>
  <c r="BT26" i="3" s="1"/>
  <c r="BS26" i="1"/>
  <c r="BS26" i="3" s="1"/>
  <c r="BR26" i="1"/>
  <c r="BR26" i="3" s="1"/>
  <c r="BQ26" i="1"/>
  <c r="BQ26" i="3" s="1"/>
  <c r="BP26" i="1"/>
  <c r="BP26" i="3" s="1"/>
  <c r="BO26" i="1"/>
  <c r="BO26" i="3" s="1"/>
  <c r="BN26" i="1"/>
  <c r="BN26" i="3" s="1"/>
  <c r="BM26" i="1"/>
  <c r="BM26" i="3" s="1"/>
  <c r="BL26" i="1"/>
  <c r="BL26" i="3" s="1"/>
  <c r="BK26" i="1"/>
  <c r="BK26" i="3" s="1"/>
  <c r="BJ26" i="1"/>
  <c r="BJ26" i="3" s="1"/>
  <c r="BI26" i="1"/>
  <c r="BI26" i="3" s="1"/>
  <c r="BH26" i="1"/>
  <c r="BH26" i="3" s="1"/>
  <c r="BG26" i="1"/>
  <c r="BG26" i="3" s="1"/>
  <c r="BF26" i="1"/>
  <c r="BF26" i="3" s="1"/>
  <c r="BE26" i="1"/>
  <c r="BE26" i="3" s="1"/>
  <c r="BD26" i="1"/>
  <c r="BD26" i="3" s="1"/>
  <c r="BC26" i="1"/>
  <c r="BC26" i="3" s="1"/>
  <c r="BB26" i="1"/>
  <c r="BB26" i="3" s="1"/>
  <c r="BA26" i="1"/>
  <c r="BA26" i="3" s="1"/>
  <c r="AZ26" i="1"/>
  <c r="AZ26" i="3" s="1"/>
  <c r="AY26" i="1"/>
  <c r="AY26" i="3" s="1"/>
  <c r="AX26" i="1"/>
  <c r="AX26" i="3" s="1"/>
  <c r="AW26" i="1"/>
  <c r="AW26" i="3" s="1"/>
  <c r="AV26" i="1"/>
  <c r="AV26" i="3" s="1"/>
  <c r="AU26" i="1"/>
  <c r="AU26" i="3" s="1"/>
  <c r="AT26" i="1"/>
  <c r="AT26" i="3" s="1"/>
  <c r="AS26" i="1"/>
  <c r="AS26" i="3" s="1"/>
  <c r="AR26" i="1"/>
  <c r="AR26" i="3" s="1"/>
  <c r="AQ26" i="1"/>
  <c r="AQ26" i="3" s="1"/>
  <c r="AP26" i="1"/>
  <c r="AP26" i="3" s="1"/>
  <c r="AO26" i="1"/>
  <c r="AO26" i="3" s="1"/>
  <c r="AN26" i="1"/>
  <c r="AN26" i="3" s="1"/>
  <c r="AM26" i="1"/>
  <c r="AM26" i="3" s="1"/>
  <c r="AL26" i="1"/>
  <c r="AL26" i="3" s="1"/>
  <c r="AK26" i="1"/>
  <c r="AK26" i="3" s="1"/>
  <c r="AJ26" i="1"/>
  <c r="AJ26" i="3" s="1"/>
  <c r="AI26" i="1"/>
  <c r="AI26" i="3" s="1"/>
  <c r="AH26" i="1"/>
  <c r="AH26" i="3" s="1"/>
  <c r="AG26" i="1"/>
  <c r="AG26" i="3" s="1"/>
  <c r="AF26" i="1"/>
  <c r="AF26" i="3" s="1"/>
  <c r="AE26" i="1"/>
  <c r="AE26" i="3" s="1"/>
  <c r="AD26" i="1"/>
  <c r="AD26" i="3" s="1"/>
  <c r="AC26" i="1"/>
  <c r="AC26" i="3" s="1"/>
  <c r="AB26" i="1"/>
  <c r="AB26" i="3" s="1"/>
  <c r="AA26" i="1"/>
  <c r="AA26" i="3" s="1"/>
  <c r="Z26" i="1"/>
  <c r="Z26" i="3" s="1"/>
  <c r="Y26" i="1"/>
  <c r="Y26" i="3" s="1"/>
  <c r="X26" i="1"/>
  <c r="X26" i="3" s="1"/>
  <c r="W26" i="1"/>
  <c r="W26" i="3" s="1"/>
  <c r="V26" i="1"/>
  <c r="V26" i="3" s="1"/>
  <c r="U26" i="1"/>
  <c r="U26" i="3" s="1"/>
  <c r="T26" i="1"/>
  <c r="T26" i="3" s="1"/>
  <c r="S26" i="1"/>
  <c r="S26" i="3" s="1"/>
  <c r="R26" i="1"/>
  <c r="R26" i="3" s="1"/>
  <c r="Q26" i="1"/>
  <c r="Q26" i="3" s="1"/>
  <c r="P26" i="1"/>
  <c r="P26" i="3" s="1"/>
  <c r="O26" i="1"/>
  <c r="O26" i="3" s="1"/>
  <c r="N26" i="1"/>
  <c r="N26" i="3" s="1"/>
  <c r="M26" i="1"/>
  <c r="M26" i="3" s="1"/>
  <c r="L26" i="1"/>
  <c r="L26" i="3" s="1"/>
  <c r="K26" i="1"/>
  <c r="K26" i="3" s="1"/>
  <c r="J26" i="1"/>
  <c r="J26" i="3" s="1"/>
  <c r="I26" i="1"/>
  <c r="I26" i="3" s="1"/>
  <c r="H26" i="1"/>
  <c r="H26" i="3" s="1"/>
  <c r="G26" i="1"/>
  <c r="G26" i="3" s="1"/>
  <c r="F26" i="1"/>
  <c r="F26" i="3" s="1"/>
  <c r="E26" i="1"/>
  <c r="E26" i="3" s="1"/>
  <c r="D26" i="1"/>
  <c r="D26" i="3" s="1"/>
  <c r="FX25" i="1"/>
  <c r="FX25" i="3" s="1"/>
  <c r="FW25" i="1"/>
  <c r="FW25" i="3" s="1"/>
  <c r="FV25" i="1"/>
  <c r="FV25" i="3" s="1"/>
  <c r="FU25" i="1"/>
  <c r="FU25" i="3" s="1"/>
  <c r="FT25" i="1"/>
  <c r="FT25" i="3" s="1"/>
  <c r="FS25" i="1"/>
  <c r="FS25" i="3" s="1"/>
  <c r="FR25" i="1"/>
  <c r="FR25" i="3" s="1"/>
  <c r="FQ25" i="1"/>
  <c r="FQ25" i="3" s="1"/>
  <c r="FP25" i="1"/>
  <c r="FP25" i="3" s="1"/>
  <c r="FO25" i="1"/>
  <c r="FO25" i="3" s="1"/>
  <c r="FN25" i="1"/>
  <c r="FN25" i="3" s="1"/>
  <c r="FM25" i="1"/>
  <c r="FM25" i="3" s="1"/>
  <c r="FL25" i="1"/>
  <c r="FL25" i="3" s="1"/>
  <c r="FK25" i="1"/>
  <c r="FK25" i="3" s="1"/>
  <c r="FJ25" i="1"/>
  <c r="FJ25" i="3" s="1"/>
  <c r="FI25" i="1"/>
  <c r="FI25" i="3" s="1"/>
  <c r="FH25" i="1"/>
  <c r="FH25" i="3" s="1"/>
  <c r="FG25" i="1"/>
  <c r="FG25" i="3" s="1"/>
  <c r="FF25" i="1"/>
  <c r="FF25" i="3" s="1"/>
  <c r="FE25" i="1"/>
  <c r="FE25" i="3" s="1"/>
  <c r="FD25" i="1"/>
  <c r="FD25" i="3" s="1"/>
  <c r="FC25" i="1"/>
  <c r="FC25" i="3" s="1"/>
  <c r="FB25" i="1"/>
  <c r="FB25" i="3" s="1"/>
  <c r="FA25" i="1"/>
  <c r="FA25" i="3" s="1"/>
  <c r="EZ25" i="1"/>
  <c r="EZ25" i="3" s="1"/>
  <c r="EY25" i="1"/>
  <c r="EY25" i="3" s="1"/>
  <c r="EX25" i="1"/>
  <c r="EX25" i="3" s="1"/>
  <c r="EW25" i="1"/>
  <c r="EW25" i="3" s="1"/>
  <c r="EV25" i="1"/>
  <c r="EV25" i="3" s="1"/>
  <c r="EU25" i="1"/>
  <c r="EU25" i="3" s="1"/>
  <c r="ET25" i="1"/>
  <c r="ET25" i="3" s="1"/>
  <c r="ES25" i="1"/>
  <c r="ES25" i="3" s="1"/>
  <c r="ER25" i="1"/>
  <c r="ER25" i="3" s="1"/>
  <c r="EQ25" i="1"/>
  <c r="EQ25" i="3" s="1"/>
  <c r="EP25" i="1"/>
  <c r="EP25" i="3" s="1"/>
  <c r="EO25" i="1"/>
  <c r="EO25" i="3" s="1"/>
  <c r="EN25" i="1"/>
  <c r="EN25" i="3" s="1"/>
  <c r="EM25" i="1"/>
  <c r="EM25" i="3" s="1"/>
  <c r="EL25" i="1"/>
  <c r="EL25" i="3" s="1"/>
  <c r="EK25" i="1"/>
  <c r="EK25" i="3" s="1"/>
  <c r="EJ25" i="1"/>
  <c r="EJ25" i="3" s="1"/>
  <c r="EI25" i="1"/>
  <c r="EI25" i="3" s="1"/>
  <c r="EH25" i="1"/>
  <c r="EH25" i="3" s="1"/>
  <c r="EG25" i="1"/>
  <c r="EG25" i="3" s="1"/>
  <c r="EF25" i="1"/>
  <c r="EF25" i="3" s="1"/>
  <c r="EE25" i="1"/>
  <c r="EE25" i="3" s="1"/>
  <c r="ED25" i="1"/>
  <c r="ED25" i="3" s="1"/>
  <c r="EC25" i="1"/>
  <c r="EC25" i="3" s="1"/>
  <c r="EB25" i="1"/>
  <c r="EB25" i="3" s="1"/>
  <c r="EA25" i="1"/>
  <c r="EA25" i="3" s="1"/>
  <c r="DZ25" i="1"/>
  <c r="DZ25" i="3" s="1"/>
  <c r="DY25" i="1"/>
  <c r="DY25" i="3" s="1"/>
  <c r="DX25" i="1"/>
  <c r="DX25" i="3" s="1"/>
  <c r="DW25" i="1"/>
  <c r="DW25" i="3" s="1"/>
  <c r="DV25" i="1"/>
  <c r="DV25" i="3" s="1"/>
  <c r="DU25" i="1"/>
  <c r="DU25" i="3" s="1"/>
  <c r="DT25" i="1"/>
  <c r="DT25" i="3" s="1"/>
  <c r="DS25" i="1"/>
  <c r="DS25" i="3" s="1"/>
  <c r="DR25" i="1"/>
  <c r="DR25" i="3" s="1"/>
  <c r="DQ25" i="1"/>
  <c r="DQ25" i="3" s="1"/>
  <c r="DP25" i="1"/>
  <c r="DP25" i="3" s="1"/>
  <c r="DO25" i="1"/>
  <c r="DO25" i="3" s="1"/>
  <c r="DN25" i="1"/>
  <c r="DN25" i="3" s="1"/>
  <c r="DM25" i="1"/>
  <c r="DM25" i="3" s="1"/>
  <c r="DL25" i="1"/>
  <c r="DL25" i="3" s="1"/>
  <c r="DK25" i="1"/>
  <c r="DK25" i="3" s="1"/>
  <c r="DJ25" i="1"/>
  <c r="DJ25" i="3" s="1"/>
  <c r="DI25" i="1"/>
  <c r="DI25" i="3" s="1"/>
  <c r="DH25" i="1"/>
  <c r="DH25" i="3" s="1"/>
  <c r="DG25" i="1"/>
  <c r="DG25" i="3" s="1"/>
  <c r="DF25" i="1"/>
  <c r="DF25" i="3" s="1"/>
  <c r="DE25" i="1"/>
  <c r="DE25" i="3" s="1"/>
  <c r="DD25" i="1"/>
  <c r="DD25" i="3" s="1"/>
  <c r="DC25" i="1"/>
  <c r="DC25" i="3" s="1"/>
  <c r="DB25" i="1"/>
  <c r="DB25" i="3" s="1"/>
  <c r="DA25" i="1"/>
  <c r="DA25" i="3" s="1"/>
  <c r="CZ25" i="1"/>
  <c r="CZ25" i="3" s="1"/>
  <c r="CY25" i="1"/>
  <c r="CY25" i="3" s="1"/>
  <c r="CX25" i="1"/>
  <c r="CX25" i="3" s="1"/>
  <c r="CW25" i="1"/>
  <c r="CW25" i="3" s="1"/>
  <c r="CV25" i="1"/>
  <c r="CV25" i="3" s="1"/>
  <c r="CU25" i="1"/>
  <c r="CU25" i="3" s="1"/>
  <c r="CT25" i="1"/>
  <c r="CT25" i="3" s="1"/>
  <c r="CS25" i="1"/>
  <c r="CS25" i="3" s="1"/>
  <c r="CR25" i="1"/>
  <c r="CR25" i="3" s="1"/>
  <c r="CQ25" i="1"/>
  <c r="CQ25" i="3" s="1"/>
  <c r="CP25" i="1"/>
  <c r="CP25" i="3" s="1"/>
  <c r="CO25" i="1"/>
  <c r="CO25" i="3" s="1"/>
  <c r="CN25" i="1"/>
  <c r="CN25" i="3" s="1"/>
  <c r="CM25" i="1"/>
  <c r="CM25" i="3" s="1"/>
  <c r="CL25" i="1"/>
  <c r="CL25" i="3" s="1"/>
  <c r="CK25" i="1"/>
  <c r="CK25" i="3" s="1"/>
  <c r="CJ25" i="1"/>
  <c r="CJ25" i="3" s="1"/>
  <c r="CI25" i="1"/>
  <c r="CI25" i="3" s="1"/>
  <c r="CH25" i="1"/>
  <c r="CH25" i="3" s="1"/>
  <c r="CG25" i="1"/>
  <c r="CG25" i="3" s="1"/>
  <c r="CF25" i="1"/>
  <c r="CF25" i="3" s="1"/>
  <c r="CE25" i="1"/>
  <c r="CE25" i="3" s="1"/>
  <c r="CD25" i="1"/>
  <c r="CD25" i="3" s="1"/>
  <c r="CC25" i="1"/>
  <c r="CC25" i="3" s="1"/>
  <c r="CB25" i="1"/>
  <c r="CB25" i="3" s="1"/>
  <c r="CA25" i="1"/>
  <c r="CA25" i="3" s="1"/>
  <c r="BZ25" i="1"/>
  <c r="BZ25" i="3" s="1"/>
  <c r="BY25" i="1"/>
  <c r="BY25" i="3" s="1"/>
  <c r="BX25" i="1"/>
  <c r="BX25" i="3" s="1"/>
  <c r="BW25" i="1"/>
  <c r="BW25" i="3" s="1"/>
  <c r="BV25" i="1"/>
  <c r="BV25" i="3" s="1"/>
  <c r="BU25" i="1"/>
  <c r="BU25" i="3" s="1"/>
  <c r="BT25" i="1"/>
  <c r="BT25" i="3" s="1"/>
  <c r="BS25" i="1"/>
  <c r="BS25" i="3" s="1"/>
  <c r="BR25" i="1"/>
  <c r="BR25" i="3" s="1"/>
  <c r="BQ25" i="1"/>
  <c r="BQ25" i="3" s="1"/>
  <c r="BP25" i="1"/>
  <c r="BP25" i="3" s="1"/>
  <c r="BO25" i="1"/>
  <c r="BO25" i="3" s="1"/>
  <c r="BN25" i="1"/>
  <c r="BN25" i="3" s="1"/>
  <c r="BM25" i="1"/>
  <c r="BM25" i="3" s="1"/>
  <c r="BL25" i="1"/>
  <c r="BL25" i="3" s="1"/>
  <c r="BK25" i="1"/>
  <c r="BK25" i="3" s="1"/>
  <c r="BJ25" i="1"/>
  <c r="BJ25" i="3" s="1"/>
  <c r="BI25" i="1"/>
  <c r="BI25" i="3" s="1"/>
  <c r="BH25" i="1"/>
  <c r="BH25" i="3" s="1"/>
  <c r="BG25" i="1"/>
  <c r="BG25" i="3" s="1"/>
  <c r="BF25" i="1"/>
  <c r="BF25" i="3" s="1"/>
  <c r="BE25" i="1"/>
  <c r="BE25" i="3" s="1"/>
  <c r="BD25" i="1"/>
  <c r="BD25" i="3" s="1"/>
  <c r="BC25" i="1"/>
  <c r="BC25" i="3" s="1"/>
  <c r="BB25" i="1"/>
  <c r="BB25" i="3" s="1"/>
  <c r="BA25" i="1"/>
  <c r="BA25" i="3" s="1"/>
  <c r="AZ25" i="1"/>
  <c r="AZ25" i="3" s="1"/>
  <c r="AY25" i="1"/>
  <c r="AY25" i="3" s="1"/>
  <c r="AX25" i="1"/>
  <c r="AX25" i="3" s="1"/>
  <c r="AW25" i="1"/>
  <c r="AW25" i="3" s="1"/>
  <c r="AV25" i="1"/>
  <c r="AV25" i="3" s="1"/>
  <c r="AU25" i="1"/>
  <c r="AU25" i="3" s="1"/>
  <c r="AT25" i="1"/>
  <c r="AT25" i="3" s="1"/>
  <c r="AS25" i="1"/>
  <c r="AS25" i="3" s="1"/>
  <c r="AR25" i="1"/>
  <c r="AR25" i="3" s="1"/>
  <c r="AQ25" i="1"/>
  <c r="AQ25" i="3" s="1"/>
  <c r="AP25" i="1"/>
  <c r="AP25" i="3" s="1"/>
  <c r="AO25" i="1"/>
  <c r="AO25" i="3" s="1"/>
  <c r="AN25" i="1"/>
  <c r="AN25" i="3" s="1"/>
  <c r="AM25" i="1"/>
  <c r="AM25" i="3" s="1"/>
  <c r="AL25" i="1"/>
  <c r="AL25" i="3" s="1"/>
  <c r="AK25" i="1"/>
  <c r="AK25" i="3" s="1"/>
  <c r="AJ25" i="1"/>
  <c r="AJ25" i="3" s="1"/>
  <c r="AI25" i="1"/>
  <c r="AI25" i="3" s="1"/>
  <c r="AH25" i="1"/>
  <c r="AH25" i="3" s="1"/>
  <c r="AG25" i="1"/>
  <c r="AG25" i="3" s="1"/>
  <c r="AF25" i="1"/>
  <c r="AF25" i="3" s="1"/>
  <c r="AE25" i="1"/>
  <c r="AE25" i="3" s="1"/>
  <c r="AD25" i="1"/>
  <c r="AD25" i="3" s="1"/>
  <c r="AC25" i="1"/>
  <c r="AC25" i="3" s="1"/>
  <c r="AB25" i="1"/>
  <c r="AB25" i="3" s="1"/>
  <c r="AA25" i="1"/>
  <c r="AA25" i="3" s="1"/>
  <c r="Z25" i="1"/>
  <c r="Z25" i="3" s="1"/>
  <c r="Y25" i="1"/>
  <c r="Y25" i="3" s="1"/>
  <c r="X25" i="1"/>
  <c r="X25" i="3" s="1"/>
  <c r="W25" i="1"/>
  <c r="W25" i="3" s="1"/>
  <c r="V25" i="1"/>
  <c r="V25" i="3" s="1"/>
  <c r="U25" i="1"/>
  <c r="U25" i="3" s="1"/>
  <c r="T25" i="1"/>
  <c r="T25" i="3" s="1"/>
  <c r="S25" i="1"/>
  <c r="S25" i="3" s="1"/>
  <c r="R25" i="1"/>
  <c r="R25" i="3" s="1"/>
  <c r="Q25" i="1"/>
  <c r="Q25" i="3" s="1"/>
  <c r="P25" i="1"/>
  <c r="P25" i="3" s="1"/>
  <c r="O25" i="1"/>
  <c r="O25" i="3" s="1"/>
  <c r="N25" i="1"/>
  <c r="N25" i="3" s="1"/>
  <c r="M25" i="1"/>
  <c r="M25" i="3" s="1"/>
  <c r="L25" i="1"/>
  <c r="L25" i="3" s="1"/>
  <c r="K25" i="1"/>
  <c r="K25" i="3" s="1"/>
  <c r="J25" i="1"/>
  <c r="J25" i="3" s="1"/>
  <c r="I25" i="1"/>
  <c r="I25" i="3" s="1"/>
  <c r="H25" i="1"/>
  <c r="H25" i="3" s="1"/>
  <c r="G25" i="1"/>
  <c r="G25" i="3" s="1"/>
  <c r="F25" i="1"/>
  <c r="F25" i="3" s="1"/>
  <c r="E25" i="1"/>
  <c r="E25" i="3" s="1"/>
  <c r="D25" i="1"/>
  <c r="D25" i="3" s="1"/>
  <c r="D64" i="1" l="1"/>
  <c r="D65" i="1"/>
  <c r="D66" i="1"/>
  <c r="C48" i="3"/>
  <c r="C47" i="3"/>
  <c r="C292" i="3" s="1"/>
  <c r="C306" i="3" s="1"/>
  <c r="C320" i="3" s="1"/>
  <c r="C29" i="3"/>
  <c r="C28" i="3"/>
  <c r="C21" i="3"/>
  <c r="C139" i="3" s="1"/>
  <c r="C20" i="3"/>
  <c r="C18" i="3"/>
  <c r="C17" i="3"/>
  <c r="C13" i="3"/>
  <c r="C14" i="3"/>
  <c r="C15" i="3"/>
  <c r="C12" i="3"/>
  <c r="C10" i="3"/>
  <c r="C9" i="3"/>
  <c r="C8" i="3"/>
  <c r="C331" i="3" l="1"/>
  <c r="C333" i="3"/>
  <c r="C329" i="3"/>
  <c r="C176" i="3"/>
  <c r="FX119" i="1"/>
  <c r="FW119" i="1"/>
  <c r="FV119" i="1"/>
  <c r="FU119" i="1"/>
  <c r="FT119" i="1"/>
  <c r="FS119" i="1"/>
  <c r="FR119" i="1"/>
  <c r="FQ119" i="1"/>
  <c r="FP119" i="1"/>
  <c r="FO119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B119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O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FX89" i="1"/>
  <c r="FX109" i="1" l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FZ106" i="1" l="1"/>
  <c r="FZ109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Z75" i="1" l="1"/>
  <c r="FZ76" i="1"/>
  <c r="FZ22" i="1" l="1"/>
  <c r="FX11" i="1" l="1"/>
  <c r="FX16" i="1" s="1"/>
  <c r="FW11" i="1"/>
  <c r="FW16" i="1" s="1"/>
  <c r="FV11" i="1"/>
  <c r="FV16" i="1" s="1"/>
  <c r="FU11" i="1"/>
  <c r="FU16" i="1" s="1"/>
  <c r="FT11" i="1"/>
  <c r="FT16" i="1" s="1"/>
  <c r="FS11" i="1"/>
  <c r="FS16" i="1" s="1"/>
  <c r="FR11" i="1"/>
  <c r="FR16" i="1" s="1"/>
  <c r="FQ11" i="1"/>
  <c r="FQ16" i="1" s="1"/>
  <c r="FP11" i="1"/>
  <c r="FP16" i="1" s="1"/>
  <c r="FO11" i="1"/>
  <c r="FO16" i="1" s="1"/>
  <c r="FN11" i="1"/>
  <c r="FN16" i="1" s="1"/>
  <c r="FM11" i="1"/>
  <c r="FM16" i="1" s="1"/>
  <c r="FL11" i="1"/>
  <c r="FL16" i="1" s="1"/>
  <c r="FK11" i="1"/>
  <c r="FK16" i="1" s="1"/>
  <c r="FJ11" i="1"/>
  <c r="FJ16" i="1" s="1"/>
  <c r="FI11" i="1"/>
  <c r="FI16" i="1" s="1"/>
  <c r="FH11" i="1"/>
  <c r="FH16" i="1" s="1"/>
  <c r="FG11" i="1"/>
  <c r="FG16" i="1" s="1"/>
  <c r="FF11" i="1"/>
  <c r="FF16" i="1" s="1"/>
  <c r="FE11" i="1"/>
  <c r="FE16" i="1" s="1"/>
  <c r="FD11" i="1"/>
  <c r="FD16" i="1" s="1"/>
  <c r="FC11" i="1"/>
  <c r="FC16" i="1" s="1"/>
  <c r="FB11" i="1"/>
  <c r="FB16" i="1" s="1"/>
  <c r="FA11" i="1"/>
  <c r="FA16" i="1" s="1"/>
  <c r="EZ11" i="1"/>
  <c r="EZ16" i="1" s="1"/>
  <c r="EY11" i="1"/>
  <c r="EY16" i="1" s="1"/>
  <c r="EX11" i="1"/>
  <c r="EX16" i="1" s="1"/>
  <c r="EW11" i="1"/>
  <c r="EW16" i="1" s="1"/>
  <c r="EV11" i="1"/>
  <c r="EV16" i="1" s="1"/>
  <c r="EU11" i="1"/>
  <c r="EU16" i="1" s="1"/>
  <c r="ET11" i="1"/>
  <c r="ET16" i="1" s="1"/>
  <c r="ES11" i="1"/>
  <c r="ES16" i="1" s="1"/>
  <c r="ER11" i="1"/>
  <c r="ER16" i="1" s="1"/>
  <c r="EQ11" i="1"/>
  <c r="EQ16" i="1" s="1"/>
  <c r="EP11" i="1"/>
  <c r="EP16" i="1" s="1"/>
  <c r="EO11" i="1"/>
  <c r="EO16" i="1" s="1"/>
  <c r="EN11" i="1"/>
  <c r="EN16" i="1" s="1"/>
  <c r="EM11" i="1"/>
  <c r="EM16" i="1" s="1"/>
  <c r="EL11" i="1"/>
  <c r="EL16" i="1" s="1"/>
  <c r="EK11" i="1"/>
  <c r="EK16" i="1" s="1"/>
  <c r="EJ11" i="1"/>
  <c r="EJ16" i="1" s="1"/>
  <c r="EI11" i="1"/>
  <c r="EI16" i="1" s="1"/>
  <c r="EH11" i="1"/>
  <c r="EH16" i="1" s="1"/>
  <c r="EG11" i="1"/>
  <c r="EG16" i="1" s="1"/>
  <c r="EF11" i="1"/>
  <c r="EF16" i="1" s="1"/>
  <c r="EE11" i="1"/>
  <c r="EE16" i="1" s="1"/>
  <c r="ED11" i="1"/>
  <c r="ED16" i="1" s="1"/>
  <c r="EC11" i="1"/>
  <c r="EC16" i="1" s="1"/>
  <c r="EB11" i="1"/>
  <c r="EB16" i="1" s="1"/>
  <c r="EA11" i="1"/>
  <c r="EA16" i="1" s="1"/>
  <c r="DZ11" i="1"/>
  <c r="DZ16" i="1" s="1"/>
  <c r="DY11" i="1"/>
  <c r="DY16" i="1" s="1"/>
  <c r="DX11" i="1"/>
  <c r="DX16" i="1" s="1"/>
  <c r="DW11" i="1"/>
  <c r="DW16" i="1" s="1"/>
  <c r="DV11" i="1"/>
  <c r="DV16" i="1" s="1"/>
  <c r="DU11" i="1"/>
  <c r="DU16" i="1" s="1"/>
  <c r="DT11" i="1"/>
  <c r="DT16" i="1" s="1"/>
  <c r="DS11" i="1"/>
  <c r="DS16" i="1" s="1"/>
  <c r="DR11" i="1"/>
  <c r="DR16" i="1" s="1"/>
  <c r="DQ11" i="1"/>
  <c r="DQ16" i="1" s="1"/>
  <c r="DP11" i="1"/>
  <c r="DP16" i="1" s="1"/>
  <c r="DO11" i="1"/>
  <c r="DO16" i="1" s="1"/>
  <c r="DN11" i="1"/>
  <c r="DN16" i="1" s="1"/>
  <c r="DM11" i="1"/>
  <c r="DM16" i="1" s="1"/>
  <c r="DL11" i="1"/>
  <c r="DL16" i="1" s="1"/>
  <c r="DK11" i="1"/>
  <c r="DK16" i="1" s="1"/>
  <c r="DJ11" i="1"/>
  <c r="DJ16" i="1" s="1"/>
  <c r="DI11" i="1"/>
  <c r="DI16" i="1" s="1"/>
  <c r="DH11" i="1"/>
  <c r="DH16" i="1" s="1"/>
  <c r="DG11" i="1"/>
  <c r="DG16" i="1" s="1"/>
  <c r="DF11" i="1"/>
  <c r="DF16" i="1" s="1"/>
  <c r="DE11" i="1"/>
  <c r="DE16" i="1" s="1"/>
  <c r="DD11" i="1"/>
  <c r="DD16" i="1" s="1"/>
  <c r="DC11" i="1"/>
  <c r="DC16" i="1" s="1"/>
  <c r="DB11" i="1"/>
  <c r="DB16" i="1" s="1"/>
  <c r="DA11" i="1"/>
  <c r="DA16" i="1" s="1"/>
  <c r="CZ11" i="1"/>
  <c r="CZ16" i="1" s="1"/>
  <c r="CY11" i="1"/>
  <c r="CY16" i="1" s="1"/>
  <c r="CX11" i="1"/>
  <c r="CX16" i="1" s="1"/>
  <c r="CW11" i="1"/>
  <c r="CW16" i="1" s="1"/>
  <c r="CV11" i="1"/>
  <c r="CV16" i="1" s="1"/>
  <c r="CU11" i="1"/>
  <c r="CU16" i="1" s="1"/>
  <c r="CT11" i="1"/>
  <c r="CT16" i="1" s="1"/>
  <c r="CS11" i="1"/>
  <c r="CS16" i="1" s="1"/>
  <c r="CR11" i="1"/>
  <c r="CR16" i="1" s="1"/>
  <c r="CQ11" i="1"/>
  <c r="CQ16" i="1" s="1"/>
  <c r="CP11" i="1"/>
  <c r="CP16" i="1" s="1"/>
  <c r="CO11" i="1"/>
  <c r="CO16" i="1" s="1"/>
  <c r="CN11" i="1"/>
  <c r="CN16" i="1" s="1"/>
  <c r="CM11" i="1"/>
  <c r="CM16" i="1" s="1"/>
  <c r="CL11" i="1"/>
  <c r="CL16" i="1" s="1"/>
  <c r="CK11" i="1"/>
  <c r="CK16" i="1" s="1"/>
  <c r="CJ11" i="1"/>
  <c r="CJ16" i="1" s="1"/>
  <c r="CI11" i="1"/>
  <c r="CI16" i="1" s="1"/>
  <c r="CH11" i="1"/>
  <c r="CH16" i="1" s="1"/>
  <c r="CG11" i="1"/>
  <c r="CG16" i="1" s="1"/>
  <c r="CF11" i="1"/>
  <c r="CF16" i="1" s="1"/>
  <c r="CE11" i="1"/>
  <c r="CE16" i="1" s="1"/>
  <c r="CD11" i="1"/>
  <c r="CD16" i="1" s="1"/>
  <c r="CC11" i="1"/>
  <c r="CC16" i="1" s="1"/>
  <c r="CB11" i="1"/>
  <c r="CB16" i="1" s="1"/>
  <c r="CA11" i="1"/>
  <c r="CA16" i="1" s="1"/>
  <c r="BZ11" i="1"/>
  <c r="BZ16" i="1" s="1"/>
  <c r="BY11" i="1"/>
  <c r="BY16" i="1" s="1"/>
  <c r="BX11" i="1"/>
  <c r="BX16" i="1" s="1"/>
  <c r="BW11" i="1"/>
  <c r="BW16" i="1" s="1"/>
  <c r="BV11" i="1"/>
  <c r="BV16" i="1" s="1"/>
  <c r="BU11" i="1"/>
  <c r="BU16" i="1" s="1"/>
  <c r="BT11" i="1"/>
  <c r="BT16" i="1" s="1"/>
  <c r="BS11" i="1"/>
  <c r="BS16" i="1" s="1"/>
  <c r="BR11" i="1"/>
  <c r="BR16" i="1" s="1"/>
  <c r="BQ11" i="1"/>
  <c r="BQ16" i="1" s="1"/>
  <c r="BP11" i="1"/>
  <c r="BP16" i="1" s="1"/>
  <c r="BO11" i="1"/>
  <c r="BO16" i="1" s="1"/>
  <c r="BN11" i="1"/>
  <c r="BN16" i="1" s="1"/>
  <c r="BM11" i="1"/>
  <c r="BM16" i="1" s="1"/>
  <c r="BL11" i="1"/>
  <c r="BL16" i="1" s="1"/>
  <c r="BK11" i="1"/>
  <c r="BK16" i="1" s="1"/>
  <c r="BJ11" i="1"/>
  <c r="BJ16" i="1" s="1"/>
  <c r="BI11" i="1"/>
  <c r="BI16" i="1" s="1"/>
  <c r="BH11" i="1"/>
  <c r="BH16" i="1" s="1"/>
  <c r="BG11" i="1"/>
  <c r="BG16" i="1" s="1"/>
  <c r="BF11" i="1"/>
  <c r="BF16" i="1" s="1"/>
  <c r="BE11" i="1"/>
  <c r="BE16" i="1" s="1"/>
  <c r="BD11" i="1"/>
  <c r="BD16" i="1" s="1"/>
  <c r="BC11" i="1"/>
  <c r="BC16" i="1" s="1"/>
  <c r="BB11" i="1"/>
  <c r="BB16" i="1" s="1"/>
  <c r="BA11" i="1"/>
  <c r="BA16" i="1" s="1"/>
  <c r="AZ11" i="1"/>
  <c r="AZ16" i="1" s="1"/>
  <c r="AY11" i="1"/>
  <c r="AY16" i="1" s="1"/>
  <c r="AX11" i="1"/>
  <c r="AX16" i="1" s="1"/>
  <c r="AW11" i="1"/>
  <c r="AW16" i="1" s="1"/>
  <c r="AV11" i="1"/>
  <c r="AV16" i="1" s="1"/>
  <c r="AU11" i="1"/>
  <c r="AU16" i="1" s="1"/>
  <c r="AT11" i="1"/>
  <c r="AT16" i="1" s="1"/>
  <c r="AS11" i="1"/>
  <c r="AS16" i="1" s="1"/>
  <c r="AR11" i="1"/>
  <c r="AR16" i="1" s="1"/>
  <c r="AQ11" i="1"/>
  <c r="AQ16" i="1" s="1"/>
  <c r="AP11" i="1"/>
  <c r="AP16" i="1" s="1"/>
  <c r="AO11" i="1"/>
  <c r="AO16" i="1" s="1"/>
  <c r="AN11" i="1"/>
  <c r="AN16" i="1" s="1"/>
  <c r="AM11" i="1"/>
  <c r="AM16" i="1" s="1"/>
  <c r="AL11" i="1"/>
  <c r="AL16" i="1" s="1"/>
  <c r="AK11" i="1"/>
  <c r="AK16" i="1" s="1"/>
  <c r="AJ11" i="1"/>
  <c r="AJ16" i="1" s="1"/>
  <c r="AI11" i="1"/>
  <c r="AI16" i="1" s="1"/>
  <c r="AH11" i="1"/>
  <c r="AH16" i="1" s="1"/>
  <c r="AG11" i="1"/>
  <c r="AG16" i="1" s="1"/>
  <c r="AF11" i="1"/>
  <c r="AF16" i="1" s="1"/>
  <c r="AE11" i="1"/>
  <c r="AE16" i="1" s="1"/>
  <c r="AD11" i="1"/>
  <c r="AD16" i="1" s="1"/>
  <c r="AC11" i="1"/>
  <c r="AC16" i="1" s="1"/>
  <c r="AB11" i="1"/>
  <c r="AB16" i="1" s="1"/>
  <c r="AA11" i="1"/>
  <c r="AA16" i="1" s="1"/>
  <c r="Z11" i="1"/>
  <c r="Z16" i="1" s="1"/>
  <c r="Y11" i="1"/>
  <c r="Y16" i="1" s="1"/>
  <c r="X11" i="1"/>
  <c r="X16" i="1" s="1"/>
  <c r="W11" i="1"/>
  <c r="W16" i="1" s="1"/>
  <c r="V11" i="1"/>
  <c r="V16" i="1" s="1"/>
  <c r="U11" i="1"/>
  <c r="U16" i="1" s="1"/>
  <c r="T11" i="1"/>
  <c r="T16" i="1" s="1"/>
  <c r="S11" i="1"/>
  <c r="S16" i="1" s="1"/>
  <c r="R11" i="1"/>
  <c r="R16" i="1" s="1"/>
  <c r="Q11" i="1"/>
  <c r="Q16" i="1" s="1"/>
  <c r="P11" i="1"/>
  <c r="P16" i="1" s="1"/>
  <c r="O11" i="1"/>
  <c r="O16" i="1" s="1"/>
  <c r="N11" i="1"/>
  <c r="N16" i="1" s="1"/>
  <c r="M11" i="1"/>
  <c r="M16" i="1" s="1"/>
  <c r="L11" i="1"/>
  <c r="L16" i="1" s="1"/>
  <c r="K11" i="1"/>
  <c r="K16" i="1" s="1"/>
  <c r="J11" i="1"/>
  <c r="J16" i="1" s="1"/>
  <c r="I11" i="1"/>
  <c r="I16" i="1" s="1"/>
  <c r="H11" i="1"/>
  <c r="H16" i="1" s="1"/>
  <c r="G11" i="1"/>
  <c r="G16" i="1" s="1"/>
  <c r="F11" i="1"/>
  <c r="F16" i="1" s="1"/>
  <c r="E11" i="1"/>
  <c r="E16" i="1" s="1"/>
  <c r="D11" i="1"/>
  <c r="D16" i="1" s="1"/>
  <c r="C11" i="1"/>
  <c r="C16" i="1" s="1"/>
  <c r="C63" i="1" s="1"/>
  <c r="C67" i="1" s="1"/>
  <c r="C72" i="1" s="1"/>
  <c r="FZ15" i="1"/>
  <c r="FX333" i="3"/>
  <c r="FW333" i="3"/>
  <c r="FV333" i="3"/>
  <c r="FU333" i="3"/>
  <c r="FT333" i="3"/>
  <c r="FS333" i="3"/>
  <c r="FR333" i="3"/>
  <c r="FQ333" i="3"/>
  <c r="FP333" i="3"/>
  <c r="FO333" i="3"/>
  <c r="FN333" i="3"/>
  <c r="FM333" i="3"/>
  <c r="FL333" i="3"/>
  <c r="FK333" i="3"/>
  <c r="FJ333" i="3"/>
  <c r="FI333" i="3"/>
  <c r="FH333" i="3"/>
  <c r="FG333" i="3"/>
  <c r="FF333" i="3"/>
  <c r="FE333" i="3"/>
  <c r="FD333" i="3"/>
  <c r="FC333" i="3"/>
  <c r="FB333" i="3"/>
  <c r="FA333" i="3"/>
  <c r="EZ333" i="3"/>
  <c r="EY333" i="3"/>
  <c r="EX333" i="3"/>
  <c r="EW333" i="3"/>
  <c r="EV333" i="3"/>
  <c r="EU333" i="3"/>
  <c r="ET333" i="3"/>
  <c r="ES333" i="3"/>
  <c r="ER333" i="3"/>
  <c r="EQ333" i="3"/>
  <c r="EP333" i="3"/>
  <c r="EO333" i="3"/>
  <c r="EN333" i="3"/>
  <c r="EM333" i="3"/>
  <c r="EL333" i="3"/>
  <c r="EK333" i="3"/>
  <c r="EJ333" i="3"/>
  <c r="EI333" i="3"/>
  <c r="EH333" i="3"/>
  <c r="EG333" i="3"/>
  <c r="EF333" i="3"/>
  <c r="EE333" i="3"/>
  <c r="ED333" i="3"/>
  <c r="EC333" i="3"/>
  <c r="EB333" i="3"/>
  <c r="EA333" i="3"/>
  <c r="DZ333" i="3"/>
  <c r="DY333" i="3"/>
  <c r="DX333" i="3"/>
  <c r="DW333" i="3"/>
  <c r="DV333" i="3"/>
  <c r="DU333" i="3"/>
  <c r="DT333" i="3"/>
  <c r="DS333" i="3"/>
  <c r="DR333" i="3"/>
  <c r="DQ333" i="3"/>
  <c r="DP333" i="3"/>
  <c r="DO333" i="3"/>
  <c r="DN333" i="3"/>
  <c r="DM333" i="3"/>
  <c r="DL333" i="3"/>
  <c r="DK333" i="3"/>
  <c r="DJ333" i="3"/>
  <c r="DI333" i="3"/>
  <c r="DH333" i="3"/>
  <c r="DG333" i="3"/>
  <c r="DF333" i="3"/>
  <c r="DE333" i="3"/>
  <c r="DD333" i="3"/>
  <c r="DC333" i="3"/>
  <c r="DB333" i="3"/>
  <c r="DA333" i="3"/>
  <c r="CZ333" i="3"/>
  <c r="CY333" i="3"/>
  <c r="CX333" i="3"/>
  <c r="CW333" i="3"/>
  <c r="CV333" i="3"/>
  <c r="CU333" i="3"/>
  <c r="CT333" i="3"/>
  <c r="CS333" i="3"/>
  <c r="CR333" i="3"/>
  <c r="CQ333" i="3"/>
  <c r="CP333" i="3"/>
  <c r="CO333" i="3"/>
  <c r="CN333" i="3"/>
  <c r="CM333" i="3"/>
  <c r="CL333" i="3"/>
  <c r="CK333" i="3"/>
  <c r="CJ333" i="3"/>
  <c r="CI333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FX331" i="3"/>
  <c r="FW331" i="3"/>
  <c r="FV331" i="3"/>
  <c r="FU331" i="3"/>
  <c r="FT331" i="3"/>
  <c r="FS331" i="3"/>
  <c r="FR331" i="3"/>
  <c r="FQ331" i="3"/>
  <c r="FP331" i="3"/>
  <c r="FO331" i="3"/>
  <c r="FN331" i="3"/>
  <c r="FM331" i="3"/>
  <c r="FL331" i="3"/>
  <c r="FK331" i="3"/>
  <c r="FJ331" i="3"/>
  <c r="FI331" i="3"/>
  <c r="FH331" i="3"/>
  <c r="FG331" i="3"/>
  <c r="FF331" i="3"/>
  <c r="FE331" i="3"/>
  <c r="FD331" i="3"/>
  <c r="FC331" i="3"/>
  <c r="FB331" i="3"/>
  <c r="FA331" i="3"/>
  <c r="EZ331" i="3"/>
  <c r="EY331" i="3"/>
  <c r="EX331" i="3"/>
  <c r="EW331" i="3"/>
  <c r="EV331" i="3"/>
  <c r="EU331" i="3"/>
  <c r="ET331" i="3"/>
  <c r="ES331" i="3"/>
  <c r="ER331" i="3"/>
  <c r="EQ331" i="3"/>
  <c r="EP331" i="3"/>
  <c r="EO331" i="3"/>
  <c r="EN331" i="3"/>
  <c r="EM331" i="3"/>
  <c r="EL331" i="3"/>
  <c r="EK331" i="3"/>
  <c r="EJ331" i="3"/>
  <c r="EI331" i="3"/>
  <c r="EH331" i="3"/>
  <c r="EG331" i="3"/>
  <c r="EF331" i="3"/>
  <c r="EE331" i="3"/>
  <c r="ED331" i="3"/>
  <c r="EC331" i="3"/>
  <c r="EB331" i="3"/>
  <c r="EA331" i="3"/>
  <c r="DZ331" i="3"/>
  <c r="DY331" i="3"/>
  <c r="DX331" i="3"/>
  <c r="DW331" i="3"/>
  <c r="DV331" i="3"/>
  <c r="DU331" i="3"/>
  <c r="DT331" i="3"/>
  <c r="DS331" i="3"/>
  <c r="DR331" i="3"/>
  <c r="DQ331" i="3"/>
  <c r="DP331" i="3"/>
  <c r="DO331" i="3"/>
  <c r="DN331" i="3"/>
  <c r="DM331" i="3"/>
  <c r="DL331" i="3"/>
  <c r="DK331" i="3"/>
  <c r="DJ331" i="3"/>
  <c r="DI331" i="3"/>
  <c r="DH331" i="3"/>
  <c r="DG331" i="3"/>
  <c r="DF331" i="3"/>
  <c r="DE331" i="3"/>
  <c r="DD331" i="3"/>
  <c r="DC331" i="3"/>
  <c r="DB331" i="3"/>
  <c r="DA331" i="3"/>
  <c r="CZ331" i="3"/>
  <c r="CY331" i="3"/>
  <c r="CX331" i="3"/>
  <c r="CW331" i="3"/>
  <c r="CV331" i="3"/>
  <c r="CU331" i="3"/>
  <c r="CT331" i="3"/>
  <c r="CS331" i="3"/>
  <c r="CR331" i="3"/>
  <c r="CQ331" i="3"/>
  <c r="CP331" i="3"/>
  <c r="CO331" i="3"/>
  <c r="CN331" i="3"/>
  <c r="CM331" i="3"/>
  <c r="CL331" i="3"/>
  <c r="CK331" i="3"/>
  <c r="CJ331" i="3"/>
  <c r="CI331" i="3"/>
  <c r="CH331" i="3"/>
  <c r="CG331" i="3"/>
  <c r="CF331" i="3"/>
  <c r="CE331" i="3"/>
  <c r="CD331" i="3"/>
  <c r="CC331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FX329" i="3"/>
  <c r="FW329" i="3"/>
  <c r="FV329" i="3"/>
  <c r="FU329" i="3"/>
  <c r="FT329" i="3"/>
  <c r="FS329" i="3"/>
  <c r="FR329" i="3"/>
  <c r="FQ329" i="3"/>
  <c r="FP329" i="3"/>
  <c r="FO329" i="3"/>
  <c r="FN329" i="3"/>
  <c r="FM329" i="3"/>
  <c r="FL329" i="3"/>
  <c r="FK329" i="3"/>
  <c r="FJ329" i="3"/>
  <c r="FI329" i="3"/>
  <c r="FH329" i="3"/>
  <c r="FG329" i="3"/>
  <c r="FF329" i="3"/>
  <c r="FE329" i="3"/>
  <c r="FD329" i="3"/>
  <c r="FC329" i="3"/>
  <c r="FB329" i="3"/>
  <c r="FA329" i="3"/>
  <c r="EZ329" i="3"/>
  <c r="EY329" i="3"/>
  <c r="EX329" i="3"/>
  <c r="EW329" i="3"/>
  <c r="EV329" i="3"/>
  <c r="EU329" i="3"/>
  <c r="ET329" i="3"/>
  <c r="ES329" i="3"/>
  <c r="ER329" i="3"/>
  <c r="EQ329" i="3"/>
  <c r="EP329" i="3"/>
  <c r="EO329" i="3"/>
  <c r="EN329" i="3"/>
  <c r="EM329" i="3"/>
  <c r="EL329" i="3"/>
  <c r="EK329" i="3"/>
  <c r="EJ329" i="3"/>
  <c r="EI329" i="3"/>
  <c r="EH329" i="3"/>
  <c r="EG329" i="3"/>
  <c r="EF329" i="3"/>
  <c r="EE329" i="3"/>
  <c r="ED329" i="3"/>
  <c r="EC329" i="3"/>
  <c r="EB329" i="3"/>
  <c r="EA329" i="3"/>
  <c r="DZ329" i="3"/>
  <c r="DY329" i="3"/>
  <c r="DX329" i="3"/>
  <c r="DW329" i="3"/>
  <c r="DV329" i="3"/>
  <c r="DU329" i="3"/>
  <c r="DT329" i="3"/>
  <c r="DS329" i="3"/>
  <c r="DR329" i="3"/>
  <c r="DQ329" i="3"/>
  <c r="DP329" i="3"/>
  <c r="DO329" i="3"/>
  <c r="DN329" i="3"/>
  <c r="DM329" i="3"/>
  <c r="DL329" i="3"/>
  <c r="DK329" i="3"/>
  <c r="DJ329" i="3"/>
  <c r="DI329" i="3"/>
  <c r="DH329" i="3"/>
  <c r="DG329" i="3"/>
  <c r="DF329" i="3"/>
  <c r="DE329" i="3"/>
  <c r="DD329" i="3"/>
  <c r="DC329" i="3"/>
  <c r="DB329" i="3"/>
  <c r="DA329" i="3"/>
  <c r="CZ329" i="3"/>
  <c r="CY329" i="3"/>
  <c r="CX329" i="3"/>
  <c r="CW329" i="3"/>
  <c r="CV329" i="3"/>
  <c r="CU329" i="3"/>
  <c r="CT329" i="3"/>
  <c r="CS329" i="3"/>
  <c r="CR329" i="3"/>
  <c r="CQ329" i="3"/>
  <c r="CP329" i="3"/>
  <c r="CO329" i="3"/>
  <c r="CN329" i="3"/>
  <c r="CM329" i="3"/>
  <c r="CL329" i="3"/>
  <c r="CK329" i="3"/>
  <c r="CJ329" i="3"/>
  <c r="CI329" i="3"/>
  <c r="CH329" i="3"/>
  <c r="CG329" i="3"/>
  <c r="CF329" i="3"/>
  <c r="CE329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FY323" i="3"/>
  <c r="FX323" i="3"/>
  <c r="FW323" i="3"/>
  <c r="FV323" i="3"/>
  <c r="FU323" i="3"/>
  <c r="FT323" i="3"/>
  <c r="FS323" i="3"/>
  <c r="FR323" i="3"/>
  <c r="FQ323" i="3"/>
  <c r="FP323" i="3"/>
  <c r="FO323" i="3"/>
  <c r="FN323" i="3"/>
  <c r="FM323" i="3"/>
  <c r="FL323" i="3"/>
  <c r="FK323" i="3"/>
  <c r="FJ323" i="3"/>
  <c r="FI323" i="3"/>
  <c r="FH323" i="3"/>
  <c r="FG323" i="3"/>
  <c r="FF323" i="3"/>
  <c r="FE323" i="3"/>
  <c r="FD323" i="3"/>
  <c r="FC323" i="3"/>
  <c r="FB323" i="3"/>
  <c r="FA323" i="3"/>
  <c r="EZ323" i="3"/>
  <c r="EY323" i="3"/>
  <c r="EX323" i="3"/>
  <c r="EW323" i="3"/>
  <c r="EV323" i="3"/>
  <c r="EU323" i="3"/>
  <c r="ET323" i="3"/>
  <c r="ES323" i="3"/>
  <c r="ER323" i="3"/>
  <c r="EQ323" i="3"/>
  <c r="EP323" i="3"/>
  <c r="EO323" i="3"/>
  <c r="EN323" i="3"/>
  <c r="EM323" i="3"/>
  <c r="EL323" i="3"/>
  <c r="EK323" i="3"/>
  <c r="EJ323" i="3"/>
  <c r="EI323" i="3"/>
  <c r="EH323" i="3"/>
  <c r="EG323" i="3"/>
  <c r="EF323" i="3"/>
  <c r="EE323" i="3"/>
  <c r="ED323" i="3"/>
  <c r="EC323" i="3"/>
  <c r="EB323" i="3"/>
  <c r="EA323" i="3"/>
  <c r="DZ323" i="3"/>
  <c r="DY323" i="3"/>
  <c r="DX323" i="3"/>
  <c r="DW323" i="3"/>
  <c r="DV323" i="3"/>
  <c r="DU323" i="3"/>
  <c r="DT323" i="3"/>
  <c r="DS323" i="3"/>
  <c r="DR323" i="3"/>
  <c r="DQ323" i="3"/>
  <c r="DP323" i="3"/>
  <c r="DO323" i="3"/>
  <c r="DN323" i="3"/>
  <c r="DM323" i="3"/>
  <c r="DL323" i="3"/>
  <c r="DK323" i="3"/>
  <c r="DJ323" i="3"/>
  <c r="DI323" i="3"/>
  <c r="DH323" i="3"/>
  <c r="DG323" i="3"/>
  <c r="DF323" i="3"/>
  <c r="DE323" i="3"/>
  <c r="DD323" i="3"/>
  <c r="DC323" i="3"/>
  <c r="DB323" i="3"/>
  <c r="DA323" i="3"/>
  <c r="CZ323" i="3"/>
  <c r="CY323" i="3"/>
  <c r="CX323" i="3"/>
  <c r="CW323" i="3"/>
  <c r="CV323" i="3"/>
  <c r="CU323" i="3"/>
  <c r="CT323" i="3"/>
  <c r="CS323" i="3"/>
  <c r="CR323" i="3"/>
  <c r="CQ323" i="3"/>
  <c r="CP323" i="3"/>
  <c r="CO323" i="3"/>
  <c r="CN323" i="3"/>
  <c r="CM323" i="3"/>
  <c r="CL323" i="3"/>
  <c r="CK323" i="3"/>
  <c r="CJ323" i="3"/>
  <c r="CI323" i="3"/>
  <c r="CH323" i="3"/>
  <c r="CG323" i="3"/>
  <c r="CF323" i="3"/>
  <c r="CE323" i="3"/>
  <c r="CD323" i="3"/>
  <c r="CC323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FY320" i="3"/>
  <c r="FY319" i="3"/>
  <c r="FB309" i="3"/>
  <c r="FZ308" i="3"/>
  <c r="GB308" i="3" s="1"/>
  <c r="FY298" i="3"/>
  <c r="GB296" i="3"/>
  <c r="FX292" i="3"/>
  <c r="FX306" i="3" s="1"/>
  <c r="FX320" i="3" s="1"/>
  <c r="FW292" i="3"/>
  <c r="FW306" i="3" s="1"/>
  <c r="FW320" i="3" s="1"/>
  <c r="FV292" i="3"/>
  <c r="FV306" i="3" s="1"/>
  <c r="FV320" i="3" s="1"/>
  <c r="FU292" i="3"/>
  <c r="FU306" i="3" s="1"/>
  <c r="FU320" i="3" s="1"/>
  <c r="FT292" i="3"/>
  <c r="FT306" i="3" s="1"/>
  <c r="FT320" i="3" s="1"/>
  <c r="FS292" i="3"/>
  <c r="FS306" i="3" s="1"/>
  <c r="FS320" i="3" s="1"/>
  <c r="FR292" i="3"/>
  <c r="FR306" i="3" s="1"/>
  <c r="FR320" i="3" s="1"/>
  <c r="FQ292" i="3"/>
  <c r="FQ306" i="3" s="1"/>
  <c r="FQ320" i="3" s="1"/>
  <c r="FP292" i="3"/>
  <c r="FP306" i="3" s="1"/>
  <c r="FP320" i="3" s="1"/>
  <c r="FO292" i="3"/>
  <c r="FO306" i="3" s="1"/>
  <c r="FO320" i="3" s="1"/>
  <c r="FN292" i="3"/>
  <c r="FN306" i="3" s="1"/>
  <c r="FN320" i="3" s="1"/>
  <c r="FM292" i="3"/>
  <c r="FM306" i="3" s="1"/>
  <c r="FM320" i="3" s="1"/>
  <c r="FL292" i="3"/>
  <c r="FL306" i="3" s="1"/>
  <c r="FL320" i="3" s="1"/>
  <c r="FK292" i="3"/>
  <c r="FK306" i="3" s="1"/>
  <c r="FK320" i="3" s="1"/>
  <c r="FJ292" i="3"/>
  <c r="FJ306" i="3" s="1"/>
  <c r="FJ320" i="3" s="1"/>
  <c r="FI292" i="3"/>
  <c r="FI306" i="3" s="1"/>
  <c r="FI320" i="3" s="1"/>
  <c r="FH292" i="3"/>
  <c r="FH306" i="3" s="1"/>
  <c r="FH320" i="3" s="1"/>
  <c r="FG292" i="3"/>
  <c r="FG306" i="3" s="1"/>
  <c r="FG320" i="3" s="1"/>
  <c r="FF292" i="3"/>
  <c r="FF306" i="3" s="1"/>
  <c r="FF320" i="3" s="1"/>
  <c r="FE292" i="3"/>
  <c r="FE306" i="3" s="1"/>
  <c r="FE320" i="3" s="1"/>
  <c r="FD292" i="3"/>
  <c r="FD306" i="3" s="1"/>
  <c r="FD320" i="3" s="1"/>
  <c r="FC292" i="3"/>
  <c r="FC306" i="3" s="1"/>
  <c r="FC320" i="3" s="1"/>
  <c r="FB292" i="3"/>
  <c r="FB306" i="3" s="1"/>
  <c r="FB320" i="3" s="1"/>
  <c r="FA292" i="3"/>
  <c r="FA306" i="3" s="1"/>
  <c r="FA320" i="3" s="1"/>
  <c r="EZ292" i="3"/>
  <c r="EZ306" i="3" s="1"/>
  <c r="EZ320" i="3" s="1"/>
  <c r="EY292" i="3"/>
  <c r="EY306" i="3" s="1"/>
  <c r="EY320" i="3" s="1"/>
  <c r="EX292" i="3"/>
  <c r="EX306" i="3" s="1"/>
  <c r="EX320" i="3" s="1"/>
  <c r="EW292" i="3"/>
  <c r="EW306" i="3" s="1"/>
  <c r="EW320" i="3" s="1"/>
  <c r="EV292" i="3"/>
  <c r="EV306" i="3" s="1"/>
  <c r="EV320" i="3" s="1"/>
  <c r="EU292" i="3"/>
  <c r="EU306" i="3" s="1"/>
  <c r="EU320" i="3" s="1"/>
  <c r="ET292" i="3"/>
  <c r="ET306" i="3" s="1"/>
  <c r="ET320" i="3" s="1"/>
  <c r="ES292" i="3"/>
  <c r="ES306" i="3" s="1"/>
  <c r="ES320" i="3" s="1"/>
  <c r="ER292" i="3"/>
  <c r="ER306" i="3" s="1"/>
  <c r="ER320" i="3" s="1"/>
  <c r="EQ292" i="3"/>
  <c r="EQ306" i="3" s="1"/>
  <c r="EQ320" i="3" s="1"/>
  <c r="EP292" i="3"/>
  <c r="EP306" i="3" s="1"/>
  <c r="EP320" i="3" s="1"/>
  <c r="EO292" i="3"/>
  <c r="EO306" i="3" s="1"/>
  <c r="EO320" i="3" s="1"/>
  <c r="EN292" i="3"/>
  <c r="EN306" i="3" s="1"/>
  <c r="EN320" i="3" s="1"/>
  <c r="EM292" i="3"/>
  <c r="EM306" i="3" s="1"/>
  <c r="EM320" i="3" s="1"/>
  <c r="EL292" i="3"/>
  <c r="EL306" i="3" s="1"/>
  <c r="EL320" i="3" s="1"/>
  <c r="EK292" i="3"/>
  <c r="EK306" i="3" s="1"/>
  <c r="EK320" i="3" s="1"/>
  <c r="EJ292" i="3"/>
  <c r="EJ306" i="3" s="1"/>
  <c r="EJ320" i="3" s="1"/>
  <c r="EI292" i="3"/>
  <c r="EI306" i="3" s="1"/>
  <c r="EI320" i="3" s="1"/>
  <c r="EH292" i="3"/>
  <c r="EH306" i="3" s="1"/>
  <c r="EH320" i="3" s="1"/>
  <c r="EG292" i="3"/>
  <c r="EG306" i="3" s="1"/>
  <c r="EG320" i="3" s="1"/>
  <c r="EF292" i="3"/>
  <c r="EF306" i="3" s="1"/>
  <c r="EF320" i="3" s="1"/>
  <c r="EE292" i="3"/>
  <c r="EE306" i="3" s="1"/>
  <c r="EE320" i="3" s="1"/>
  <c r="ED292" i="3"/>
  <c r="ED306" i="3" s="1"/>
  <c r="ED320" i="3" s="1"/>
  <c r="EC292" i="3"/>
  <c r="EC306" i="3" s="1"/>
  <c r="EC320" i="3" s="1"/>
  <c r="EB292" i="3"/>
  <c r="EB306" i="3" s="1"/>
  <c r="EB320" i="3" s="1"/>
  <c r="EA292" i="3"/>
  <c r="EA306" i="3" s="1"/>
  <c r="EA320" i="3" s="1"/>
  <c r="DZ292" i="3"/>
  <c r="DZ306" i="3" s="1"/>
  <c r="DZ320" i="3" s="1"/>
  <c r="DY292" i="3"/>
  <c r="DY306" i="3" s="1"/>
  <c r="DY320" i="3" s="1"/>
  <c r="DX292" i="3"/>
  <c r="DX306" i="3" s="1"/>
  <c r="DX320" i="3" s="1"/>
  <c r="DW292" i="3"/>
  <c r="DW306" i="3" s="1"/>
  <c r="DW320" i="3" s="1"/>
  <c r="DV292" i="3"/>
  <c r="DV306" i="3" s="1"/>
  <c r="DV320" i="3" s="1"/>
  <c r="DU292" i="3"/>
  <c r="DU306" i="3" s="1"/>
  <c r="DU320" i="3" s="1"/>
  <c r="DT292" i="3"/>
  <c r="DT306" i="3" s="1"/>
  <c r="DT320" i="3" s="1"/>
  <c r="DS292" i="3"/>
  <c r="DS306" i="3" s="1"/>
  <c r="DS320" i="3" s="1"/>
  <c r="DR292" i="3"/>
  <c r="DR306" i="3" s="1"/>
  <c r="DR320" i="3" s="1"/>
  <c r="DQ292" i="3"/>
  <c r="DQ306" i="3" s="1"/>
  <c r="DQ320" i="3" s="1"/>
  <c r="DP292" i="3"/>
  <c r="DP306" i="3" s="1"/>
  <c r="DP320" i="3" s="1"/>
  <c r="DO292" i="3"/>
  <c r="DO306" i="3" s="1"/>
  <c r="DO320" i="3" s="1"/>
  <c r="DN292" i="3"/>
  <c r="DN306" i="3" s="1"/>
  <c r="DN320" i="3" s="1"/>
  <c r="DM292" i="3"/>
  <c r="DM306" i="3" s="1"/>
  <c r="DM320" i="3" s="1"/>
  <c r="DL292" i="3"/>
  <c r="DL306" i="3" s="1"/>
  <c r="DL320" i="3" s="1"/>
  <c r="DK292" i="3"/>
  <c r="DK306" i="3" s="1"/>
  <c r="DK320" i="3" s="1"/>
  <c r="DJ292" i="3"/>
  <c r="DJ306" i="3" s="1"/>
  <c r="DJ320" i="3" s="1"/>
  <c r="DI292" i="3"/>
  <c r="DI306" i="3" s="1"/>
  <c r="DI320" i="3" s="1"/>
  <c r="DH292" i="3"/>
  <c r="DH306" i="3" s="1"/>
  <c r="DH320" i="3" s="1"/>
  <c r="DG292" i="3"/>
  <c r="DG306" i="3" s="1"/>
  <c r="DG320" i="3" s="1"/>
  <c r="DF292" i="3"/>
  <c r="DF306" i="3" s="1"/>
  <c r="DF320" i="3" s="1"/>
  <c r="DE292" i="3"/>
  <c r="DE306" i="3" s="1"/>
  <c r="DE320" i="3" s="1"/>
  <c r="DD292" i="3"/>
  <c r="DD306" i="3" s="1"/>
  <c r="DD320" i="3" s="1"/>
  <c r="DC292" i="3"/>
  <c r="DC306" i="3" s="1"/>
  <c r="DC320" i="3" s="1"/>
  <c r="DB292" i="3"/>
  <c r="DB306" i="3" s="1"/>
  <c r="DB320" i="3" s="1"/>
  <c r="DA292" i="3"/>
  <c r="DA306" i="3" s="1"/>
  <c r="DA320" i="3" s="1"/>
  <c r="CZ292" i="3"/>
  <c r="CZ306" i="3" s="1"/>
  <c r="CZ320" i="3" s="1"/>
  <c r="CY292" i="3"/>
  <c r="CY306" i="3" s="1"/>
  <c r="CY320" i="3" s="1"/>
  <c r="CX292" i="3"/>
  <c r="CX306" i="3" s="1"/>
  <c r="CX320" i="3" s="1"/>
  <c r="CW292" i="3"/>
  <c r="CW306" i="3" s="1"/>
  <c r="CW320" i="3" s="1"/>
  <c r="CV292" i="3"/>
  <c r="CV306" i="3" s="1"/>
  <c r="CV320" i="3" s="1"/>
  <c r="CU292" i="3"/>
  <c r="CU306" i="3" s="1"/>
  <c r="CU320" i="3" s="1"/>
  <c r="CT292" i="3"/>
  <c r="CT306" i="3" s="1"/>
  <c r="CT320" i="3" s="1"/>
  <c r="CS292" i="3"/>
  <c r="CS306" i="3" s="1"/>
  <c r="CS320" i="3" s="1"/>
  <c r="CR292" i="3"/>
  <c r="CR306" i="3" s="1"/>
  <c r="CR320" i="3" s="1"/>
  <c r="CQ292" i="3"/>
  <c r="CQ306" i="3" s="1"/>
  <c r="CQ320" i="3" s="1"/>
  <c r="CP292" i="3"/>
  <c r="CP306" i="3" s="1"/>
  <c r="CP320" i="3" s="1"/>
  <c r="CO292" i="3"/>
  <c r="CO306" i="3" s="1"/>
  <c r="CO320" i="3" s="1"/>
  <c r="CN292" i="3"/>
  <c r="CN306" i="3" s="1"/>
  <c r="CN320" i="3" s="1"/>
  <c r="CM292" i="3"/>
  <c r="CM306" i="3" s="1"/>
  <c r="CM320" i="3" s="1"/>
  <c r="CL292" i="3"/>
  <c r="CL306" i="3" s="1"/>
  <c r="CL320" i="3" s="1"/>
  <c r="CK292" i="3"/>
  <c r="CK306" i="3" s="1"/>
  <c r="CK320" i="3" s="1"/>
  <c r="CJ292" i="3"/>
  <c r="CJ306" i="3" s="1"/>
  <c r="CJ320" i="3" s="1"/>
  <c r="CI292" i="3"/>
  <c r="CI306" i="3" s="1"/>
  <c r="CI320" i="3" s="1"/>
  <c r="CH292" i="3"/>
  <c r="CH306" i="3" s="1"/>
  <c r="CH320" i="3" s="1"/>
  <c r="CG292" i="3"/>
  <c r="CG306" i="3" s="1"/>
  <c r="CG320" i="3" s="1"/>
  <c r="CF292" i="3"/>
  <c r="CF306" i="3" s="1"/>
  <c r="CF320" i="3" s="1"/>
  <c r="CE292" i="3"/>
  <c r="CE306" i="3" s="1"/>
  <c r="CE320" i="3" s="1"/>
  <c r="CD292" i="3"/>
  <c r="CD306" i="3" s="1"/>
  <c r="CD320" i="3" s="1"/>
  <c r="CC292" i="3"/>
  <c r="CC306" i="3" s="1"/>
  <c r="CC320" i="3" s="1"/>
  <c r="CB292" i="3"/>
  <c r="CB306" i="3" s="1"/>
  <c r="CB320" i="3" s="1"/>
  <c r="CA292" i="3"/>
  <c r="CA306" i="3" s="1"/>
  <c r="CA320" i="3" s="1"/>
  <c r="BZ292" i="3"/>
  <c r="BZ306" i="3" s="1"/>
  <c r="BZ320" i="3" s="1"/>
  <c r="BY292" i="3"/>
  <c r="BY306" i="3" s="1"/>
  <c r="BY320" i="3" s="1"/>
  <c r="BX292" i="3"/>
  <c r="BX306" i="3" s="1"/>
  <c r="BX320" i="3" s="1"/>
  <c r="BW292" i="3"/>
  <c r="BW306" i="3" s="1"/>
  <c r="BW320" i="3" s="1"/>
  <c r="BV292" i="3"/>
  <c r="BV306" i="3" s="1"/>
  <c r="BV320" i="3" s="1"/>
  <c r="BU292" i="3"/>
  <c r="BU306" i="3" s="1"/>
  <c r="BU320" i="3" s="1"/>
  <c r="BT292" i="3"/>
  <c r="BT306" i="3" s="1"/>
  <c r="BT320" i="3" s="1"/>
  <c r="BS292" i="3"/>
  <c r="BS306" i="3" s="1"/>
  <c r="BS320" i="3" s="1"/>
  <c r="BR292" i="3"/>
  <c r="BR306" i="3" s="1"/>
  <c r="BR320" i="3" s="1"/>
  <c r="BQ292" i="3"/>
  <c r="BQ306" i="3" s="1"/>
  <c r="BQ320" i="3" s="1"/>
  <c r="BP292" i="3"/>
  <c r="BP306" i="3" s="1"/>
  <c r="BP320" i="3" s="1"/>
  <c r="BO292" i="3"/>
  <c r="BO306" i="3" s="1"/>
  <c r="BO320" i="3" s="1"/>
  <c r="BN292" i="3"/>
  <c r="BN306" i="3" s="1"/>
  <c r="BN320" i="3" s="1"/>
  <c r="BM292" i="3"/>
  <c r="BM306" i="3" s="1"/>
  <c r="BM320" i="3" s="1"/>
  <c r="BL292" i="3"/>
  <c r="BL306" i="3" s="1"/>
  <c r="BL320" i="3" s="1"/>
  <c r="BK292" i="3"/>
  <c r="BK306" i="3" s="1"/>
  <c r="BK320" i="3" s="1"/>
  <c r="BJ292" i="3"/>
  <c r="BJ306" i="3" s="1"/>
  <c r="BJ320" i="3" s="1"/>
  <c r="BI292" i="3"/>
  <c r="BI306" i="3" s="1"/>
  <c r="BI320" i="3" s="1"/>
  <c r="BH292" i="3"/>
  <c r="BH306" i="3" s="1"/>
  <c r="BH320" i="3" s="1"/>
  <c r="BG292" i="3"/>
  <c r="BG306" i="3" s="1"/>
  <c r="BG320" i="3" s="1"/>
  <c r="BF292" i="3"/>
  <c r="BF306" i="3" s="1"/>
  <c r="BF320" i="3" s="1"/>
  <c r="BE292" i="3"/>
  <c r="BE306" i="3" s="1"/>
  <c r="BE320" i="3" s="1"/>
  <c r="BD292" i="3"/>
  <c r="BD306" i="3" s="1"/>
  <c r="BD320" i="3" s="1"/>
  <c r="BC292" i="3"/>
  <c r="BC306" i="3" s="1"/>
  <c r="BC320" i="3" s="1"/>
  <c r="BB292" i="3"/>
  <c r="BB306" i="3" s="1"/>
  <c r="BB320" i="3" s="1"/>
  <c r="BA292" i="3"/>
  <c r="BA306" i="3" s="1"/>
  <c r="BA320" i="3" s="1"/>
  <c r="AZ292" i="3"/>
  <c r="AZ306" i="3" s="1"/>
  <c r="AZ320" i="3" s="1"/>
  <c r="AY292" i="3"/>
  <c r="AY306" i="3" s="1"/>
  <c r="AY320" i="3" s="1"/>
  <c r="AX292" i="3"/>
  <c r="AX306" i="3" s="1"/>
  <c r="AX320" i="3" s="1"/>
  <c r="AW292" i="3"/>
  <c r="AW306" i="3" s="1"/>
  <c r="AW320" i="3" s="1"/>
  <c r="AV292" i="3"/>
  <c r="AV306" i="3" s="1"/>
  <c r="AV320" i="3" s="1"/>
  <c r="AU292" i="3"/>
  <c r="AU306" i="3" s="1"/>
  <c r="AU320" i="3" s="1"/>
  <c r="AT292" i="3"/>
  <c r="AT306" i="3" s="1"/>
  <c r="AT320" i="3" s="1"/>
  <c r="AS292" i="3"/>
  <c r="AS306" i="3" s="1"/>
  <c r="AS320" i="3" s="1"/>
  <c r="AR292" i="3"/>
  <c r="AR306" i="3" s="1"/>
  <c r="AR320" i="3" s="1"/>
  <c r="AQ292" i="3"/>
  <c r="AQ306" i="3" s="1"/>
  <c r="AQ320" i="3" s="1"/>
  <c r="AP292" i="3"/>
  <c r="AP306" i="3" s="1"/>
  <c r="AP320" i="3" s="1"/>
  <c r="AO292" i="3"/>
  <c r="AO306" i="3" s="1"/>
  <c r="AO320" i="3" s="1"/>
  <c r="AN292" i="3"/>
  <c r="AN306" i="3" s="1"/>
  <c r="AN320" i="3" s="1"/>
  <c r="AM292" i="3"/>
  <c r="AM306" i="3" s="1"/>
  <c r="AM320" i="3" s="1"/>
  <c r="AL292" i="3"/>
  <c r="AL306" i="3" s="1"/>
  <c r="AL320" i="3" s="1"/>
  <c r="AK292" i="3"/>
  <c r="AK306" i="3" s="1"/>
  <c r="AK320" i="3" s="1"/>
  <c r="AJ292" i="3"/>
  <c r="AJ306" i="3" s="1"/>
  <c r="AJ320" i="3" s="1"/>
  <c r="AI292" i="3"/>
  <c r="AI306" i="3" s="1"/>
  <c r="AI320" i="3" s="1"/>
  <c r="AH292" i="3"/>
  <c r="AH306" i="3" s="1"/>
  <c r="AH320" i="3" s="1"/>
  <c r="AG292" i="3"/>
  <c r="AG306" i="3" s="1"/>
  <c r="AG320" i="3" s="1"/>
  <c r="AF292" i="3"/>
  <c r="AF306" i="3" s="1"/>
  <c r="AF320" i="3" s="1"/>
  <c r="AE292" i="3"/>
  <c r="AE306" i="3" s="1"/>
  <c r="AE320" i="3" s="1"/>
  <c r="AD292" i="3"/>
  <c r="AD306" i="3" s="1"/>
  <c r="AD320" i="3" s="1"/>
  <c r="AC292" i="3"/>
  <c r="AC306" i="3" s="1"/>
  <c r="AC320" i="3" s="1"/>
  <c r="AB292" i="3"/>
  <c r="AB306" i="3" s="1"/>
  <c r="AB320" i="3" s="1"/>
  <c r="AA292" i="3"/>
  <c r="AA306" i="3" s="1"/>
  <c r="AA320" i="3" s="1"/>
  <c r="Z292" i="3"/>
  <c r="Z306" i="3" s="1"/>
  <c r="Z320" i="3" s="1"/>
  <c r="Y292" i="3"/>
  <c r="Y306" i="3" s="1"/>
  <c r="Y320" i="3" s="1"/>
  <c r="X292" i="3"/>
  <c r="X306" i="3" s="1"/>
  <c r="X320" i="3" s="1"/>
  <c r="W292" i="3"/>
  <c r="W306" i="3" s="1"/>
  <c r="W320" i="3" s="1"/>
  <c r="V292" i="3"/>
  <c r="V306" i="3" s="1"/>
  <c r="V320" i="3" s="1"/>
  <c r="U292" i="3"/>
  <c r="U306" i="3" s="1"/>
  <c r="U320" i="3" s="1"/>
  <c r="T292" i="3"/>
  <c r="T306" i="3" s="1"/>
  <c r="T320" i="3" s="1"/>
  <c r="S292" i="3"/>
  <c r="S306" i="3" s="1"/>
  <c r="S320" i="3" s="1"/>
  <c r="R292" i="3"/>
  <c r="R306" i="3" s="1"/>
  <c r="R320" i="3" s="1"/>
  <c r="Q292" i="3"/>
  <c r="Q306" i="3" s="1"/>
  <c r="Q320" i="3" s="1"/>
  <c r="P292" i="3"/>
  <c r="P306" i="3" s="1"/>
  <c r="P320" i="3" s="1"/>
  <c r="O292" i="3"/>
  <c r="O306" i="3" s="1"/>
  <c r="O320" i="3" s="1"/>
  <c r="N292" i="3"/>
  <c r="N306" i="3" s="1"/>
  <c r="N320" i="3" s="1"/>
  <c r="M292" i="3"/>
  <c r="M306" i="3" s="1"/>
  <c r="M320" i="3" s="1"/>
  <c r="L292" i="3"/>
  <c r="L306" i="3" s="1"/>
  <c r="L320" i="3" s="1"/>
  <c r="K292" i="3"/>
  <c r="K306" i="3" s="1"/>
  <c r="K320" i="3" s="1"/>
  <c r="J292" i="3"/>
  <c r="J306" i="3" s="1"/>
  <c r="J320" i="3" s="1"/>
  <c r="I292" i="3"/>
  <c r="I306" i="3" s="1"/>
  <c r="I320" i="3" s="1"/>
  <c r="H292" i="3"/>
  <c r="H306" i="3" s="1"/>
  <c r="H320" i="3" s="1"/>
  <c r="G292" i="3"/>
  <c r="G306" i="3" s="1"/>
  <c r="G320" i="3" s="1"/>
  <c r="F292" i="3"/>
  <c r="F306" i="3" s="1"/>
  <c r="F320" i="3" s="1"/>
  <c r="E292" i="3"/>
  <c r="E306" i="3" s="1"/>
  <c r="E320" i="3" s="1"/>
  <c r="D292" i="3"/>
  <c r="D306" i="3" s="1"/>
  <c r="D320" i="3" s="1"/>
  <c r="GC290" i="3"/>
  <c r="FX263" i="3"/>
  <c r="FW263" i="3"/>
  <c r="FV263" i="3"/>
  <c r="FU263" i="3"/>
  <c r="FT263" i="3"/>
  <c r="FS263" i="3"/>
  <c r="FR263" i="3"/>
  <c r="FQ263" i="3"/>
  <c r="FP263" i="3"/>
  <c r="FO263" i="3"/>
  <c r="FN263" i="3"/>
  <c r="FM263" i="3"/>
  <c r="FL263" i="3"/>
  <c r="FK263" i="3"/>
  <c r="FH263" i="3"/>
  <c r="FG263" i="3"/>
  <c r="FF263" i="3"/>
  <c r="FE263" i="3"/>
  <c r="FD263" i="3"/>
  <c r="FC263" i="3"/>
  <c r="FB263" i="3"/>
  <c r="FA263" i="3"/>
  <c r="EZ263" i="3"/>
  <c r="EY263" i="3"/>
  <c r="EX263" i="3"/>
  <c r="EW263" i="3"/>
  <c r="EV263" i="3"/>
  <c r="EU263" i="3"/>
  <c r="ET263" i="3"/>
  <c r="ES263" i="3"/>
  <c r="ER263" i="3"/>
  <c r="EQ263" i="3"/>
  <c r="EP263" i="3"/>
  <c r="EO263" i="3"/>
  <c r="EN263" i="3"/>
  <c r="EM263" i="3"/>
  <c r="EL263" i="3"/>
  <c r="EK263" i="3"/>
  <c r="EJ263" i="3"/>
  <c r="EI263" i="3"/>
  <c r="EH263" i="3"/>
  <c r="EG263" i="3"/>
  <c r="EF263" i="3"/>
  <c r="EE263" i="3"/>
  <c r="ED263" i="3"/>
  <c r="EC263" i="3"/>
  <c r="EB263" i="3"/>
  <c r="EA263" i="3"/>
  <c r="DZ263" i="3"/>
  <c r="DY263" i="3"/>
  <c r="DX263" i="3"/>
  <c r="DW263" i="3"/>
  <c r="DV263" i="3"/>
  <c r="DU263" i="3"/>
  <c r="DT263" i="3"/>
  <c r="DS263" i="3"/>
  <c r="DR263" i="3"/>
  <c r="DP263" i="3"/>
  <c r="DO263" i="3"/>
  <c r="DM263" i="3"/>
  <c r="DL263" i="3"/>
  <c r="DK263" i="3"/>
  <c r="DJ263" i="3"/>
  <c r="DI263" i="3"/>
  <c r="DH263" i="3"/>
  <c r="DG263" i="3"/>
  <c r="DF263" i="3"/>
  <c r="DE263" i="3"/>
  <c r="DD263" i="3"/>
  <c r="DC263" i="3"/>
  <c r="DB263" i="3"/>
  <c r="DA263" i="3"/>
  <c r="CZ263" i="3"/>
  <c r="CY263" i="3"/>
  <c r="CX263" i="3"/>
  <c r="CW263" i="3"/>
  <c r="CV263" i="3"/>
  <c r="CU263" i="3"/>
  <c r="CT263" i="3"/>
  <c r="CS263" i="3"/>
  <c r="CR263" i="3"/>
  <c r="CQ263" i="3"/>
  <c r="CP263" i="3"/>
  <c r="CO263" i="3"/>
  <c r="CN263" i="3"/>
  <c r="CM263" i="3"/>
  <c r="CL263" i="3"/>
  <c r="CK263" i="3"/>
  <c r="CJ263" i="3"/>
  <c r="CI263" i="3"/>
  <c r="CH263" i="3"/>
  <c r="CG263" i="3"/>
  <c r="CF263" i="3"/>
  <c r="CE263" i="3"/>
  <c r="CD263" i="3"/>
  <c r="CC263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FZ245" i="3"/>
  <c r="FZ235" i="3"/>
  <c r="FX219" i="3"/>
  <c r="FW219" i="3"/>
  <c r="FV219" i="3"/>
  <c r="FU219" i="3"/>
  <c r="FT219" i="3"/>
  <c r="FS219" i="3"/>
  <c r="FR219" i="3"/>
  <c r="FQ219" i="3"/>
  <c r="FP219" i="3"/>
  <c r="FO219" i="3"/>
  <c r="FN219" i="3"/>
  <c r="FM219" i="3"/>
  <c r="FL219" i="3"/>
  <c r="FK219" i="3"/>
  <c r="FJ219" i="3"/>
  <c r="FI219" i="3"/>
  <c r="FH219" i="3"/>
  <c r="FG219" i="3"/>
  <c r="FF219" i="3"/>
  <c r="FE219" i="3"/>
  <c r="FD219" i="3"/>
  <c r="FC219" i="3"/>
  <c r="FB219" i="3"/>
  <c r="FA219" i="3"/>
  <c r="EZ219" i="3"/>
  <c r="EY219" i="3"/>
  <c r="EX219" i="3"/>
  <c r="EW219" i="3"/>
  <c r="EV219" i="3"/>
  <c r="EU219" i="3"/>
  <c r="ET219" i="3"/>
  <c r="ES219" i="3"/>
  <c r="ER219" i="3"/>
  <c r="EQ219" i="3"/>
  <c r="EP219" i="3"/>
  <c r="EO219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B219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DO219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B219" i="3"/>
  <c r="DA219" i="3"/>
  <c r="CZ219" i="3"/>
  <c r="CY219" i="3"/>
  <c r="CX219" i="3"/>
  <c r="CW219" i="3"/>
  <c r="CV219" i="3"/>
  <c r="CU219" i="3"/>
  <c r="CT219" i="3"/>
  <c r="CS219" i="3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FZ217" i="3"/>
  <c r="C214" i="3"/>
  <c r="FX206" i="3"/>
  <c r="FW206" i="3"/>
  <c r="FV206" i="3"/>
  <c r="FU206" i="3"/>
  <c r="FT206" i="3"/>
  <c r="FS206" i="3"/>
  <c r="FR206" i="3"/>
  <c r="FQ206" i="3"/>
  <c r="FP206" i="3"/>
  <c r="FO206" i="3"/>
  <c r="FN206" i="3"/>
  <c r="FM206" i="3"/>
  <c r="FL206" i="3"/>
  <c r="FK206" i="3"/>
  <c r="FJ206" i="3"/>
  <c r="FI206" i="3"/>
  <c r="FH206" i="3"/>
  <c r="FG206" i="3"/>
  <c r="FF206" i="3"/>
  <c r="FE206" i="3"/>
  <c r="FD206" i="3"/>
  <c r="FC206" i="3"/>
  <c r="FB206" i="3"/>
  <c r="FA206" i="3"/>
  <c r="EZ206" i="3"/>
  <c r="EY206" i="3"/>
  <c r="EX206" i="3"/>
  <c r="EW206" i="3"/>
  <c r="EV206" i="3"/>
  <c r="EU206" i="3"/>
  <c r="ET206" i="3"/>
  <c r="ES206" i="3"/>
  <c r="ER206" i="3"/>
  <c r="EQ206" i="3"/>
  <c r="EP206" i="3"/>
  <c r="EO206" i="3"/>
  <c r="EN206" i="3"/>
  <c r="EM206" i="3"/>
  <c r="EL206" i="3"/>
  <c r="EK206" i="3"/>
  <c r="EJ206" i="3"/>
  <c r="EI206" i="3"/>
  <c r="EH206" i="3"/>
  <c r="EG206" i="3"/>
  <c r="EF206" i="3"/>
  <c r="EE206" i="3"/>
  <c r="ED206" i="3"/>
  <c r="EC206" i="3"/>
  <c r="EB206" i="3"/>
  <c r="EA206" i="3"/>
  <c r="DZ206" i="3"/>
  <c r="DY206" i="3"/>
  <c r="DX206" i="3"/>
  <c r="DW206" i="3"/>
  <c r="DV206" i="3"/>
  <c r="DU206" i="3"/>
  <c r="DT206" i="3"/>
  <c r="DS206" i="3"/>
  <c r="DR206" i="3"/>
  <c r="DQ206" i="3"/>
  <c r="DP206" i="3"/>
  <c r="DO206" i="3"/>
  <c r="DN206" i="3"/>
  <c r="DM206" i="3"/>
  <c r="DL206" i="3"/>
  <c r="DK206" i="3"/>
  <c r="DJ206" i="3"/>
  <c r="DI206" i="3"/>
  <c r="DH206" i="3"/>
  <c r="DG206" i="3"/>
  <c r="DF206" i="3"/>
  <c r="DE206" i="3"/>
  <c r="DD206" i="3"/>
  <c r="DC206" i="3"/>
  <c r="DB206" i="3"/>
  <c r="DA206" i="3"/>
  <c r="CZ206" i="3"/>
  <c r="CY206" i="3"/>
  <c r="CX206" i="3"/>
  <c r="CW206" i="3"/>
  <c r="CV206" i="3"/>
  <c r="CU206" i="3"/>
  <c r="CT206" i="3"/>
  <c r="CS206" i="3"/>
  <c r="CR206" i="3"/>
  <c r="CQ206" i="3"/>
  <c r="CP206" i="3"/>
  <c r="CO206" i="3"/>
  <c r="CN206" i="3"/>
  <c r="CM206" i="3"/>
  <c r="CL206" i="3"/>
  <c r="CK206" i="3"/>
  <c r="CJ206" i="3"/>
  <c r="CI206" i="3"/>
  <c r="CH206" i="3"/>
  <c r="CG206" i="3"/>
  <c r="CF206" i="3"/>
  <c r="CE206" i="3"/>
  <c r="CD206" i="3"/>
  <c r="CC206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FX179" i="3"/>
  <c r="FX180" i="3" s="1"/>
  <c r="FW179" i="3"/>
  <c r="FW180" i="3" s="1"/>
  <c r="FV179" i="3"/>
  <c r="FV180" i="3" s="1"/>
  <c r="FU179" i="3"/>
  <c r="FU180" i="3" s="1"/>
  <c r="FT179" i="3"/>
  <c r="FT180" i="3" s="1"/>
  <c r="FS179" i="3"/>
  <c r="FS180" i="3" s="1"/>
  <c r="FR179" i="3"/>
  <c r="FR180" i="3" s="1"/>
  <c r="FQ179" i="3"/>
  <c r="FQ180" i="3" s="1"/>
  <c r="FP179" i="3"/>
  <c r="FP180" i="3" s="1"/>
  <c r="FO179" i="3"/>
  <c r="FO180" i="3" s="1"/>
  <c r="FN179" i="3"/>
  <c r="FN180" i="3" s="1"/>
  <c r="FM179" i="3"/>
  <c r="FM180" i="3" s="1"/>
  <c r="FL179" i="3"/>
  <c r="FL180" i="3" s="1"/>
  <c r="FK179" i="3"/>
  <c r="FK180" i="3" s="1"/>
  <c r="FJ179" i="3"/>
  <c r="FJ180" i="3" s="1"/>
  <c r="FI179" i="3"/>
  <c r="FI180" i="3" s="1"/>
  <c r="FH179" i="3"/>
  <c r="FH180" i="3" s="1"/>
  <c r="FG179" i="3"/>
  <c r="FG180" i="3" s="1"/>
  <c r="FF179" i="3"/>
  <c r="FF180" i="3" s="1"/>
  <c r="FE179" i="3"/>
  <c r="FE180" i="3" s="1"/>
  <c r="FD179" i="3"/>
  <c r="FD180" i="3" s="1"/>
  <c r="FC179" i="3"/>
  <c r="FC180" i="3" s="1"/>
  <c r="FB179" i="3"/>
  <c r="FB180" i="3" s="1"/>
  <c r="FA179" i="3"/>
  <c r="FA180" i="3" s="1"/>
  <c r="EZ179" i="3"/>
  <c r="EZ180" i="3" s="1"/>
  <c r="EY179" i="3"/>
  <c r="EY180" i="3" s="1"/>
  <c r="EX179" i="3"/>
  <c r="EX180" i="3" s="1"/>
  <c r="EW179" i="3"/>
  <c r="EW180" i="3" s="1"/>
  <c r="EV179" i="3"/>
  <c r="EV180" i="3" s="1"/>
  <c r="EU179" i="3"/>
  <c r="EU180" i="3" s="1"/>
  <c r="ET179" i="3"/>
  <c r="ET180" i="3" s="1"/>
  <c r="ES179" i="3"/>
  <c r="ES180" i="3" s="1"/>
  <c r="ER179" i="3"/>
  <c r="ER180" i="3" s="1"/>
  <c r="EQ179" i="3"/>
  <c r="EQ180" i="3" s="1"/>
  <c r="EP179" i="3"/>
  <c r="EP180" i="3" s="1"/>
  <c r="EO179" i="3"/>
  <c r="EO180" i="3" s="1"/>
  <c r="EN179" i="3"/>
  <c r="EN180" i="3" s="1"/>
  <c r="EM179" i="3"/>
  <c r="EM180" i="3" s="1"/>
  <c r="EL179" i="3"/>
  <c r="EL180" i="3" s="1"/>
  <c r="EK179" i="3"/>
  <c r="EK180" i="3" s="1"/>
  <c r="EJ179" i="3"/>
  <c r="EJ180" i="3" s="1"/>
  <c r="EI179" i="3"/>
  <c r="EI180" i="3" s="1"/>
  <c r="EH179" i="3"/>
  <c r="EH180" i="3" s="1"/>
  <c r="EG179" i="3"/>
  <c r="EG180" i="3" s="1"/>
  <c r="EF179" i="3"/>
  <c r="EF180" i="3" s="1"/>
  <c r="EE179" i="3"/>
  <c r="EE180" i="3" s="1"/>
  <c r="ED179" i="3"/>
  <c r="ED180" i="3" s="1"/>
  <c r="EC179" i="3"/>
  <c r="EC180" i="3" s="1"/>
  <c r="EB179" i="3"/>
  <c r="EB180" i="3" s="1"/>
  <c r="EA179" i="3"/>
  <c r="EA180" i="3" s="1"/>
  <c r="DZ179" i="3"/>
  <c r="DZ180" i="3" s="1"/>
  <c r="DY179" i="3"/>
  <c r="DY180" i="3" s="1"/>
  <c r="DX179" i="3"/>
  <c r="DX180" i="3" s="1"/>
  <c r="DW179" i="3"/>
  <c r="DW180" i="3" s="1"/>
  <c r="DV179" i="3"/>
  <c r="DV180" i="3" s="1"/>
  <c r="DU179" i="3"/>
  <c r="DU180" i="3" s="1"/>
  <c r="DT179" i="3"/>
  <c r="DT180" i="3" s="1"/>
  <c r="DS179" i="3"/>
  <c r="DS180" i="3" s="1"/>
  <c r="DR179" i="3"/>
  <c r="DR180" i="3" s="1"/>
  <c r="DQ179" i="3"/>
  <c r="DQ180" i="3" s="1"/>
  <c r="DP179" i="3"/>
  <c r="DP180" i="3" s="1"/>
  <c r="DO179" i="3"/>
  <c r="DO180" i="3" s="1"/>
  <c r="DN179" i="3"/>
  <c r="DN180" i="3" s="1"/>
  <c r="DM179" i="3"/>
  <c r="DM180" i="3" s="1"/>
  <c r="DL179" i="3"/>
  <c r="DL180" i="3" s="1"/>
  <c r="DK179" i="3"/>
  <c r="DK180" i="3" s="1"/>
  <c r="DJ179" i="3"/>
  <c r="DJ180" i="3" s="1"/>
  <c r="DI179" i="3"/>
  <c r="DI180" i="3" s="1"/>
  <c r="DH179" i="3"/>
  <c r="DH180" i="3" s="1"/>
  <c r="DG179" i="3"/>
  <c r="DG180" i="3" s="1"/>
  <c r="DF179" i="3"/>
  <c r="DF180" i="3" s="1"/>
  <c r="DE179" i="3"/>
  <c r="DE180" i="3" s="1"/>
  <c r="DD179" i="3"/>
  <c r="DD180" i="3" s="1"/>
  <c r="DC179" i="3"/>
  <c r="DC180" i="3" s="1"/>
  <c r="DB179" i="3"/>
  <c r="DB180" i="3" s="1"/>
  <c r="DA179" i="3"/>
  <c r="DA180" i="3" s="1"/>
  <c r="CZ179" i="3"/>
  <c r="CZ180" i="3" s="1"/>
  <c r="CY179" i="3"/>
  <c r="CY180" i="3" s="1"/>
  <c r="CX179" i="3"/>
  <c r="CX180" i="3" s="1"/>
  <c r="CW179" i="3"/>
  <c r="CW180" i="3" s="1"/>
  <c r="CV179" i="3"/>
  <c r="CV180" i="3" s="1"/>
  <c r="CU179" i="3"/>
  <c r="CU180" i="3" s="1"/>
  <c r="CT179" i="3"/>
  <c r="CT180" i="3" s="1"/>
  <c r="CS179" i="3"/>
  <c r="CS180" i="3" s="1"/>
  <c r="CR179" i="3"/>
  <c r="CR180" i="3" s="1"/>
  <c r="CQ179" i="3"/>
  <c r="CQ180" i="3" s="1"/>
  <c r="CP179" i="3"/>
  <c r="CP180" i="3" s="1"/>
  <c r="CO179" i="3"/>
  <c r="CO180" i="3" s="1"/>
  <c r="CN179" i="3"/>
  <c r="CN180" i="3" s="1"/>
  <c r="CM179" i="3"/>
  <c r="CM180" i="3" s="1"/>
  <c r="CL179" i="3"/>
  <c r="CL180" i="3" s="1"/>
  <c r="CK179" i="3"/>
  <c r="CK180" i="3" s="1"/>
  <c r="CJ179" i="3"/>
  <c r="CJ180" i="3" s="1"/>
  <c r="CI179" i="3"/>
  <c r="CI180" i="3" s="1"/>
  <c r="CH179" i="3"/>
  <c r="CH180" i="3" s="1"/>
  <c r="CG179" i="3"/>
  <c r="CG180" i="3" s="1"/>
  <c r="CF179" i="3"/>
  <c r="CF180" i="3" s="1"/>
  <c r="CE179" i="3"/>
  <c r="CE180" i="3" s="1"/>
  <c r="CD179" i="3"/>
  <c r="CD180" i="3" s="1"/>
  <c r="CC179" i="3"/>
  <c r="CC180" i="3" s="1"/>
  <c r="CB179" i="3"/>
  <c r="CB180" i="3" s="1"/>
  <c r="CA179" i="3"/>
  <c r="CA180" i="3" s="1"/>
  <c r="BZ179" i="3"/>
  <c r="BZ180" i="3" s="1"/>
  <c r="BY179" i="3"/>
  <c r="BY180" i="3" s="1"/>
  <c r="BX179" i="3"/>
  <c r="BX180" i="3" s="1"/>
  <c r="BW179" i="3"/>
  <c r="BW180" i="3" s="1"/>
  <c r="BV179" i="3"/>
  <c r="BV180" i="3" s="1"/>
  <c r="BU179" i="3"/>
  <c r="BU180" i="3" s="1"/>
  <c r="BT179" i="3"/>
  <c r="BT180" i="3" s="1"/>
  <c r="BS179" i="3"/>
  <c r="BS180" i="3" s="1"/>
  <c r="BR179" i="3"/>
  <c r="BR180" i="3" s="1"/>
  <c r="BQ179" i="3"/>
  <c r="BQ180" i="3" s="1"/>
  <c r="BP179" i="3"/>
  <c r="BP180" i="3" s="1"/>
  <c r="BO179" i="3"/>
  <c r="BO180" i="3" s="1"/>
  <c r="BN179" i="3"/>
  <c r="BN180" i="3" s="1"/>
  <c r="BM179" i="3"/>
  <c r="BM180" i="3" s="1"/>
  <c r="BL179" i="3"/>
  <c r="BL180" i="3" s="1"/>
  <c r="BK179" i="3"/>
  <c r="BK180" i="3" s="1"/>
  <c r="BJ179" i="3"/>
  <c r="BJ180" i="3" s="1"/>
  <c r="BI179" i="3"/>
  <c r="BI180" i="3" s="1"/>
  <c r="BH179" i="3"/>
  <c r="BH180" i="3" s="1"/>
  <c r="BG179" i="3"/>
  <c r="BG180" i="3" s="1"/>
  <c r="BF179" i="3"/>
  <c r="BF180" i="3" s="1"/>
  <c r="BE179" i="3"/>
  <c r="BE180" i="3" s="1"/>
  <c r="BD179" i="3"/>
  <c r="BD180" i="3" s="1"/>
  <c r="BC179" i="3"/>
  <c r="BC180" i="3" s="1"/>
  <c r="BB179" i="3"/>
  <c r="BB180" i="3" s="1"/>
  <c r="BA179" i="3"/>
  <c r="BA180" i="3" s="1"/>
  <c r="AZ179" i="3"/>
  <c r="AZ180" i="3" s="1"/>
  <c r="AY179" i="3"/>
  <c r="AY180" i="3" s="1"/>
  <c r="AX179" i="3"/>
  <c r="AX180" i="3" s="1"/>
  <c r="AW179" i="3"/>
  <c r="AW180" i="3" s="1"/>
  <c r="AV179" i="3"/>
  <c r="AV180" i="3" s="1"/>
  <c r="AU179" i="3"/>
  <c r="AU180" i="3" s="1"/>
  <c r="AT179" i="3"/>
  <c r="AT180" i="3" s="1"/>
  <c r="AS179" i="3"/>
  <c r="AS180" i="3" s="1"/>
  <c r="AR179" i="3"/>
  <c r="AR180" i="3" s="1"/>
  <c r="AQ179" i="3"/>
  <c r="AQ180" i="3" s="1"/>
  <c r="AP179" i="3"/>
  <c r="AP180" i="3" s="1"/>
  <c r="AO179" i="3"/>
  <c r="AO180" i="3" s="1"/>
  <c r="AN179" i="3"/>
  <c r="AN180" i="3" s="1"/>
  <c r="AM179" i="3"/>
  <c r="AM180" i="3" s="1"/>
  <c r="AL179" i="3"/>
  <c r="AL180" i="3" s="1"/>
  <c r="AK179" i="3"/>
  <c r="AK180" i="3" s="1"/>
  <c r="AJ179" i="3"/>
  <c r="AJ180" i="3" s="1"/>
  <c r="AI179" i="3"/>
  <c r="AI180" i="3" s="1"/>
  <c r="AH179" i="3"/>
  <c r="AH180" i="3" s="1"/>
  <c r="AG179" i="3"/>
  <c r="AG180" i="3" s="1"/>
  <c r="AF179" i="3"/>
  <c r="AF180" i="3" s="1"/>
  <c r="AE179" i="3"/>
  <c r="AE180" i="3" s="1"/>
  <c r="AD179" i="3"/>
  <c r="AD180" i="3" s="1"/>
  <c r="AC179" i="3"/>
  <c r="AC180" i="3" s="1"/>
  <c r="AB179" i="3"/>
  <c r="AB180" i="3" s="1"/>
  <c r="AA179" i="3"/>
  <c r="AA180" i="3" s="1"/>
  <c r="Z179" i="3"/>
  <c r="Z180" i="3" s="1"/>
  <c r="Y179" i="3"/>
  <c r="Y180" i="3" s="1"/>
  <c r="X179" i="3"/>
  <c r="X180" i="3" s="1"/>
  <c r="W179" i="3"/>
  <c r="W180" i="3" s="1"/>
  <c r="V179" i="3"/>
  <c r="V180" i="3" s="1"/>
  <c r="U179" i="3"/>
  <c r="U180" i="3" s="1"/>
  <c r="T179" i="3"/>
  <c r="T180" i="3" s="1"/>
  <c r="S179" i="3"/>
  <c r="S180" i="3" s="1"/>
  <c r="R179" i="3"/>
  <c r="R180" i="3" s="1"/>
  <c r="Q179" i="3"/>
  <c r="Q180" i="3" s="1"/>
  <c r="P179" i="3"/>
  <c r="P180" i="3" s="1"/>
  <c r="O179" i="3"/>
  <c r="O180" i="3" s="1"/>
  <c r="N179" i="3"/>
  <c r="N180" i="3" s="1"/>
  <c r="M179" i="3"/>
  <c r="M180" i="3" s="1"/>
  <c r="L179" i="3"/>
  <c r="L180" i="3" s="1"/>
  <c r="K179" i="3"/>
  <c r="K180" i="3" s="1"/>
  <c r="J179" i="3"/>
  <c r="J180" i="3" s="1"/>
  <c r="I179" i="3"/>
  <c r="I180" i="3" s="1"/>
  <c r="H179" i="3"/>
  <c r="H180" i="3" s="1"/>
  <c r="G179" i="3"/>
  <c r="G180" i="3" s="1"/>
  <c r="F179" i="3"/>
  <c r="F180" i="3" s="1"/>
  <c r="E179" i="3"/>
  <c r="E180" i="3" s="1"/>
  <c r="D179" i="3"/>
  <c r="D180" i="3" s="1"/>
  <c r="C179" i="3"/>
  <c r="C180" i="3" s="1"/>
  <c r="FX172" i="3"/>
  <c r="FW172" i="3"/>
  <c r="FV172" i="3"/>
  <c r="FU172" i="3"/>
  <c r="FT172" i="3"/>
  <c r="FS172" i="3"/>
  <c r="FR172" i="3"/>
  <c r="FQ172" i="3"/>
  <c r="FP172" i="3"/>
  <c r="FO172" i="3"/>
  <c r="FN172" i="3"/>
  <c r="FM172" i="3"/>
  <c r="FL172" i="3"/>
  <c r="FK172" i="3"/>
  <c r="FJ172" i="3"/>
  <c r="FI172" i="3"/>
  <c r="FH172" i="3"/>
  <c r="FG172" i="3"/>
  <c r="FF172" i="3"/>
  <c r="FE172" i="3"/>
  <c r="FD172" i="3"/>
  <c r="FC172" i="3"/>
  <c r="FB172" i="3"/>
  <c r="FA172" i="3"/>
  <c r="EZ172" i="3"/>
  <c r="EY172" i="3"/>
  <c r="EX172" i="3"/>
  <c r="EW172" i="3"/>
  <c r="EV172" i="3"/>
  <c r="EU172" i="3"/>
  <c r="ET172" i="3"/>
  <c r="ES172" i="3"/>
  <c r="ER172" i="3"/>
  <c r="EQ172" i="3"/>
  <c r="EP172" i="3"/>
  <c r="EO172" i="3"/>
  <c r="EN172" i="3"/>
  <c r="EM172" i="3"/>
  <c r="EL172" i="3"/>
  <c r="EK172" i="3"/>
  <c r="EJ172" i="3"/>
  <c r="EI172" i="3"/>
  <c r="EH172" i="3"/>
  <c r="EG172" i="3"/>
  <c r="EF172" i="3"/>
  <c r="EE172" i="3"/>
  <c r="ED172" i="3"/>
  <c r="EC172" i="3"/>
  <c r="EB172" i="3"/>
  <c r="EA172" i="3"/>
  <c r="DZ172" i="3"/>
  <c r="DY172" i="3"/>
  <c r="DX172" i="3"/>
  <c r="DW172" i="3"/>
  <c r="DV172" i="3"/>
  <c r="DU172" i="3"/>
  <c r="DT172" i="3"/>
  <c r="DS172" i="3"/>
  <c r="DR172" i="3"/>
  <c r="DQ172" i="3"/>
  <c r="DP172" i="3"/>
  <c r="DO172" i="3"/>
  <c r="DN172" i="3"/>
  <c r="DM172" i="3"/>
  <c r="DL172" i="3"/>
  <c r="DK172" i="3"/>
  <c r="DJ172" i="3"/>
  <c r="DI172" i="3"/>
  <c r="DH172" i="3"/>
  <c r="DG172" i="3"/>
  <c r="DF172" i="3"/>
  <c r="DE172" i="3"/>
  <c r="DD172" i="3"/>
  <c r="DC172" i="3"/>
  <c r="DB172" i="3"/>
  <c r="DA172" i="3"/>
  <c r="CZ172" i="3"/>
  <c r="CY172" i="3"/>
  <c r="CX172" i="3"/>
  <c r="CW172" i="3"/>
  <c r="CV172" i="3"/>
  <c r="CU172" i="3"/>
  <c r="CT172" i="3"/>
  <c r="CS172" i="3"/>
  <c r="CR172" i="3"/>
  <c r="CQ172" i="3"/>
  <c r="CP172" i="3"/>
  <c r="CO172" i="3"/>
  <c r="CN172" i="3"/>
  <c r="CM172" i="3"/>
  <c r="CL172" i="3"/>
  <c r="CK172" i="3"/>
  <c r="CJ172" i="3"/>
  <c r="CI172" i="3"/>
  <c r="CH172" i="3"/>
  <c r="CG172" i="3"/>
  <c r="CF172" i="3"/>
  <c r="CE172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FX166" i="3"/>
  <c r="FW166" i="3"/>
  <c r="FV166" i="3"/>
  <c r="FU166" i="3"/>
  <c r="FT166" i="3"/>
  <c r="FS166" i="3"/>
  <c r="FR166" i="3"/>
  <c r="FQ166" i="3"/>
  <c r="FP166" i="3"/>
  <c r="FO166" i="3"/>
  <c r="FN166" i="3"/>
  <c r="FM166" i="3"/>
  <c r="FL166" i="3"/>
  <c r="FK166" i="3"/>
  <c r="FJ166" i="3"/>
  <c r="FI166" i="3"/>
  <c r="FH166" i="3"/>
  <c r="FG166" i="3"/>
  <c r="FF166" i="3"/>
  <c r="FE166" i="3"/>
  <c r="FD166" i="3"/>
  <c r="FC166" i="3"/>
  <c r="FB166" i="3"/>
  <c r="FA166" i="3"/>
  <c r="EZ166" i="3"/>
  <c r="EY166" i="3"/>
  <c r="EX166" i="3"/>
  <c r="EW166" i="3"/>
  <c r="EV166" i="3"/>
  <c r="EU166" i="3"/>
  <c r="ET166" i="3"/>
  <c r="ES166" i="3"/>
  <c r="ER166" i="3"/>
  <c r="EQ166" i="3"/>
  <c r="EP166" i="3"/>
  <c r="EO166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FX141" i="3"/>
  <c r="FW141" i="3"/>
  <c r="FV141" i="3"/>
  <c r="FU141" i="3"/>
  <c r="FT141" i="3"/>
  <c r="FS141" i="3"/>
  <c r="FR141" i="3"/>
  <c r="FQ141" i="3"/>
  <c r="FP141" i="3"/>
  <c r="FO141" i="3"/>
  <c r="FN141" i="3"/>
  <c r="FM141" i="3"/>
  <c r="FL141" i="3"/>
  <c r="FK141" i="3"/>
  <c r="FJ141" i="3"/>
  <c r="FI141" i="3"/>
  <c r="FH141" i="3"/>
  <c r="FG141" i="3"/>
  <c r="FF141" i="3"/>
  <c r="FE141" i="3"/>
  <c r="FD141" i="3"/>
  <c r="FC141" i="3"/>
  <c r="FB141" i="3"/>
  <c r="FA141" i="3"/>
  <c r="EZ141" i="3"/>
  <c r="EY141" i="3"/>
  <c r="EX141" i="3"/>
  <c r="EW141" i="3"/>
  <c r="EV141" i="3"/>
  <c r="EU141" i="3"/>
  <c r="ET141" i="3"/>
  <c r="ES141" i="3"/>
  <c r="ER141" i="3"/>
  <c r="EQ141" i="3"/>
  <c r="EP141" i="3"/>
  <c r="EO141" i="3"/>
  <c r="EN141" i="3"/>
  <c r="EM141" i="3"/>
  <c r="EL141" i="3"/>
  <c r="EK141" i="3"/>
  <c r="EJ141" i="3"/>
  <c r="EI141" i="3"/>
  <c r="EH141" i="3"/>
  <c r="EG141" i="3"/>
  <c r="EF141" i="3"/>
  <c r="EE141" i="3"/>
  <c r="ED141" i="3"/>
  <c r="EC141" i="3"/>
  <c r="EB141" i="3"/>
  <c r="EA141" i="3"/>
  <c r="DZ141" i="3"/>
  <c r="DY141" i="3"/>
  <c r="DX141" i="3"/>
  <c r="DW141" i="3"/>
  <c r="DV141" i="3"/>
  <c r="DU141" i="3"/>
  <c r="DT141" i="3"/>
  <c r="DS141" i="3"/>
  <c r="DR141" i="3"/>
  <c r="DQ141" i="3"/>
  <c r="DP141" i="3"/>
  <c r="DO141" i="3"/>
  <c r="DN141" i="3"/>
  <c r="DM141" i="3"/>
  <c r="DL141" i="3"/>
  <c r="DK141" i="3"/>
  <c r="DJ141" i="3"/>
  <c r="DI141" i="3"/>
  <c r="DH141" i="3"/>
  <c r="DG141" i="3"/>
  <c r="DF141" i="3"/>
  <c r="DE141" i="3"/>
  <c r="DD141" i="3"/>
  <c r="DC141" i="3"/>
  <c r="DB141" i="3"/>
  <c r="DA141" i="3"/>
  <c r="CZ141" i="3"/>
  <c r="CY141" i="3"/>
  <c r="CX141" i="3"/>
  <c r="CW141" i="3"/>
  <c r="CV141" i="3"/>
  <c r="CU141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FX136" i="3"/>
  <c r="FW136" i="3"/>
  <c r="FV136" i="3"/>
  <c r="FU136" i="3"/>
  <c r="FT136" i="3"/>
  <c r="FS136" i="3"/>
  <c r="FR136" i="3"/>
  <c r="FQ136" i="3"/>
  <c r="FP136" i="3"/>
  <c r="FO136" i="3"/>
  <c r="FN136" i="3"/>
  <c r="FM136" i="3"/>
  <c r="FL136" i="3"/>
  <c r="FK136" i="3"/>
  <c r="FJ136" i="3"/>
  <c r="FI136" i="3"/>
  <c r="FH136" i="3"/>
  <c r="FG136" i="3"/>
  <c r="FF136" i="3"/>
  <c r="FE136" i="3"/>
  <c r="FD136" i="3"/>
  <c r="FC136" i="3"/>
  <c r="FB136" i="3"/>
  <c r="FA136" i="3"/>
  <c r="EZ136" i="3"/>
  <c r="EY136" i="3"/>
  <c r="EX136" i="3"/>
  <c r="EW136" i="3"/>
  <c r="EV136" i="3"/>
  <c r="EU136" i="3"/>
  <c r="ET136" i="3"/>
  <c r="ES136" i="3"/>
  <c r="ER136" i="3"/>
  <c r="EQ136" i="3"/>
  <c r="EP136" i="3"/>
  <c r="EO136" i="3"/>
  <c r="EN136" i="3"/>
  <c r="EM136" i="3"/>
  <c r="EL136" i="3"/>
  <c r="EK136" i="3"/>
  <c r="EJ136" i="3"/>
  <c r="EI136" i="3"/>
  <c r="EH136" i="3"/>
  <c r="EG136" i="3"/>
  <c r="EF136" i="3"/>
  <c r="EE136" i="3"/>
  <c r="ED136" i="3"/>
  <c r="EC136" i="3"/>
  <c r="EB136" i="3"/>
  <c r="EA136" i="3"/>
  <c r="DZ136" i="3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FX133" i="3"/>
  <c r="FW133" i="3"/>
  <c r="FV133" i="3"/>
  <c r="FU133" i="3"/>
  <c r="FT133" i="3"/>
  <c r="FS133" i="3"/>
  <c r="FR133" i="3"/>
  <c r="FQ133" i="3"/>
  <c r="FP133" i="3"/>
  <c r="FO133" i="3"/>
  <c r="FN133" i="3"/>
  <c r="FM133" i="3"/>
  <c r="FL133" i="3"/>
  <c r="FK133" i="3"/>
  <c r="FJ133" i="3"/>
  <c r="FI133" i="3"/>
  <c r="FH133" i="3"/>
  <c r="FG133" i="3"/>
  <c r="FF133" i="3"/>
  <c r="FE133" i="3"/>
  <c r="FD133" i="3"/>
  <c r="FC133" i="3"/>
  <c r="FB133" i="3"/>
  <c r="FA133" i="3"/>
  <c r="EZ133" i="3"/>
  <c r="EY133" i="3"/>
  <c r="EX133" i="3"/>
  <c r="EW133" i="3"/>
  <c r="EV133" i="3"/>
  <c r="EU133" i="3"/>
  <c r="ET133" i="3"/>
  <c r="ES133" i="3"/>
  <c r="ER133" i="3"/>
  <c r="EQ133" i="3"/>
  <c r="EP133" i="3"/>
  <c r="EO133" i="3"/>
  <c r="EN133" i="3"/>
  <c r="EM133" i="3"/>
  <c r="EL133" i="3"/>
  <c r="EK133" i="3"/>
  <c r="EJ133" i="3"/>
  <c r="EI133" i="3"/>
  <c r="EH133" i="3"/>
  <c r="EG133" i="3"/>
  <c r="EF133" i="3"/>
  <c r="EE133" i="3"/>
  <c r="ED133" i="3"/>
  <c r="EC133" i="3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DD133" i="3"/>
  <c r="DC133" i="3"/>
  <c r="DB133" i="3"/>
  <c r="DA133" i="3"/>
  <c r="CZ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FX132" i="3"/>
  <c r="FW132" i="3"/>
  <c r="FV132" i="3"/>
  <c r="FU132" i="3"/>
  <c r="FT132" i="3"/>
  <c r="FS132" i="3"/>
  <c r="FR132" i="3"/>
  <c r="FQ132" i="3"/>
  <c r="FP132" i="3"/>
  <c r="FO132" i="3"/>
  <c r="FN132" i="3"/>
  <c r="FM132" i="3"/>
  <c r="FL132" i="3"/>
  <c r="FK132" i="3"/>
  <c r="FJ132" i="3"/>
  <c r="FI132" i="3"/>
  <c r="FH132" i="3"/>
  <c r="FG132" i="3"/>
  <c r="FF132" i="3"/>
  <c r="FE132" i="3"/>
  <c r="FD132" i="3"/>
  <c r="FC132" i="3"/>
  <c r="FB132" i="3"/>
  <c r="FA132" i="3"/>
  <c r="EZ132" i="3"/>
  <c r="EY132" i="3"/>
  <c r="EX132" i="3"/>
  <c r="EW132" i="3"/>
  <c r="EV132" i="3"/>
  <c r="EU132" i="3"/>
  <c r="ET132" i="3"/>
  <c r="ES132" i="3"/>
  <c r="ER132" i="3"/>
  <c r="EQ132" i="3"/>
  <c r="EP132" i="3"/>
  <c r="EO132" i="3"/>
  <c r="EN132" i="3"/>
  <c r="EM132" i="3"/>
  <c r="EL132" i="3"/>
  <c r="EK132" i="3"/>
  <c r="EJ132" i="3"/>
  <c r="EI132" i="3"/>
  <c r="EH132" i="3"/>
  <c r="EG132" i="3"/>
  <c r="EF132" i="3"/>
  <c r="EE132" i="3"/>
  <c r="ED132" i="3"/>
  <c r="EC132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FX120" i="3"/>
  <c r="FW120" i="3"/>
  <c r="FV120" i="3"/>
  <c r="FU120" i="3"/>
  <c r="FT120" i="3"/>
  <c r="FS120" i="3"/>
  <c r="FR120" i="3"/>
  <c r="FQ120" i="3"/>
  <c r="FP120" i="3"/>
  <c r="FO120" i="3"/>
  <c r="FN120" i="3"/>
  <c r="FM120" i="3"/>
  <c r="FL120" i="3"/>
  <c r="FK120" i="3"/>
  <c r="FJ120" i="3"/>
  <c r="FI120" i="3"/>
  <c r="FH120" i="3"/>
  <c r="FG120" i="3"/>
  <c r="FF120" i="3"/>
  <c r="FE120" i="3"/>
  <c r="FD120" i="3"/>
  <c r="FC120" i="3"/>
  <c r="FB120" i="3"/>
  <c r="FA120" i="3"/>
  <c r="EZ120" i="3"/>
  <c r="EY120" i="3"/>
  <c r="EX120" i="3"/>
  <c r="EW120" i="3"/>
  <c r="EV120" i="3"/>
  <c r="EU120" i="3"/>
  <c r="ET120" i="3"/>
  <c r="ES120" i="3"/>
  <c r="ER120" i="3"/>
  <c r="EQ120" i="3"/>
  <c r="EP120" i="3"/>
  <c r="EO120" i="3"/>
  <c r="EN120" i="3"/>
  <c r="EM120" i="3"/>
  <c r="EL120" i="3"/>
  <c r="EK120" i="3"/>
  <c r="EJ120" i="3"/>
  <c r="EI120" i="3"/>
  <c r="EH120" i="3"/>
  <c r="EG120" i="3"/>
  <c r="EF120" i="3"/>
  <c r="EE120" i="3"/>
  <c r="ED120" i="3"/>
  <c r="EC120" i="3"/>
  <c r="EB120" i="3"/>
  <c r="EA120" i="3"/>
  <c r="DZ120" i="3"/>
  <c r="DY120" i="3"/>
  <c r="DX120" i="3"/>
  <c r="DW120" i="3"/>
  <c r="DV120" i="3"/>
  <c r="DU120" i="3"/>
  <c r="DT120" i="3"/>
  <c r="DS120" i="3"/>
  <c r="DR120" i="3"/>
  <c r="DQ120" i="3"/>
  <c r="DP120" i="3"/>
  <c r="DO120" i="3"/>
  <c r="DN120" i="3"/>
  <c r="DM120" i="3"/>
  <c r="DL120" i="3"/>
  <c r="DK120" i="3"/>
  <c r="DJ120" i="3"/>
  <c r="DI120" i="3"/>
  <c r="DH120" i="3"/>
  <c r="DG120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FX102" i="3"/>
  <c r="FW102" i="3"/>
  <c r="FV102" i="3"/>
  <c r="FU102" i="3"/>
  <c r="FT102" i="3"/>
  <c r="FS102" i="3"/>
  <c r="FR102" i="3"/>
  <c r="FQ102" i="3"/>
  <c r="FP102" i="3"/>
  <c r="FO102" i="3"/>
  <c r="FN102" i="3"/>
  <c r="FM102" i="3"/>
  <c r="FL102" i="3"/>
  <c r="FK102" i="3"/>
  <c r="FJ102" i="3"/>
  <c r="FI102" i="3"/>
  <c r="FH102" i="3"/>
  <c r="FG102" i="3"/>
  <c r="FF102" i="3"/>
  <c r="FE102" i="3"/>
  <c r="FD102" i="3"/>
  <c r="FC102" i="3"/>
  <c r="FB102" i="3"/>
  <c r="FA102" i="3"/>
  <c r="EZ102" i="3"/>
  <c r="EY102" i="3"/>
  <c r="EX102" i="3"/>
  <c r="EW102" i="3"/>
  <c r="EV102" i="3"/>
  <c r="EU102" i="3"/>
  <c r="ET102" i="3"/>
  <c r="ES102" i="3"/>
  <c r="ER102" i="3"/>
  <c r="EQ102" i="3"/>
  <c r="EP102" i="3"/>
  <c r="EO102" i="3"/>
  <c r="EN102" i="3"/>
  <c r="EM102" i="3"/>
  <c r="EL102" i="3"/>
  <c r="EK102" i="3"/>
  <c r="EJ102" i="3"/>
  <c r="EI102" i="3"/>
  <c r="EH102" i="3"/>
  <c r="EG102" i="3"/>
  <c r="EF102" i="3"/>
  <c r="EE102" i="3"/>
  <c r="ED102" i="3"/>
  <c r="EC102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EZ101" i="3"/>
  <c r="EY101" i="3"/>
  <c r="EX101" i="3"/>
  <c r="EW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FX100" i="3"/>
  <c r="FW100" i="3"/>
  <c r="FV100" i="3"/>
  <c r="FU100" i="3"/>
  <c r="FT100" i="3"/>
  <c r="FS100" i="3"/>
  <c r="FR100" i="3"/>
  <c r="FQ100" i="3"/>
  <c r="FP100" i="3"/>
  <c r="FO100" i="3"/>
  <c r="FN100" i="3"/>
  <c r="FM100" i="3"/>
  <c r="FL100" i="3"/>
  <c r="FK100" i="3"/>
  <c r="FJ100" i="3"/>
  <c r="FI100" i="3"/>
  <c r="FH100" i="3"/>
  <c r="FG100" i="3"/>
  <c r="FF100" i="3"/>
  <c r="FE100" i="3"/>
  <c r="FD100" i="3"/>
  <c r="FC100" i="3"/>
  <c r="FB100" i="3"/>
  <c r="FA100" i="3"/>
  <c r="EZ100" i="3"/>
  <c r="EY100" i="3"/>
  <c r="EX100" i="3"/>
  <c r="EW100" i="3"/>
  <c r="EV100" i="3"/>
  <c r="EU100" i="3"/>
  <c r="ET100" i="3"/>
  <c r="ES100" i="3"/>
  <c r="ER100" i="3"/>
  <c r="EQ100" i="3"/>
  <c r="EP100" i="3"/>
  <c r="EO100" i="3"/>
  <c r="EN100" i="3"/>
  <c r="EM100" i="3"/>
  <c r="EL100" i="3"/>
  <c r="EK100" i="3"/>
  <c r="EJ100" i="3"/>
  <c r="EI100" i="3"/>
  <c r="EH100" i="3"/>
  <c r="EG100" i="3"/>
  <c r="EF100" i="3"/>
  <c r="EE100" i="3"/>
  <c r="ED100" i="3"/>
  <c r="EC100" i="3"/>
  <c r="EB100" i="3"/>
  <c r="EA100" i="3"/>
  <c r="DZ100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FX99" i="3"/>
  <c r="FW99" i="3"/>
  <c r="FV99" i="3"/>
  <c r="FU99" i="3"/>
  <c r="FT99" i="3"/>
  <c r="FS99" i="3"/>
  <c r="FR99" i="3"/>
  <c r="FQ99" i="3"/>
  <c r="FP99" i="3"/>
  <c r="FO99" i="3"/>
  <c r="FN99" i="3"/>
  <c r="FM99" i="3"/>
  <c r="FL99" i="3"/>
  <c r="FK99" i="3"/>
  <c r="FJ99" i="3"/>
  <c r="FI99" i="3"/>
  <c r="FH99" i="3"/>
  <c r="FG99" i="3"/>
  <c r="FF99" i="3"/>
  <c r="FE99" i="3"/>
  <c r="FD99" i="3"/>
  <c r="FC99" i="3"/>
  <c r="FB99" i="3"/>
  <c r="FA99" i="3"/>
  <c r="EZ99" i="3"/>
  <c r="EY99" i="3"/>
  <c r="EX99" i="3"/>
  <c r="EW99" i="3"/>
  <c r="EV99" i="3"/>
  <c r="EU99" i="3"/>
  <c r="ET99" i="3"/>
  <c r="ES99" i="3"/>
  <c r="ER99" i="3"/>
  <c r="EQ99" i="3"/>
  <c r="EP99" i="3"/>
  <c r="EO99" i="3"/>
  <c r="EN99" i="3"/>
  <c r="EM99" i="3"/>
  <c r="EL99" i="3"/>
  <c r="EK99" i="3"/>
  <c r="EJ99" i="3"/>
  <c r="EI99" i="3"/>
  <c r="EH99" i="3"/>
  <c r="EG99" i="3"/>
  <c r="EF99" i="3"/>
  <c r="EE99" i="3"/>
  <c r="ED99" i="3"/>
  <c r="EC99" i="3"/>
  <c r="EB99" i="3"/>
  <c r="EA99" i="3"/>
  <c r="DZ99" i="3"/>
  <c r="DY99" i="3"/>
  <c r="DX99" i="3"/>
  <c r="DW99" i="3"/>
  <c r="DV99" i="3"/>
  <c r="DU99" i="3"/>
  <c r="DT99" i="3"/>
  <c r="DS99" i="3"/>
  <c r="DR99" i="3"/>
  <c r="DQ99" i="3"/>
  <c r="DP99" i="3"/>
  <c r="DO99" i="3"/>
  <c r="DN99" i="3"/>
  <c r="DM99" i="3"/>
  <c r="DL99" i="3"/>
  <c r="DK99" i="3"/>
  <c r="DJ99" i="3"/>
  <c r="DI99" i="3"/>
  <c r="DH99" i="3"/>
  <c r="DG99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FX97" i="3"/>
  <c r="FW97" i="3"/>
  <c r="FV97" i="3"/>
  <c r="FU97" i="3"/>
  <c r="FT97" i="3"/>
  <c r="FS97" i="3"/>
  <c r="FR97" i="3"/>
  <c r="FQ97" i="3"/>
  <c r="FP97" i="3"/>
  <c r="FO97" i="3"/>
  <c r="FN97" i="3"/>
  <c r="FM97" i="3"/>
  <c r="FL97" i="3"/>
  <c r="FK97" i="3"/>
  <c r="FJ97" i="3"/>
  <c r="FI97" i="3"/>
  <c r="FH97" i="3"/>
  <c r="FG97" i="3"/>
  <c r="FF97" i="3"/>
  <c r="FE97" i="3"/>
  <c r="FD97" i="3"/>
  <c r="FC97" i="3"/>
  <c r="FB97" i="3"/>
  <c r="FA97" i="3"/>
  <c r="EZ97" i="3"/>
  <c r="EY97" i="3"/>
  <c r="EX97" i="3"/>
  <c r="EW97" i="3"/>
  <c r="EV97" i="3"/>
  <c r="EU97" i="3"/>
  <c r="ET97" i="3"/>
  <c r="ES97" i="3"/>
  <c r="ER97" i="3"/>
  <c r="EQ97" i="3"/>
  <c r="EP97" i="3"/>
  <c r="EO97" i="3"/>
  <c r="EN97" i="3"/>
  <c r="EM97" i="3"/>
  <c r="EL97" i="3"/>
  <c r="EK97" i="3"/>
  <c r="EJ97" i="3"/>
  <c r="EI97" i="3"/>
  <c r="EH97" i="3"/>
  <c r="EG97" i="3"/>
  <c r="EF97" i="3"/>
  <c r="EE97" i="3"/>
  <c r="ED97" i="3"/>
  <c r="EC97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DP97" i="3"/>
  <c r="DO97" i="3"/>
  <c r="DN97" i="3"/>
  <c r="DM97" i="3"/>
  <c r="DL97" i="3"/>
  <c r="DK97" i="3"/>
  <c r="DJ97" i="3"/>
  <c r="DI97" i="3"/>
  <c r="DH97" i="3"/>
  <c r="DG97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Y95" i="3"/>
  <c r="EX95" i="3"/>
  <c r="EW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H95" i="3"/>
  <c r="DG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FX94" i="3"/>
  <c r="FW94" i="3"/>
  <c r="FV94" i="3"/>
  <c r="FU94" i="3"/>
  <c r="FT94" i="3"/>
  <c r="FS94" i="3"/>
  <c r="FR94" i="3"/>
  <c r="FQ94" i="3"/>
  <c r="FP94" i="3"/>
  <c r="FO94" i="3"/>
  <c r="FN94" i="3"/>
  <c r="FM94" i="3"/>
  <c r="FL94" i="3"/>
  <c r="FK94" i="3"/>
  <c r="FJ94" i="3"/>
  <c r="FI94" i="3"/>
  <c r="FH94" i="3"/>
  <c r="FG94" i="3"/>
  <c r="FF94" i="3"/>
  <c r="FE94" i="3"/>
  <c r="FD94" i="3"/>
  <c r="FC94" i="3"/>
  <c r="FB94" i="3"/>
  <c r="FA94" i="3"/>
  <c r="EZ94" i="3"/>
  <c r="EY94" i="3"/>
  <c r="EX94" i="3"/>
  <c r="EW94" i="3"/>
  <c r="EV94" i="3"/>
  <c r="EU94" i="3"/>
  <c r="ET94" i="3"/>
  <c r="ES94" i="3"/>
  <c r="ER94" i="3"/>
  <c r="EQ94" i="3"/>
  <c r="EP94" i="3"/>
  <c r="EO94" i="3"/>
  <c r="EN94" i="3"/>
  <c r="EM94" i="3"/>
  <c r="EL94" i="3"/>
  <c r="EK94" i="3"/>
  <c r="EJ94" i="3"/>
  <c r="EI94" i="3"/>
  <c r="EH94" i="3"/>
  <c r="EG94" i="3"/>
  <c r="EF94" i="3"/>
  <c r="EE94" i="3"/>
  <c r="ED94" i="3"/>
  <c r="EC94" i="3"/>
  <c r="EB94" i="3"/>
  <c r="EA94" i="3"/>
  <c r="DZ94" i="3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FX93" i="3"/>
  <c r="FW93" i="3"/>
  <c r="FV93" i="3"/>
  <c r="FU93" i="3"/>
  <c r="FT93" i="3"/>
  <c r="FS93" i="3"/>
  <c r="FR93" i="3"/>
  <c r="FQ93" i="3"/>
  <c r="FP93" i="3"/>
  <c r="FO93" i="3"/>
  <c r="FN93" i="3"/>
  <c r="FM93" i="3"/>
  <c r="FL93" i="3"/>
  <c r="FK93" i="3"/>
  <c r="FJ93" i="3"/>
  <c r="FI93" i="3"/>
  <c r="FH93" i="3"/>
  <c r="FG93" i="3"/>
  <c r="FF93" i="3"/>
  <c r="FE93" i="3"/>
  <c r="FD93" i="3"/>
  <c r="FC93" i="3"/>
  <c r="FB93" i="3"/>
  <c r="FA93" i="3"/>
  <c r="EZ93" i="3"/>
  <c r="EY93" i="3"/>
  <c r="EX93" i="3"/>
  <c r="EW93" i="3"/>
  <c r="EV93" i="3"/>
  <c r="EU93" i="3"/>
  <c r="ET93" i="3"/>
  <c r="ES93" i="3"/>
  <c r="ER93" i="3"/>
  <c r="EQ93" i="3"/>
  <c r="EP93" i="3"/>
  <c r="EO93" i="3"/>
  <c r="EN93" i="3"/>
  <c r="EM93" i="3"/>
  <c r="EL93" i="3"/>
  <c r="EK93" i="3"/>
  <c r="EJ93" i="3"/>
  <c r="EI93" i="3"/>
  <c r="EH93" i="3"/>
  <c r="EG93" i="3"/>
  <c r="EF93" i="3"/>
  <c r="EE93" i="3"/>
  <c r="ED93" i="3"/>
  <c r="EC93" i="3"/>
  <c r="EB93" i="3"/>
  <c r="EA93" i="3"/>
  <c r="DZ93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EZ89" i="3"/>
  <c r="EY89" i="3"/>
  <c r="EX89" i="3"/>
  <c r="EW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H89" i="3"/>
  <c r="DG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FX88" i="3"/>
  <c r="FW88" i="3"/>
  <c r="FV88" i="3"/>
  <c r="FU88" i="3"/>
  <c r="FT88" i="3"/>
  <c r="FS88" i="3"/>
  <c r="FR88" i="3"/>
  <c r="FQ88" i="3"/>
  <c r="FP88" i="3"/>
  <c r="FO88" i="3"/>
  <c r="FN88" i="3"/>
  <c r="FM88" i="3"/>
  <c r="FL88" i="3"/>
  <c r="FK88" i="3"/>
  <c r="FJ88" i="3"/>
  <c r="FI88" i="3"/>
  <c r="FH88" i="3"/>
  <c r="FG88" i="3"/>
  <c r="FF88" i="3"/>
  <c r="FE88" i="3"/>
  <c r="FD88" i="3"/>
  <c r="FC88" i="3"/>
  <c r="FB88" i="3"/>
  <c r="FA88" i="3"/>
  <c r="EZ88" i="3"/>
  <c r="EY88" i="3"/>
  <c r="EX88" i="3"/>
  <c r="EW88" i="3"/>
  <c r="EV88" i="3"/>
  <c r="EU88" i="3"/>
  <c r="ET88" i="3"/>
  <c r="ES88" i="3"/>
  <c r="ER88" i="3"/>
  <c r="EQ88" i="3"/>
  <c r="EP88" i="3"/>
  <c r="EO88" i="3"/>
  <c r="EN88" i="3"/>
  <c r="EM88" i="3"/>
  <c r="EL88" i="3"/>
  <c r="EK88" i="3"/>
  <c r="EJ88" i="3"/>
  <c r="EI88" i="3"/>
  <c r="EH88" i="3"/>
  <c r="EG88" i="3"/>
  <c r="EF88" i="3"/>
  <c r="EE88" i="3"/>
  <c r="ED88" i="3"/>
  <c r="EC88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FI87" i="3"/>
  <c r="FH87" i="3"/>
  <c r="FG87" i="3"/>
  <c r="FF87" i="3"/>
  <c r="FE87" i="3"/>
  <c r="FD87" i="3"/>
  <c r="FC87" i="3"/>
  <c r="FB87" i="3"/>
  <c r="FA87" i="3"/>
  <c r="EZ87" i="3"/>
  <c r="EY87" i="3"/>
  <c r="EX87" i="3"/>
  <c r="EW87" i="3"/>
  <c r="EV87" i="3"/>
  <c r="EU87" i="3"/>
  <c r="ET87" i="3"/>
  <c r="ES87" i="3"/>
  <c r="ER87" i="3"/>
  <c r="EQ87" i="3"/>
  <c r="EP87" i="3"/>
  <c r="EO87" i="3"/>
  <c r="EN87" i="3"/>
  <c r="EM87" i="3"/>
  <c r="EL87" i="3"/>
  <c r="EK87" i="3"/>
  <c r="EJ87" i="3"/>
  <c r="EI87" i="3"/>
  <c r="EH87" i="3"/>
  <c r="EG87" i="3"/>
  <c r="EF87" i="3"/>
  <c r="EE87" i="3"/>
  <c r="ED87" i="3"/>
  <c r="EC87" i="3"/>
  <c r="EB87" i="3"/>
  <c r="EA87" i="3"/>
  <c r="DZ87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FI86" i="3"/>
  <c r="FH86" i="3"/>
  <c r="FG86" i="3"/>
  <c r="FF86" i="3"/>
  <c r="FE86" i="3"/>
  <c r="FD86" i="3"/>
  <c r="FC86" i="3"/>
  <c r="FB86" i="3"/>
  <c r="FA86" i="3"/>
  <c r="EZ86" i="3"/>
  <c r="EY86" i="3"/>
  <c r="EX86" i="3"/>
  <c r="EW86" i="3"/>
  <c r="EV86" i="3"/>
  <c r="EU86" i="3"/>
  <c r="ET86" i="3"/>
  <c r="ES86" i="3"/>
  <c r="ER86" i="3"/>
  <c r="EQ86" i="3"/>
  <c r="EP86" i="3"/>
  <c r="EO86" i="3"/>
  <c r="EN86" i="3"/>
  <c r="EM86" i="3"/>
  <c r="EL86" i="3"/>
  <c r="EK86" i="3"/>
  <c r="EJ86" i="3"/>
  <c r="EI86" i="3"/>
  <c r="EH86" i="3"/>
  <c r="EG86" i="3"/>
  <c r="EF86" i="3"/>
  <c r="EE86" i="3"/>
  <c r="ED86" i="3"/>
  <c r="EC86" i="3"/>
  <c r="EB86" i="3"/>
  <c r="EA86" i="3"/>
  <c r="DZ86" i="3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CG81" i="3"/>
  <c r="FZ81" i="3" s="1"/>
  <c r="FZ80" i="3"/>
  <c r="FZ79" i="3"/>
  <c r="FZ78" i="3"/>
  <c r="FZ73" i="3"/>
  <c r="FZ68" i="3"/>
  <c r="FX67" i="3"/>
  <c r="FX207" i="3" s="1"/>
  <c r="FW67" i="3"/>
  <c r="FW207" i="3" s="1"/>
  <c r="FV67" i="3"/>
  <c r="FV207" i="3" s="1"/>
  <c r="FU67" i="3"/>
  <c r="FU207" i="3" s="1"/>
  <c r="FT67" i="3"/>
  <c r="FT207" i="3" s="1"/>
  <c r="FS67" i="3"/>
  <c r="FS207" i="3" s="1"/>
  <c r="FR67" i="3"/>
  <c r="FR207" i="3" s="1"/>
  <c r="FQ67" i="3"/>
  <c r="FQ207" i="3" s="1"/>
  <c r="FP67" i="3"/>
  <c r="FP207" i="3" s="1"/>
  <c r="FO67" i="3"/>
  <c r="FO207" i="3" s="1"/>
  <c r="FN67" i="3"/>
  <c r="FN207" i="3" s="1"/>
  <c r="FM67" i="3"/>
  <c r="FM207" i="3" s="1"/>
  <c r="FL67" i="3"/>
  <c r="FL207" i="3" s="1"/>
  <c r="FK67" i="3"/>
  <c r="FK207" i="3" s="1"/>
  <c r="FJ67" i="3"/>
  <c r="FJ207" i="3" s="1"/>
  <c r="FI67" i="3"/>
  <c r="FI207" i="3" s="1"/>
  <c r="FH67" i="3"/>
  <c r="FH207" i="3" s="1"/>
  <c r="FG67" i="3"/>
  <c r="FG207" i="3" s="1"/>
  <c r="FF67" i="3"/>
  <c r="FF207" i="3" s="1"/>
  <c r="FE67" i="3"/>
  <c r="FE207" i="3" s="1"/>
  <c r="FD67" i="3"/>
  <c r="FD207" i="3" s="1"/>
  <c r="FC67" i="3"/>
  <c r="FC207" i="3" s="1"/>
  <c r="FB67" i="3"/>
  <c r="FB207" i="3" s="1"/>
  <c r="FA67" i="3"/>
  <c r="FA207" i="3" s="1"/>
  <c r="EZ67" i="3"/>
  <c r="EZ207" i="3" s="1"/>
  <c r="EY67" i="3"/>
  <c r="EY207" i="3" s="1"/>
  <c r="EX67" i="3"/>
  <c r="EX207" i="3" s="1"/>
  <c r="EW67" i="3"/>
  <c r="EW207" i="3" s="1"/>
  <c r="EV67" i="3"/>
  <c r="EV207" i="3" s="1"/>
  <c r="EU67" i="3"/>
  <c r="EU207" i="3" s="1"/>
  <c r="ET67" i="3"/>
  <c r="ET207" i="3" s="1"/>
  <c r="ES67" i="3"/>
  <c r="ES207" i="3" s="1"/>
  <c r="ER67" i="3"/>
  <c r="ER207" i="3" s="1"/>
  <c r="EQ67" i="3"/>
  <c r="EQ207" i="3" s="1"/>
  <c r="EP67" i="3"/>
  <c r="EP207" i="3" s="1"/>
  <c r="EO67" i="3"/>
  <c r="EO207" i="3" s="1"/>
  <c r="EN67" i="3"/>
  <c r="EN207" i="3" s="1"/>
  <c r="EM67" i="3"/>
  <c r="EM207" i="3" s="1"/>
  <c r="EL67" i="3"/>
  <c r="EL207" i="3" s="1"/>
  <c r="EK67" i="3"/>
  <c r="EK207" i="3" s="1"/>
  <c r="EJ67" i="3"/>
  <c r="EJ207" i="3" s="1"/>
  <c r="EI67" i="3"/>
  <c r="EI207" i="3" s="1"/>
  <c r="EH67" i="3"/>
  <c r="EH207" i="3" s="1"/>
  <c r="EG67" i="3"/>
  <c r="EG207" i="3" s="1"/>
  <c r="EF67" i="3"/>
  <c r="EF207" i="3" s="1"/>
  <c r="EE67" i="3"/>
  <c r="EE207" i="3" s="1"/>
  <c r="ED67" i="3"/>
  <c r="ED207" i="3" s="1"/>
  <c r="EC67" i="3"/>
  <c r="EC207" i="3" s="1"/>
  <c r="EB67" i="3"/>
  <c r="EB207" i="3" s="1"/>
  <c r="EA67" i="3"/>
  <c r="EA207" i="3" s="1"/>
  <c r="DZ67" i="3"/>
  <c r="DZ207" i="3" s="1"/>
  <c r="DY67" i="3"/>
  <c r="DY207" i="3" s="1"/>
  <c r="DX67" i="3"/>
  <c r="DX207" i="3" s="1"/>
  <c r="DW67" i="3"/>
  <c r="DW207" i="3" s="1"/>
  <c r="DV67" i="3"/>
  <c r="DV207" i="3" s="1"/>
  <c r="DU67" i="3"/>
  <c r="DU207" i="3" s="1"/>
  <c r="DT67" i="3"/>
  <c r="DT207" i="3" s="1"/>
  <c r="DS67" i="3"/>
  <c r="DS207" i="3" s="1"/>
  <c r="DR67" i="3"/>
  <c r="DR207" i="3" s="1"/>
  <c r="DQ67" i="3"/>
  <c r="DQ207" i="3" s="1"/>
  <c r="DP67" i="3"/>
  <c r="DP207" i="3" s="1"/>
  <c r="DO67" i="3"/>
  <c r="DO207" i="3" s="1"/>
  <c r="DN67" i="3"/>
  <c r="DN207" i="3" s="1"/>
  <c r="DM67" i="3"/>
  <c r="DM207" i="3" s="1"/>
  <c r="DL67" i="3"/>
  <c r="DL207" i="3" s="1"/>
  <c r="DK67" i="3"/>
  <c r="DK207" i="3" s="1"/>
  <c r="DJ67" i="3"/>
  <c r="DJ207" i="3" s="1"/>
  <c r="DI67" i="3"/>
  <c r="DI207" i="3" s="1"/>
  <c r="DH67" i="3"/>
  <c r="DH207" i="3" s="1"/>
  <c r="DG67" i="3"/>
  <c r="DG207" i="3" s="1"/>
  <c r="DF67" i="3"/>
  <c r="DF207" i="3" s="1"/>
  <c r="DE67" i="3"/>
  <c r="DE207" i="3" s="1"/>
  <c r="DD67" i="3"/>
  <c r="DD207" i="3" s="1"/>
  <c r="DC67" i="3"/>
  <c r="DC207" i="3" s="1"/>
  <c r="DB67" i="3"/>
  <c r="DB207" i="3" s="1"/>
  <c r="DA67" i="3"/>
  <c r="DA207" i="3" s="1"/>
  <c r="CZ67" i="3"/>
  <c r="CZ207" i="3" s="1"/>
  <c r="CY67" i="3"/>
  <c r="CY207" i="3" s="1"/>
  <c r="CX67" i="3"/>
  <c r="CX207" i="3" s="1"/>
  <c r="CW67" i="3"/>
  <c r="CW207" i="3" s="1"/>
  <c r="CV67" i="3"/>
  <c r="CV207" i="3" s="1"/>
  <c r="CU67" i="3"/>
  <c r="CU207" i="3" s="1"/>
  <c r="CT67" i="3"/>
  <c r="CT207" i="3" s="1"/>
  <c r="CS67" i="3"/>
  <c r="CS207" i="3" s="1"/>
  <c r="CR67" i="3"/>
  <c r="CR207" i="3" s="1"/>
  <c r="CQ67" i="3"/>
  <c r="CQ207" i="3" s="1"/>
  <c r="CP67" i="3"/>
  <c r="CP207" i="3" s="1"/>
  <c r="CO67" i="3"/>
  <c r="CO207" i="3" s="1"/>
  <c r="CN67" i="3"/>
  <c r="CN207" i="3" s="1"/>
  <c r="CM67" i="3"/>
  <c r="CM207" i="3" s="1"/>
  <c r="CL67" i="3"/>
  <c r="CL207" i="3" s="1"/>
  <c r="CK67" i="3"/>
  <c r="CK207" i="3" s="1"/>
  <c r="CJ67" i="3"/>
  <c r="CJ207" i="3" s="1"/>
  <c r="CI67" i="3"/>
  <c r="CI207" i="3" s="1"/>
  <c r="CH67" i="3"/>
  <c r="CH207" i="3" s="1"/>
  <c r="CG67" i="3"/>
  <c r="CG207" i="3" s="1"/>
  <c r="CF67" i="3"/>
  <c r="CF207" i="3" s="1"/>
  <c r="CE67" i="3"/>
  <c r="CE207" i="3" s="1"/>
  <c r="CD67" i="3"/>
  <c r="CD207" i="3" s="1"/>
  <c r="CC67" i="3"/>
  <c r="CC207" i="3" s="1"/>
  <c r="CB67" i="3"/>
  <c r="CB207" i="3" s="1"/>
  <c r="CA67" i="3"/>
  <c r="CA207" i="3" s="1"/>
  <c r="BZ67" i="3"/>
  <c r="BZ207" i="3" s="1"/>
  <c r="BY67" i="3"/>
  <c r="BY207" i="3" s="1"/>
  <c r="BX67" i="3"/>
  <c r="BX207" i="3" s="1"/>
  <c r="BW67" i="3"/>
  <c r="BW207" i="3" s="1"/>
  <c r="BV67" i="3"/>
  <c r="BV207" i="3" s="1"/>
  <c r="BU67" i="3"/>
  <c r="BU207" i="3" s="1"/>
  <c r="BT67" i="3"/>
  <c r="BT207" i="3" s="1"/>
  <c r="BS67" i="3"/>
  <c r="BS207" i="3" s="1"/>
  <c r="BR67" i="3"/>
  <c r="BR207" i="3" s="1"/>
  <c r="BQ67" i="3"/>
  <c r="BQ207" i="3" s="1"/>
  <c r="BP67" i="3"/>
  <c r="BP207" i="3" s="1"/>
  <c r="BO67" i="3"/>
  <c r="BO207" i="3" s="1"/>
  <c r="BN67" i="3"/>
  <c r="BN207" i="3" s="1"/>
  <c r="BM67" i="3"/>
  <c r="BM207" i="3" s="1"/>
  <c r="BL67" i="3"/>
  <c r="BL207" i="3" s="1"/>
  <c r="BK67" i="3"/>
  <c r="BK207" i="3" s="1"/>
  <c r="BJ67" i="3"/>
  <c r="BJ207" i="3" s="1"/>
  <c r="BI67" i="3"/>
  <c r="BI207" i="3" s="1"/>
  <c r="BH67" i="3"/>
  <c r="BH207" i="3" s="1"/>
  <c r="BG67" i="3"/>
  <c r="BG207" i="3" s="1"/>
  <c r="BF67" i="3"/>
  <c r="BF207" i="3" s="1"/>
  <c r="BE67" i="3"/>
  <c r="BE207" i="3" s="1"/>
  <c r="BD67" i="3"/>
  <c r="BD207" i="3" s="1"/>
  <c r="BC67" i="3"/>
  <c r="BC207" i="3" s="1"/>
  <c r="BB67" i="3"/>
  <c r="BB207" i="3" s="1"/>
  <c r="BA67" i="3"/>
  <c r="BA207" i="3" s="1"/>
  <c r="AZ67" i="3"/>
  <c r="AZ207" i="3" s="1"/>
  <c r="AY67" i="3"/>
  <c r="AY207" i="3" s="1"/>
  <c r="AX67" i="3"/>
  <c r="AX207" i="3" s="1"/>
  <c r="AW67" i="3"/>
  <c r="AW207" i="3" s="1"/>
  <c r="AV67" i="3"/>
  <c r="AV207" i="3" s="1"/>
  <c r="AU67" i="3"/>
  <c r="AU207" i="3" s="1"/>
  <c r="AT67" i="3"/>
  <c r="AT207" i="3" s="1"/>
  <c r="AS67" i="3"/>
  <c r="AS207" i="3" s="1"/>
  <c r="AR67" i="3"/>
  <c r="AR207" i="3" s="1"/>
  <c r="AQ67" i="3"/>
  <c r="AQ207" i="3" s="1"/>
  <c r="AP67" i="3"/>
  <c r="AP207" i="3" s="1"/>
  <c r="AO67" i="3"/>
  <c r="AO207" i="3" s="1"/>
  <c r="AN67" i="3"/>
  <c r="AN207" i="3" s="1"/>
  <c r="AM67" i="3"/>
  <c r="AM207" i="3" s="1"/>
  <c r="AL67" i="3"/>
  <c r="AL207" i="3" s="1"/>
  <c r="AK67" i="3"/>
  <c r="AK207" i="3" s="1"/>
  <c r="AJ67" i="3"/>
  <c r="AJ207" i="3" s="1"/>
  <c r="AI67" i="3"/>
  <c r="AI207" i="3" s="1"/>
  <c r="AH67" i="3"/>
  <c r="AH207" i="3" s="1"/>
  <c r="AG67" i="3"/>
  <c r="AG207" i="3" s="1"/>
  <c r="AF67" i="3"/>
  <c r="AF207" i="3" s="1"/>
  <c r="AE67" i="3"/>
  <c r="AE207" i="3" s="1"/>
  <c r="AD67" i="3"/>
  <c r="AD207" i="3" s="1"/>
  <c r="AC67" i="3"/>
  <c r="AC207" i="3" s="1"/>
  <c r="AB67" i="3"/>
  <c r="AB207" i="3" s="1"/>
  <c r="AA67" i="3"/>
  <c r="AA207" i="3" s="1"/>
  <c r="Z67" i="3"/>
  <c r="Z207" i="3" s="1"/>
  <c r="Y67" i="3"/>
  <c r="Y207" i="3" s="1"/>
  <c r="X67" i="3"/>
  <c r="X207" i="3" s="1"/>
  <c r="W67" i="3"/>
  <c r="W207" i="3" s="1"/>
  <c r="V67" i="3"/>
  <c r="V207" i="3" s="1"/>
  <c r="U67" i="3"/>
  <c r="U207" i="3" s="1"/>
  <c r="T67" i="3"/>
  <c r="T207" i="3" s="1"/>
  <c r="S67" i="3"/>
  <c r="S207" i="3" s="1"/>
  <c r="R67" i="3"/>
  <c r="R207" i="3" s="1"/>
  <c r="Q67" i="3"/>
  <c r="Q207" i="3" s="1"/>
  <c r="P67" i="3"/>
  <c r="P207" i="3" s="1"/>
  <c r="O67" i="3"/>
  <c r="O207" i="3" s="1"/>
  <c r="N67" i="3"/>
  <c r="N207" i="3" s="1"/>
  <c r="M67" i="3"/>
  <c r="M207" i="3" s="1"/>
  <c r="L67" i="3"/>
  <c r="L207" i="3" s="1"/>
  <c r="K67" i="3"/>
  <c r="K207" i="3" s="1"/>
  <c r="J67" i="3"/>
  <c r="J207" i="3" s="1"/>
  <c r="I67" i="3"/>
  <c r="I207" i="3" s="1"/>
  <c r="H67" i="3"/>
  <c r="H207" i="3" s="1"/>
  <c r="G67" i="3"/>
  <c r="G207" i="3" s="1"/>
  <c r="F67" i="3"/>
  <c r="F207" i="3" s="1"/>
  <c r="E67" i="3"/>
  <c r="E207" i="3" s="1"/>
  <c r="D67" i="3"/>
  <c r="D207" i="3" s="1"/>
  <c r="C67" i="3"/>
  <c r="C207" i="3" s="1"/>
  <c r="FX63" i="3"/>
  <c r="FX279" i="3" s="1"/>
  <c r="FX280" i="3" s="1"/>
  <c r="FW63" i="3"/>
  <c r="FW279" i="3" s="1"/>
  <c r="FW280" i="3" s="1"/>
  <c r="FV63" i="3"/>
  <c r="FV279" i="3" s="1"/>
  <c r="FV280" i="3" s="1"/>
  <c r="FU63" i="3"/>
  <c r="FU279" i="3" s="1"/>
  <c r="FU280" i="3" s="1"/>
  <c r="FT63" i="3"/>
  <c r="FT279" i="3" s="1"/>
  <c r="FT280" i="3" s="1"/>
  <c r="FS63" i="3"/>
  <c r="FS279" i="3" s="1"/>
  <c r="FS280" i="3" s="1"/>
  <c r="FR63" i="3"/>
  <c r="FR279" i="3" s="1"/>
  <c r="FR280" i="3" s="1"/>
  <c r="FQ63" i="3"/>
  <c r="FQ279" i="3" s="1"/>
  <c r="FQ280" i="3" s="1"/>
  <c r="FP63" i="3"/>
  <c r="FP279" i="3" s="1"/>
  <c r="FP280" i="3" s="1"/>
  <c r="FO63" i="3"/>
  <c r="FO279" i="3" s="1"/>
  <c r="FO280" i="3" s="1"/>
  <c r="FN63" i="3"/>
  <c r="FN279" i="3" s="1"/>
  <c r="FN280" i="3" s="1"/>
  <c r="FM63" i="3"/>
  <c r="FM279" i="3" s="1"/>
  <c r="FM280" i="3" s="1"/>
  <c r="FL63" i="3"/>
  <c r="FL279" i="3" s="1"/>
  <c r="FL280" i="3" s="1"/>
  <c r="FK63" i="3"/>
  <c r="FK279" i="3" s="1"/>
  <c r="FK280" i="3" s="1"/>
  <c r="FJ63" i="3"/>
  <c r="FJ279" i="3" s="1"/>
  <c r="FJ280" i="3" s="1"/>
  <c r="FI63" i="3"/>
  <c r="FI279" i="3" s="1"/>
  <c r="FI280" i="3" s="1"/>
  <c r="FH63" i="3"/>
  <c r="FH279" i="3" s="1"/>
  <c r="FH280" i="3" s="1"/>
  <c r="FG63" i="3"/>
  <c r="FG279" i="3" s="1"/>
  <c r="FG280" i="3" s="1"/>
  <c r="FF63" i="3"/>
  <c r="FF279" i="3" s="1"/>
  <c r="FF280" i="3" s="1"/>
  <c r="FE63" i="3"/>
  <c r="FE279" i="3" s="1"/>
  <c r="FE280" i="3" s="1"/>
  <c r="FD63" i="3"/>
  <c r="FD279" i="3" s="1"/>
  <c r="FD280" i="3" s="1"/>
  <c r="FC63" i="3"/>
  <c r="FC279" i="3" s="1"/>
  <c r="FC280" i="3" s="1"/>
  <c r="FB63" i="3"/>
  <c r="FB279" i="3" s="1"/>
  <c r="FB280" i="3" s="1"/>
  <c r="FA63" i="3"/>
  <c r="FA279" i="3" s="1"/>
  <c r="FA280" i="3" s="1"/>
  <c r="EZ63" i="3"/>
  <c r="EZ279" i="3" s="1"/>
  <c r="EZ280" i="3" s="1"/>
  <c r="EY63" i="3"/>
  <c r="EY279" i="3" s="1"/>
  <c r="EY280" i="3" s="1"/>
  <c r="EX63" i="3"/>
  <c r="EX279" i="3" s="1"/>
  <c r="EX280" i="3" s="1"/>
  <c r="EW63" i="3"/>
  <c r="EW279" i="3" s="1"/>
  <c r="EW280" i="3" s="1"/>
  <c r="EV63" i="3"/>
  <c r="EV279" i="3" s="1"/>
  <c r="EV280" i="3" s="1"/>
  <c r="EU63" i="3"/>
  <c r="EU279" i="3" s="1"/>
  <c r="EU280" i="3" s="1"/>
  <c r="ET63" i="3"/>
  <c r="ET279" i="3" s="1"/>
  <c r="ET280" i="3" s="1"/>
  <c r="ES63" i="3"/>
  <c r="ES279" i="3" s="1"/>
  <c r="ES280" i="3" s="1"/>
  <c r="ER63" i="3"/>
  <c r="ER279" i="3" s="1"/>
  <c r="ER280" i="3" s="1"/>
  <c r="EQ63" i="3"/>
  <c r="EQ279" i="3" s="1"/>
  <c r="EQ280" i="3" s="1"/>
  <c r="EP63" i="3"/>
  <c r="EP279" i="3" s="1"/>
  <c r="EP280" i="3" s="1"/>
  <c r="EO63" i="3"/>
  <c r="EO279" i="3" s="1"/>
  <c r="EO280" i="3" s="1"/>
  <c r="EN63" i="3"/>
  <c r="EN279" i="3" s="1"/>
  <c r="EN280" i="3" s="1"/>
  <c r="EM63" i="3"/>
  <c r="EM279" i="3" s="1"/>
  <c r="EM280" i="3" s="1"/>
  <c r="EL63" i="3"/>
  <c r="EL279" i="3" s="1"/>
  <c r="EL280" i="3" s="1"/>
  <c r="EK63" i="3"/>
  <c r="EK279" i="3" s="1"/>
  <c r="EK280" i="3" s="1"/>
  <c r="EJ63" i="3"/>
  <c r="EJ279" i="3" s="1"/>
  <c r="EJ280" i="3" s="1"/>
  <c r="EI63" i="3"/>
  <c r="EI279" i="3" s="1"/>
  <c r="EI280" i="3" s="1"/>
  <c r="EH63" i="3"/>
  <c r="EH279" i="3" s="1"/>
  <c r="EH280" i="3" s="1"/>
  <c r="EG63" i="3"/>
  <c r="EG279" i="3" s="1"/>
  <c r="EG280" i="3" s="1"/>
  <c r="EF63" i="3"/>
  <c r="EF279" i="3" s="1"/>
  <c r="EF280" i="3" s="1"/>
  <c r="EE63" i="3"/>
  <c r="EE279" i="3" s="1"/>
  <c r="EE280" i="3" s="1"/>
  <c r="ED63" i="3"/>
  <c r="ED279" i="3" s="1"/>
  <c r="ED280" i="3" s="1"/>
  <c r="EC63" i="3"/>
  <c r="EC279" i="3" s="1"/>
  <c r="EC280" i="3" s="1"/>
  <c r="EB63" i="3"/>
  <c r="EB279" i="3" s="1"/>
  <c r="EB280" i="3" s="1"/>
  <c r="EA63" i="3"/>
  <c r="EA279" i="3" s="1"/>
  <c r="EA280" i="3" s="1"/>
  <c r="DZ63" i="3"/>
  <c r="DZ279" i="3" s="1"/>
  <c r="DZ280" i="3" s="1"/>
  <c r="DY63" i="3"/>
  <c r="DY279" i="3" s="1"/>
  <c r="DY280" i="3" s="1"/>
  <c r="DX63" i="3"/>
  <c r="DX279" i="3" s="1"/>
  <c r="DX280" i="3" s="1"/>
  <c r="DW63" i="3"/>
  <c r="DW279" i="3" s="1"/>
  <c r="DW280" i="3" s="1"/>
  <c r="DV63" i="3"/>
  <c r="DV279" i="3" s="1"/>
  <c r="DV280" i="3" s="1"/>
  <c r="DU63" i="3"/>
  <c r="DU279" i="3" s="1"/>
  <c r="DU280" i="3" s="1"/>
  <c r="DT63" i="3"/>
  <c r="DT279" i="3" s="1"/>
  <c r="DT280" i="3" s="1"/>
  <c r="DS63" i="3"/>
  <c r="DS279" i="3" s="1"/>
  <c r="DS280" i="3" s="1"/>
  <c r="DR63" i="3"/>
  <c r="DR279" i="3" s="1"/>
  <c r="DR280" i="3" s="1"/>
  <c r="DQ63" i="3"/>
  <c r="DQ279" i="3" s="1"/>
  <c r="DQ280" i="3" s="1"/>
  <c r="DP63" i="3"/>
  <c r="DP279" i="3" s="1"/>
  <c r="DP280" i="3" s="1"/>
  <c r="DO63" i="3"/>
  <c r="DO279" i="3" s="1"/>
  <c r="DO280" i="3" s="1"/>
  <c r="DN63" i="3"/>
  <c r="DN279" i="3" s="1"/>
  <c r="DN280" i="3" s="1"/>
  <c r="DM63" i="3"/>
  <c r="DM279" i="3" s="1"/>
  <c r="DM280" i="3" s="1"/>
  <c r="DL63" i="3"/>
  <c r="DL279" i="3" s="1"/>
  <c r="DL280" i="3" s="1"/>
  <c r="DK63" i="3"/>
  <c r="DK279" i="3" s="1"/>
  <c r="DK280" i="3" s="1"/>
  <c r="DJ63" i="3"/>
  <c r="DJ279" i="3" s="1"/>
  <c r="DJ280" i="3" s="1"/>
  <c r="DI63" i="3"/>
  <c r="DI279" i="3" s="1"/>
  <c r="DI280" i="3" s="1"/>
  <c r="DH63" i="3"/>
  <c r="DH279" i="3" s="1"/>
  <c r="DH280" i="3" s="1"/>
  <c r="DG63" i="3"/>
  <c r="DG279" i="3" s="1"/>
  <c r="DG280" i="3" s="1"/>
  <c r="DF63" i="3"/>
  <c r="DF279" i="3" s="1"/>
  <c r="DF280" i="3" s="1"/>
  <c r="DE63" i="3"/>
  <c r="DE279" i="3" s="1"/>
  <c r="DE280" i="3" s="1"/>
  <c r="DD63" i="3"/>
  <c r="DD279" i="3" s="1"/>
  <c r="DD280" i="3" s="1"/>
  <c r="DC63" i="3"/>
  <c r="DC279" i="3" s="1"/>
  <c r="DC280" i="3" s="1"/>
  <c r="DB63" i="3"/>
  <c r="DB279" i="3" s="1"/>
  <c r="DB280" i="3" s="1"/>
  <c r="DA63" i="3"/>
  <c r="DA279" i="3" s="1"/>
  <c r="DA280" i="3" s="1"/>
  <c r="CZ63" i="3"/>
  <c r="CZ279" i="3" s="1"/>
  <c r="CZ280" i="3" s="1"/>
  <c r="CY63" i="3"/>
  <c r="CY279" i="3" s="1"/>
  <c r="CY280" i="3" s="1"/>
  <c r="CX63" i="3"/>
  <c r="CX279" i="3" s="1"/>
  <c r="CX280" i="3" s="1"/>
  <c r="CW63" i="3"/>
  <c r="CW279" i="3" s="1"/>
  <c r="CW280" i="3" s="1"/>
  <c r="CV63" i="3"/>
  <c r="CV279" i="3" s="1"/>
  <c r="CV280" i="3" s="1"/>
  <c r="CU63" i="3"/>
  <c r="CU279" i="3" s="1"/>
  <c r="CU280" i="3" s="1"/>
  <c r="CT63" i="3"/>
  <c r="CT279" i="3" s="1"/>
  <c r="CT280" i="3" s="1"/>
  <c r="CS63" i="3"/>
  <c r="CS279" i="3" s="1"/>
  <c r="CS280" i="3" s="1"/>
  <c r="CR63" i="3"/>
  <c r="CR279" i="3" s="1"/>
  <c r="CR280" i="3" s="1"/>
  <c r="CQ63" i="3"/>
  <c r="CQ279" i="3" s="1"/>
  <c r="CQ280" i="3" s="1"/>
  <c r="CP63" i="3"/>
  <c r="CP279" i="3" s="1"/>
  <c r="CP280" i="3" s="1"/>
  <c r="CO63" i="3"/>
  <c r="CO279" i="3" s="1"/>
  <c r="CO280" i="3" s="1"/>
  <c r="CN63" i="3"/>
  <c r="CN279" i="3" s="1"/>
  <c r="CN280" i="3" s="1"/>
  <c r="CM63" i="3"/>
  <c r="CM279" i="3" s="1"/>
  <c r="CM280" i="3" s="1"/>
  <c r="CL63" i="3"/>
  <c r="CL279" i="3" s="1"/>
  <c r="CL280" i="3" s="1"/>
  <c r="CK63" i="3"/>
  <c r="CK279" i="3" s="1"/>
  <c r="CK280" i="3" s="1"/>
  <c r="CJ63" i="3"/>
  <c r="CJ279" i="3" s="1"/>
  <c r="CJ280" i="3" s="1"/>
  <c r="CI63" i="3"/>
  <c r="CI279" i="3" s="1"/>
  <c r="CI280" i="3" s="1"/>
  <c r="CH63" i="3"/>
  <c r="CH279" i="3" s="1"/>
  <c r="CH280" i="3" s="1"/>
  <c r="CG63" i="3"/>
  <c r="CG279" i="3" s="1"/>
  <c r="CG280" i="3" s="1"/>
  <c r="CF63" i="3"/>
  <c r="CF279" i="3" s="1"/>
  <c r="CF280" i="3" s="1"/>
  <c r="CE63" i="3"/>
  <c r="CE279" i="3" s="1"/>
  <c r="CE280" i="3" s="1"/>
  <c r="CD63" i="3"/>
  <c r="CD279" i="3" s="1"/>
  <c r="CD280" i="3" s="1"/>
  <c r="CC63" i="3"/>
  <c r="CC279" i="3" s="1"/>
  <c r="CC280" i="3" s="1"/>
  <c r="CB63" i="3"/>
  <c r="CB279" i="3" s="1"/>
  <c r="CB280" i="3" s="1"/>
  <c r="CA63" i="3"/>
  <c r="CA279" i="3" s="1"/>
  <c r="CA280" i="3" s="1"/>
  <c r="BZ63" i="3"/>
  <c r="BZ279" i="3" s="1"/>
  <c r="BZ280" i="3" s="1"/>
  <c r="BY63" i="3"/>
  <c r="BY279" i="3" s="1"/>
  <c r="BY280" i="3" s="1"/>
  <c r="BX63" i="3"/>
  <c r="BX279" i="3" s="1"/>
  <c r="BX280" i="3" s="1"/>
  <c r="BW63" i="3"/>
  <c r="BW279" i="3" s="1"/>
  <c r="BW280" i="3" s="1"/>
  <c r="BV63" i="3"/>
  <c r="BV279" i="3" s="1"/>
  <c r="BV280" i="3" s="1"/>
  <c r="BU63" i="3"/>
  <c r="BU279" i="3" s="1"/>
  <c r="BU280" i="3" s="1"/>
  <c r="BT63" i="3"/>
  <c r="BT279" i="3" s="1"/>
  <c r="BT280" i="3" s="1"/>
  <c r="BS63" i="3"/>
  <c r="BS279" i="3" s="1"/>
  <c r="BS280" i="3" s="1"/>
  <c r="BR63" i="3"/>
  <c r="BR279" i="3" s="1"/>
  <c r="BR280" i="3" s="1"/>
  <c r="BQ63" i="3"/>
  <c r="BQ279" i="3" s="1"/>
  <c r="BQ280" i="3" s="1"/>
  <c r="BP63" i="3"/>
  <c r="BP279" i="3" s="1"/>
  <c r="BP280" i="3" s="1"/>
  <c r="BO63" i="3"/>
  <c r="BO279" i="3" s="1"/>
  <c r="BO280" i="3" s="1"/>
  <c r="BN63" i="3"/>
  <c r="BN279" i="3" s="1"/>
  <c r="BN280" i="3" s="1"/>
  <c r="BM63" i="3"/>
  <c r="BM279" i="3" s="1"/>
  <c r="BM280" i="3" s="1"/>
  <c r="BL63" i="3"/>
  <c r="BL279" i="3" s="1"/>
  <c r="BL280" i="3" s="1"/>
  <c r="BK63" i="3"/>
  <c r="BK279" i="3" s="1"/>
  <c r="BK280" i="3" s="1"/>
  <c r="BJ63" i="3"/>
  <c r="BJ279" i="3" s="1"/>
  <c r="BJ280" i="3" s="1"/>
  <c r="BI63" i="3"/>
  <c r="BI279" i="3" s="1"/>
  <c r="BI280" i="3" s="1"/>
  <c r="BH63" i="3"/>
  <c r="BH279" i="3" s="1"/>
  <c r="BH280" i="3" s="1"/>
  <c r="BG63" i="3"/>
  <c r="BG279" i="3" s="1"/>
  <c r="BG280" i="3" s="1"/>
  <c r="BF63" i="3"/>
  <c r="BF279" i="3" s="1"/>
  <c r="BF280" i="3" s="1"/>
  <c r="BE63" i="3"/>
  <c r="BE279" i="3" s="1"/>
  <c r="BE280" i="3" s="1"/>
  <c r="BD63" i="3"/>
  <c r="BD279" i="3" s="1"/>
  <c r="BD280" i="3" s="1"/>
  <c r="BC63" i="3"/>
  <c r="BC279" i="3" s="1"/>
  <c r="BC280" i="3" s="1"/>
  <c r="BB63" i="3"/>
  <c r="BB279" i="3" s="1"/>
  <c r="BB280" i="3" s="1"/>
  <c r="BA63" i="3"/>
  <c r="BA279" i="3" s="1"/>
  <c r="BA280" i="3" s="1"/>
  <c r="AZ63" i="3"/>
  <c r="AZ279" i="3" s="1"/>
  <c r="AZ280" i="3" s="1"/>
  <c r="AY63" i="3"/>
  <c r="AY279" i="3" s="1"/>
  <c r="AY280" i="3" s="1"/>
  <c r="AX63" i="3"/>
  <c r="AX279" i="3" s="1"/>
  <c r="AX280" i="3" s="1"/>
  <c r="AW63" i="3"/>
  <c r="AW279" i="3" s="1"/>
  <c r="AW280" i="3" s="1"/>
  <c r="AV63" i="3"/>
  <c r="AV279" i="3" s="1"/>
  <c r="AV280" i="3" s="1"/>
  <c r="AU63" i="3"/>
  <c r="AU279" i="3" s="1"/>
  <c r="AU280" i="3" s="1"/>
  <c r="AT63" i="3"/>
  <c r="AT279" i="3" s="1"/>
  <c r="AT280" i="3" s="1"/>
  <c r="AS63" i="3"/>
  <c r="AS279" i="3" s="1"/>
  <c r="AS280" i="3" s="1"/>
  <c r="AR63" i="3"/>
  <c r="AR279" i="3" s="1"/>
  <c r="AR280" i="3" s="1"/>
  <c r="AQ63" i="3"/>
  <c r="AQ279" i="3" s="1"/>
  <c r="AQ280" i="3" s="1"/>
  <c r="AP63" i="3"/>
  <c r="AP279" i="3" s="1"/>
  <c r="AP280" i="3" s="1"/>
  <c r="AO63" i="3"/>
  <c r="AO279" i="3" s="1"/>
  <c r="AO280" i="3" s="1"/>
  <c r="AN63" i="3"/>
  <c r="AN279" i="3" s="1"/>
  <c r="AN280" i="3" s="1"/>
  <c r="AM63" i="3"/>
  <c r="AM279" i="3" s="1"/>
  <c r="AM280" i="3" s="1"/>
  <c r="AL63" i="3"/>
  <c r="AL279" i="3" s="1"/>
  <c r="AL280" i="3" s="1"/>
  <c r="AK63" i="3"/>
  <c r="AK279" i="3" s="1"/>
  <c r="AK280" i="3" s="1"/>
  <c r="AJ63" i="3"/>
  <c r="AJ279" i="3" s="1"/>
  <c r="AJ280" i="3" s="1"/>
  <c r="AI63" i="3"/>
  <c r="AI279" i="3" s="1"/>
  <c r="AI280" i="3" s="1"/>
  <c r="AH63" i="3"/>
  <c r="AH279" i="3" s="1"/>
  <c r="AH280" i="3" s="1"/>
  <c r="AG63" i="3"/>
  <c r="AG279" i="3" s="1"/>
  <c r="AG280" i="3" s="1"/>
  <c r="AF63" i="3"/>
  <c r="AF279" i="3" s="1"/>
  <c r="AF280" i="3" s="1"/>
  <c r="AE63" i="3"/>
  <c r="AE279" i="3" s="1"/>
  <c r="AE280" i="3" s="1"/>
  <c r="AD63" i="3"/>
  <c r="AD279" i="3" s="1"/>
  <c r="AD280" i="3" s="1"/>
  <c r="AC63" i="3"/>
  <c r="AC279" i="3" s="1"/>
  <c r="AC280" i="3" s="1"/>
  <c r="AB63" i="3"/>
  <c r="AB279" i="3" s="1"/>
  <c r="AB280" i="3" s="1"/>
  <c r="AA63" i="3"/>
  <c r="AA279" i="3" s="1"/>
  <c r="AA280" i="3" s="1"/>
  <c r="Z63" i="3"/>
  <c r="Z279" i="3" s="1"/>
  <c r="Z280" i="3" s="1"/>
  <c r="Y63" i="3"/>
  <c r="Y279" i="3" s="1"/>
  <c r="Y280" i="3" s="1"/>
  <c r="X63" i="3"/>
  <c r="X279" i="3" s="1"/>
  <c r="X280" i="3" s="1"/>
  <c r="W63" i="3"/>
  <c r="W279" i="3" s="1"/>
  <c r="W280" i="3" s="1"/>
  <c r="V63" i="3"/>
  <c r="V279" i="3" s="1"/>
  <c r="V280" i="3" s="1"/>
  <c r="U63" i="3"/>
  <c r="U279" i="3" s="1"/>
  <c r="U280" i="3" s="1"/>
  <c r="T63" i="3"/>
  <c r="T279" i="3" s="1"/>
  <c r="T280" i="3" s="1"/>
  <c r="S63" i="3"/>
  <c r="S279" i="3" s="1"/>
  <c r="S280" i="3" s="1"/>
  <c r="R63" i="3"/>
  <c r="R279" i="3" s="1"/>
  <c r="R280" i="3" s="1"/>
  <c r="Q63" i="3"/>
  <c r="Q279" i="3" s="1"/>
  <c r="Q280" i="3" s="1"/>
  <c r="P63" i="3"/>
  <c r="P279" i="3" s="1"/>
  <c r="P280" i="3" s="1"/>
  <c r="O63" i="3"/>
  <c r="O279" i="3" s="1"/>
  <c r="O280" i="3" s="1"/>
  <c r="N63" i="3"/>
  <c r="N279" i="3" s="1"/>
  <c r="N280" i="3" s="1"/>
  <c r="M63" i="3"/>
  <c r="M279" i="3" s="1"/>
  <c r="M280" i="3" s="1"/>
  <c r="L63" i="3"/>
  <c r="L279" i="3" s="1"/>
  <c r="L280" i="3" s="1"/>
  <c r="K63" i="3"/>
  <c r="K279" i="3" s="1"/>
  <c r="K280" i="3" s="1"/>
  <c r="J63" i="3"/>
  <c r="J279" i="3" s="1"/>
  <c r="J280" i="3" s="1"/>
  <c r="I63" i="3"/>
  <c r="I279" i="3" s="1"/>
  <c r="I280" i="3" s="1"/>
  <c r="H63" i="3"/>
  <c r="H279" i="3" s="1"/>
  <c r="H280" i="3" s="1"/>
  <c r="G63" i="3"/>
  <c r="G279" i="3" s="1"/>
  <c r="G280" i="3" s="1"/>
  <c r="F63" i="3"/>
  <c r="F279" i="3" s="1"/>
  <c r="F280" i="3" s="1"/>
  <c r="E63" i="3"/>
  <c r="E279" i="3" s="1"/>
  <c r="E280" i="3" s="1"/>
  <c r="D63" i="3"/>
  <c r="D279" i="3" s="1"/>
  <c r="D280" i="3" s="1"/>
  <c r="C63" i="3"/>
  <c r="C279" i="3" s="1"/>
  <c r="C280" i="3" s="1"/>
  <c r="FZ62" i="3"/>
  <c r="FZ61" i="3"/>
  <c r="FZ60" i="3"/>
  <c r="FZ59" i="3"/>
  <c r="FZ58" i="3"/>
  <c r="FZ57" i="3"/>
  <c r="FZ53" i="3"/>
  <c r="FZ50" i="3"/>
  <c r="FZ49" i="3"/>
  <c r="FZ48" i="3"/>
  <c r="FZ47" i="3"/>
  <c r="FX40" i="3"/>
  <c r="FX214" i="3" s="1"/>
  <c r="FW40" i="3"/>
  <c r="FW214" i="3" s="1"/>
  <c r="FV40" i="3"/>
  <c r="FV214" i="3" s="1"/>
  <c r="FU40" i="3"/>
  <c r="FU214" i="3" s="1"/>
  <c r="FT40" i="3"/>
  <c r="FT214" i="3" s="1"/>
  <c r="FS40" i="3"/>
  <c r="FS214" i="3" s="1"/>
  <c r="FR40" i="3"/>
  <c r="FR214" i="3" s="1"/>
  <c r="FQ40" i="3"/>
  <c r="FQ214" i="3" s="1"/>
  <c r="FP40" i="3"/>
  <c r="FP214" i="3" s="1"/>
  <c r="FO40" i="3"/>
  <c r="FO214" i="3" s="1"/>
  <c r="FN40" i="3"/>
  <c r="FN214" i="3" s="1"/>
  <c r="FM40" i="3"/>
  <c r="FM214" i="3" s="1"/>
  <c r="FL40" i="3"/>
  <c r="FL214" i="3" s="1"/>
  <c r="FK40" i="3"/>
  <c r="FK214" i="3" s="1"/>
  <c r="FJ40" i="3"/>
  <c r="FJ214" i="3" s="1"/>
  <c r="FI40" i="3"/>
  <c r="FI214" i="3" s="1"/>
  <c r="FH40" i="3"/>
  <c r="FH214" i="3" s="1"/>
  <c r="FG40" i="3"/>
  <c r="FG214" i="3" s="1"/>
  <c r="FF40" i="3"/>
  <c r="FF214" i="3" s="1"/>
  <c r="FE40" i="3"/>
  <c r="FE214" i="3" s="1"/>
  <c r="FD40" i="3"/>
  <c r="FD214" i="3" s="1"/>
  <c r="FC40" i="3"/>
  <c r="FC214" i="3" s="1"/>
  <c r="FB40" i="3"/>
  <c r="FB214" i="3" s="1"/>
  <c r="FA40" i="3"/>
  <c r="FA214" i="3" s="1"/>
  <c r="EZ40" i="3"/>
  <c r="EZ214" i="3" s="1"/>
  <c r="EY40" i="3"/>
  <c r="EY214" i="3" s="1"/>
  <c r="EX40" i="3"/>
  <c r="EX214" i="3" s="1"/>
  <c r="EW40" i="3"/>
  <c r="EW214" i="3" s="1"/>
  <c r="EV40" i="3"/>
  <c r="EV214" i="3" s="1"/>
  <c r="EU40" i="3"/>
  <c r="EU214" i="3" s="1"/>
  <c r="ET40" i="3"/>
  <c r="ET214" i="3" s="1"/>
  <c r="ES40" i="3"/>
  <c r="ES214" i="3" s="1"/>
  <c r="ER40" i="3"/>
  <c r="ER214" i="3" s="1"/>
  <c r="EQ40" i="3"/>
  <c r="EQ214" i="3" s="1"/>
  <c r="EP40" i="3"/>
  <c r="EP214" i="3" s="1"/>
  <c r="EO40" i="3"/>
  <c r="EO214" i="3" s="1"/>
  <c r="EN40" i="3"/>
  <c r="EN214" i="3" s="1"/>
  <c r="EM40" i="3"/>
  <c r="EM214" i="3" s="1"/>
  <c r="EL40" i="3"/>
  <c r="EL214" i="3" s="1"/>
  <c r="EK40" i="3"/>
  <c r="EK214" i="3" s="1"/>
  <c r="EJ40" i="3"/>
  <c r="EJ214" i="3" s="1"/>
  <c r="EI40" i="3"/>
  <c r="EI214" i="3" s="1"/>
  <c r="EH40" i="3"/>
  <c r="EH214" i="3" s="1"/>
  <c r="EG40" i="3"/>
  <c r="EG214" i="3" s="1"/>
  <c r="EF40" i="3"/>
  <c r="EF214" i="3" s="1"/>
  <c r="EE40" i="3"/>
  <c r="EE214" i="3" s="1"/>
  <c r="ED40" i="3"/>
  <c r="ED214" i="3" s="1"/>
  <c r="EC40" i="3"/>
  <c r="EC214" i="3" s="1"/>
  <c r="EB40" i="3"/>
  <c r="EB214" i="3" s="1"/>
  <c r="EA40" i="3"/>
  <c r="EA214" i="3" s="1"/>
  <c r="DZ40" i="3"/>
  <c r="DZ214" i="3" s="1"/>
  <c r="DY40" i="3"/>
  <c r="DY214" i="3" s="1"/>
  <c r="DX40" i="3"/>
  <c r="DX214" i="3" s="1"/>
  <c r="DW40" i="3"/>
  <c r="DW214" i="3" s="1"/>
  <c r="DV40" i="3"/>
  <c r="DV214" i="3" s="1"/>
  <c r="DU40" i="3"/>
  <c r="DU214" i="3" s="1"/>
  <c r="DT40" i="3"/>
  <c r="DT214" i="3" s="1"/>
  <c r="DS40" i="3"/>
  <c r="DS214" i="3" s="1"/>
  <c r="DR40" i="3"/>
  <c r="DR214" i="3" s="1"/>
  <c r="DQ40" i="3"/>
  <c r="DQ214" i="3" s="1"/>
  <c r="DP40" i="3"/>
  <c r="DP214" i="3" s="1"/>
  <c r="DO40" i="3"/>
  <c r="DO214" i="3" s="1"/>
  <c r="DN40" i="3"/>
  <c r="DN214" i="3" s="1"/>
  <c r="DM40" i="3"/>
  <c r="DM214" i="3" s="1"/>
  <c r="DL40" i="3"/>
  <c r="DL214" i="3" s="1"/>
  <c r="DK40" i="3"/>
  <c r="DK214" i="3" s="1"/>
  <c r="DJ40" i="3"/>
  <c r="DJ214" i="3" s="1"/>
  <c r="DI40" i="3"/>
  <c r="DI214" i="3" s="1"/>
  <c r="DH40" i="3"/>
  <c r="DH214" i="3" s="1"/>
  <c r="DG40" i="3"/>
  <c r="DG214" i="3" s="1"/>
  <c r="DF40" i="3"/>
  <c r="DF214" i="3" s="1"/>
  <c r="DE40" i="3"/>
  <c r="DE214" i="3" s="1"/>
  <c r="DD40" i="3"/>
  <c r="DD214" i="3" s="1"/>
  <c r="DC40" i="3"/>
  <c r="DC214" i="3" s="1"/>
  <c r="DB40" i="3"/>
  <c r="DB214" i="3" s="1"/>
  <c r="DA40" i="3"/>
  <c r="DA214" i="3" s="1"/>
  <c r="CZ40" i="3"/>
  <c r="CZ214" i="3" s="1"/>
  <c r="CY40" i="3"/>
  <c r="CY214" i="3" s="1"/>
  <c r="CX40" i="3"/>
  <c r="CX214" i="3" s="1"/>
  <c r="CW40" i="3"/>
  <c r="CW214" i="3" s="1"/>
  <c r="CV40" i="3"/>
  <c r="CV214" i="3" s="1"/>
  <c r="CU40" i="3"/>
  <c r="CU214" i="3" s="1"/>
  <c r="CT40" i="3"/>
  <c r="CT214" i="3" s="1"/>
  <c r="CS40" i="3"/>
  <c r="CS214" i="3" s="1"/>
  <c r="CR40" i="3"/>
  <c r="CR214" i="3" s="1"/>
  <c r="CQ40" i="3"/>
  <c r="CQ214" i="3" s="1"/>
  <c r="CP40" i="3"/>
  <c r="CP214" i="3" s="1"/>
  <c r="CO40" i="3"/>
  <c r="CO214" i="3" s="1"/>
  <c r="CN40" i="3"/>
  <c r="CN214" i="3" s="1"/>
  <c r="CM40" i="3"/>
  <c r="CM214" i="3" s="1"/>
  <c r="CL40" i="3"/>
  <c r="CL214" i="3" s="1"/>
  <c r="CK40" i="3"/>
  <c r="CK214" i="3" s="1"/>
  <c r="CJ40" i="3"/>
  <c r="CJ214" i="3" s="1"/>
  <c r="CI40" i="3"/>
  <c r="CI214" i="3" s="1"/>
  <c r="CH40" i="3"/>
  <c r="CH214" i="3" s="1"/>
  <c r="CG40" i="3"/>
  <c r="CG214" i="3" s="1"/>
  <c r="CF40" i="3"/>
  <c r="CF214" i="3" s="1"/>
  <c r="CE40" i="3"/>
  <c r="CE214" i="3" s="1"/>
  <c r="CD40" i="3"/>
  <c r="CD214" i="3" s="1"/>
  <c r="CC40" i="3"/>
  <c r="CC214" i="3" s="1"/>
  <c r="CB40" i="3"/>
  <c r="CB214" i="3" s="1"/>
  <c r="CA40" i="3"/>
  <c r="CA214" i="3" s="1"/>
  <c r="BZ40" i="3"/>
  <c r="BZ214" i="3" s="1"/>
  <c r="BY40" i="3"/>
  <c r="BY214" i="3" s="1"/>
  <c r="BX40" i="3"/>
  <c r="BX214" i="3" s="1"/>
  <c r="BW40" i="3"/>
  <c r="BW214" i="3" s="1"/>
  <c r="BV40" i="3"/>
  <c r="BV214" i="3" s="1"/>
  <c r="BU40" i="3"/>
  <c r="BU214" i="3" s="1"/>
  <c r="BT40" i="3"/>
  <c r="BT214" i="3" s="1"/>
  <c r="BS40" i="3"/>
  <c r="BS214" i="3" s="1"/>
  <c r="BR40" i="3"/>
  <c r="BR214" i="3" s="1"/>
  <c r="BQ40" i="3"/>
  <c r="BQ214" i="3" s="1"/>
  <c r="BP40" i="3"/>
  <c r="BP214" i="3" s="1"/>
  <c r="BO40" i="3"/>
  <c r="BO214" i="3" s="1"/>
  <c r="BN40" i="3"/>
  <c r="BN214" i="3" s="1"/>
  <c r="BM40" i="3"/>
  <c r="BM214" i="3" s="1"/>
  <c r="BL40" i="3"/>
  <c r="BL214" i="3" s="1"/>
  <c r="BK40" i="3"/>
  <c r="BK214" i="3" s="1"/>
  <c r="BJ40" i="3"/>
  <c r="BJ214" i="3" s="1"/>
  <c r="BI40" i="3"/>
  <c r="BI214" i="3" s="1"/>
  <c r="BH40" i="3"/>
  <c r="BH214" i="3" s="1"/>
  <c r="BG40" i="3"/>
  <c r="BG214" i="3" s="1"/>
  <c r="BF40" i="3"/>
  <c r="BF214" i="3" s="1"/>
  <c r="BE40" i="3"/>
  <c r="BE214" i="3" s="1"/>
  <c r="BD40" i="3"/>
  <c r="BD214" i="3" s="1"/>
  <c r="BC40" i="3"/>
  <c r="BC214" i="3" s="1"/>
  <c r="BB40" i="3"/>
  <c r="BB214" i="3" s="1"/>
  <c r="BA40" i="3"/>
  <c r="BA214" i="3" s="1"/>
  <c r="AZ40" i="3"/>
  <c r="AZ214" i="3" s="1"/>
  <c r="AY40" i="3"/>
  <c r="AY214" i="3" s="1"/>
  <c r="AX40" i="3"/>
  <c r="AX214" i="3" s="1"/>
  <c r="AW40" i="3"/>
  <c r="AW214" i="3" s="1"/>
  <c r="AV40" i="3"/>
  <c r="AV214" i="3" s="1"/>
  <c r="AU40" i="3"/>
  <c r="AU214" i="3" s="1"/>
  <c r="AT40" i="3"/>
  <c r="AT214" i="3" s="1"/>
  <c r="AS40" i="3"/>
  <c r="AS214" i="3" s="1"/>
  <c r="AR40" i="3"/>
  <c r="AR214" i="3" s="1"/>
  <c r="AQ40" i="3"/>
  <c r="AQ214" i="3" s="1"/>
  <c r="AP40" i="3"/>
  <c r="AP214" i="3" s="1"/>
  <c r="AO40" i="3"/>
  <c r="AO214" i="3" s="1"/>
  <c r="AN40" i="3"/>
  <c r="AN214" i="3" s="1"/>
  <c r="AM40" i="3"/>
  <c r="AM214" i="3" s="1"/>
  <c r="AL40" i="3"/>
  <c r="AL214" i="3" s="1"/>
  <c r="AK40" i="3"/>
  <c r="AK214" i="3" s="1"/>
  <c r="AJ40" i="3"/>
  <c r="AJ214" i="3" s="1"/>
  <c r="AI40" i="3"/>
  <c r="AI214" i="3" s="1"/>
  <c r="AH40" i="3"/>
  <c r="AH214" i="3" s="1"/>
  <c r="AG40" i="3"/>
  <c r="AG214" i="3" s="1"/>
  <c r="AF40" i="3"/>
  <c r="AF214" i="3" s="1"/>
  <c r="AE40" i="3"/>
  <c r="AE214" i="3" s="1"/>
  <c r="AD40" i="3"/>
  <c r="AD214" i="3" s="1"/>
  <c r="AC40" i="3"/>
  <c r="AC214" i="3" s="1"/>
  <c r="AB40" i="3"/>
  <c r="AB214" i="3" s="1"/>
  <c r="AA40" i="3"/>
  <c r="AA214" i="3" s="1"/>
  <c r="Z40" i="3"/>
  <c r="Z214" i="3" s="1"/>
  <c r="Y40" i="3"/>
  <c r="Y214" i="3" s="1"/>
  <c r="X40" i="3"/>
  <c r="X214" i="3" s="1"/>
  <c r="W40" i="3"/>
  <c r="W214" i="3" s="1"/>
  <c r="V40" i="3"/>
  <c r="V214" i="3" s="1"/>
  <c r="U40" i="3"/>
  <c r="U214" i="3" s="1"/>
  <c r="T40" i="3"/>
  <c r="T214" i="3" s="1"/>
  <c r="S40" i="3"/>
  <c r="S214" i="3" s="1"/>
  <c r="R40" i="3"/>
  <c r="R214" i="3" s="1"/>
  <c r="Q40" i="3"/>
  <c r="Q214" i="3" s="1"/>
  <c r="P40" i="3"/>
  <c r="P214" i="3" s="1"/>
  <c r="O40" i="3"/>
  <c r="O214" i="3" s="1"/>
  <c r="N40" i="3"/>
  <c r="N214" i="3" s="1"/>
  <c r="M40" i="3"/>
  <c r="M214" i="3" s="1"/>
  <c r="L40" i="3"/>
  <c r="L214" i="3" s="1"/>
  <c r="K40" i="3"/>
  <c r="K214" i="3" s="1"/>
  <c r="J40" i="3"/>
  <c r="J214" i="3" s="1"/>
  <c r="I40" i="3"/>
  <c r="I214" i="3" s="1"/>
  <c r="H40" i="3"/>
  <c r="H214" i="3" s="1"/>
  <c r="G40" i="3"/>
  <c r="G214" i="3" s="1"/>
  <c r="F40" i="3"/>
  <c r="F214" i="3" s="1"/>
  <c r="E40" i="3"/>
  <c r="E214" i="3" s="1"/>
  <c r="D40" i="3"/>
  <c r="D214" i="3" s="1"/>
  <c r="FZ36" i="3"/>
  <c r="FZ35" i="3"/>
  <c r="FZ33" i="3"/>
  <c r="FZ32" i="3"/>
  <c r="FZ31" i="3"/>
  <c r="FZ30" i="3"/>
  <c r="FZ29" i="3"/>
  <c r="FZ28" i="3"/>
  <c r="FZ27" i="3"/>
  <c r="FZ26" i="3"/>
  <c r="FZ25" i="3"/>
  <c r="FZ24" i="3"/>
  <c r="FZ23" i="3"/>
  <c r="FZ22" i="3"/>
  <c r="FZ21" i="3"/>
  <c r="FZ20" i="3"/>
  <c r="FZ18" i="3"/>
  <c r="FZ17" i="3"/>
  <c r="FZ15" i="3"/>
  <c r="FZ14" i="3"/>
  <c r="FZ13" i="3"/>
  <c r="FZ12" i="3"/>
  <c r="FX11" i="3"/>
  <c r="FX16" i="3" s="1"/>
  <c r="FX85" i="3" s="1"/>
  <c r="FW11" i="3"/>
  <c r="FW16" i="3" s="1"/>
  <c r="FW85" i="3" s="1"/>
  <c r="FV11" i="3"/>
  <c r="FV16" i="3" s="1"/>
  <c r="FV85" i="3" s="1"/>
  <c r="FU11" i="3"/>
  <c r="FU16" i="3" s="1"/>
  <c r="FU85" i="3" s="1"/>
  <c r="FT11" i="3"/>
  <c r="FT16" i="3" s="1"/>
  <c r="FT85" i="3" s="1"/>
  <c r="FS11" i="3"/>
  <c r="FS16" i="3" s="1"/>
  <c r="FS85" i="3" s="1"/>
  <c r="FR11" i="3"/>
  <c r="FR16" i="3" s="1"/>
  <c r="FR85" i="3" s="1"/>
  <c r="FQ11" i="3"/>
  <c r="FQ16" i="3" s="1"/>
  <c r="FQ85" i="3" s="1"/>
  <c r="FP11" i="3"/>
  <c r="FP16" i="3" s="1"/>
  <c r="FP85" i="3" s="1"/>
  <c r="FO11" i="3"/>
  <c r="FO16" i="3" s="1"/>
  <c r="FO85" i="3" s="1"/>
  <c r="FN11" i="3"/>
  <c r="FN16" i="3" s="1"/>
  <c r="FN85" i="3" s="1"/>
  <c r="FM11" i="3"/>
  <c r="FM16" i="3" s="1"/>
  <c r="FM85" i="3" s="1"/>
  <c r="FL11" i="3"/>
  <c r="FL16" i="3" s="1"/>
  <c r="FL85" i="3" s="1"/>
  <c r="FK11" i="3"/>
  <c r="FK16" i="3" s="1"/>
  <c r="FK85" i="3" s="1"/>
  <c r="FJ11" i="3"/>
  <c r="FJ16" i="3" s="1"/>
  <c r="FJ85" i="3" s="1"/>
  <c r="FI11" i="3"/>
  <c r="FI16" i="3" s="1"/>
  <c r="FI85" i="3" s="1"/>
  <c r="FH11" i="3"/>
  <c r="FH16" i="3" s="1"/>
  <c r="FH85" i="3" s="1"/>
  <c r="FG11" i="3"/>
  <c r="FG16" i="3" s="1"/>
  <c r="FG85" i="3" s="1"/>
  <c r="FF11" i="3"/>
  <c r="FF16" i="3" s="1"/>
  <c r="FF85" i="3" s="1"/>
  <c r="FE11" i="3"/>
  <c r="FE16" i="3" s="1"/>
  <c r="FE85" i="3" s="1"/>
  <c r="FD11" i="3"/>
  <c r="FD16" i="3" s="1"/>
  <c r="FD85" i="3" s="1"/>
  <c r="FC11" i="3"/>
  <c r="FC16" i="3" s="1"/>
  <c r="FC85" i="3" s="1"/>
  <c r="FB11" i="3"/>
  <c r="FB16" i="3" s="1"/>
  <c r="FB85" i="3" s="1"/>
  <c r="FA11" i="3"/>
  <c r="FA16" i="3" s="1"/>
  <c r="FA85" i="3" s="1"/>
  <c r="EZ11" i="3"/>
  <c r="EZ16" i="3" s="1"/>
  <c r="EZ85" i="3" s="1"/>
  <c r="EY11" i="3"/>
  <c r="EY16" i="3" s="1"/>
  <c r="EY85" i="3" s="1"/>
  <c r="EX11" i="3"/>
  <c r="EX16" i="3" s="1"/>
  <c r="EX85" i="3" s="1"/>
  <c r="EW11" i="3"/>
  <c r="EW16" i="3" s="1"/>
  <c r="EW85" i="3" s="1"/>
  <c r="EV11" i="3"/>
  <c r="EV16" i="3" s="1"/>
  <c r="EV85" i="3" s="1"/>
  <c r="EU11" i="3"/>
  <c r="EU16" i="3" s="1"/>
  <c r="EU85" i="3" s="1"/>
  <c r="ET11" i="3"/>
  <c r="ET16" i="3" s="1"/>
  <c r="ET85" i="3" s="1"/>
  <c r="ES11" i="3"/>
  <c r="ES16" i="3" s="1"/>
  <c r="ES85" i="3" s="1"/>
  <c r="ER11" i="3"/>
  <c r="ER16" i="3" s="1"/>
  <c r="ER85" i="3" s="1"/>
  <c r="EQ11" i="3"/>
  <c r="EQ16" i="3" s="1"/>
  <c r="EQ85" i="3" s="1"/>
  <c r="EP11" i="3"/>
  <c r="EP16" i="3" s="1"/>
  <c r="EP85" i="3" s="1"/>
  <c r="EO11" i="3"/>
  <c r="EO16" i="3" s="1"/>
  <c r="EO85" i="3" s="1"/>
  <c r="EN11" i="3"/>
  <c r="EN16" i="3" s="1"/>
  <c r="EN85" i="3" s="1"/>
  <c r="EM11" i="3"/>
  <c r="EM16" i="3" s="1"/>
  <c r="EM85" i="3" s="1"/>
  <c r="EL11" i="3"/>
  <c r="EL16" i="3" s="1"/>
  <c r="EL85" i="3" s="1"/>
  <c r="EK11" i="3"/>
  <c r="EK16" i="3" s="1"/>
  <c r="EK85" i="3" s="1"/>
  <c r="EJ11" i="3"/>
  <c r="EJ16" i="3" s="1"/>
  <c r="EJ85" i="3" s="1"/>
  <c r="EI11" i="3"/>
  <c r="EI16" i="3" s="1"/>
  <c r="EI85" i="3" s="1"/>
  <c r="EH11" i="3"/>
  <c r="EH16" i="3" s="1"/>
  <c r="EH85" i="3" s="1"/>
  <c r="EG11" i="3"/>
  <c r="EG16" i="3" s="1"/>
  <c r="EG85" i="3" s="1"/>
  <c r="EF11" i="3"/>
  <c r="EF16" i="3" s="1"/>
  <c r="EF85" i="3" s="1"/>
  <c r="EE11" i="3"/>
  <c r="EE16" i="3" s="1"/>
  <c r="EE85" i="3" s="1"/>
  <c r="ED11" i="3"/>
  <c r="ED16" i="3" s="1"/>
  <c r="ED85" i="3" s="1"/>
  <c r="EC11" i="3"/>
  <c r="EC16" i="3" s="1"/>
  <c r="EC85" i="3" s="1"/>
  <c r="EB11" i="3"/>
  <c r="EB16" i="3" s="1"/>
  <c r="EB85" i="3" s="1"/>
  <c r="EA11" i="3"/>
  <c r="EA16" i="3" s="1"/>
  <c r="EA85" i="3" s="1"/>
  <c r="DZ11" i="3"/>
  <c r="DZ16" i="3" s="1"/>
  <c r="DZ85" i="3" s="1"/>
  <c r="DY11" i="3"/>
  <c r="DY16" i="3" s="1"/>
  <c r="DY85" i="3" s="1"/>
  <c r="DX11" i="3"/>
  <c r="DX16" i="3" s="1"/>
  <c r="DX85" i="3" s="1"/>
  <c r="DW11" i="3"/>
  <c r="DW16" i="3" s="1"/>
  <c r="DW85" i="3" s="1"/>
  <c r="DV11" i="3"/>
  <c r="DV16" i="3" s="1"/>
  <c r="DV85" i="3" s="1"/>
  <c r="DU11" i="3"/>
  <c r="DU16" i="3" s="1"/>
  <c r="DU85" i="3" s="1"/>
  <c r="DT11" i="3"/>
  <c r="DT16" i="3" s="1"/>
  <c r="DT85" i="3" s="1"/>
  <c r="DS11" i="3"/>
  <c r="DS16" i="3" s="1"/>
  <c r="DS85" i="3" s="1"/>
  <c r="DR11" i="3"/>
  <c r="DR16" i="3" s="1"/>
  <c r="DR85" i="3" s="1"/>
  <c r="DQ11" i="3"/>
  <c r="DQ16" i="3" s="1"/>
  <c r="DQ85" i="3" s="1"/>
  <c r="DP11" i="3"/>
  <c r="DP16" i="3" s="1"/>
  <c r="DP85" i="3" s="1"/>
  <c r="DO11" i="3"/>
  <c r="DO16" i="3" s="1"/>
  <c r="DO85" i="3" s="1"/>
  <c r="DN11" i="3"/>
  <c r="DN16" i="3" s="1"/>
  <c r="DN85" i="3" s="1"/>
  <c r="DM11" i="3"/>
  <c r="DM16" i="3" s="1"/>
  <c r="DM85" i="3" s="1"/>
  <c r="DL11" i="3"/>
  <c r="DL16" i="3" s="1"/>
  <c r="DL85" i="3" s="1"/>
  <c r="DK11" i="3"/>
  <c r="DK16" i="3" s="1"/>
  <c r="DK85" i="3" s="1"/>
  <c r="DJ11" i="3"/>
  <c r="DJ16" i="3" s="1"/>
  <c r="DJ85" i="3" s="1"/>
  <c r="DI11" i="3"/>
  <c r="DI16" i="3" s="1"/>
  <c r="DI85" i="3" s="1"/>
  <c r="DH11" i="3"/>
  <c r="DH16" i="3" s="1"/>
  <c r="DH85" i="3" s="1"/>
  <c r="DG11" i="3"/>
  <c r="DG16" i="3" s="1"/>
  <c r="DG85" i="3" s="1"/>
  <c r="DF11" i="3"/>
  <c r="DF16" i="3" s="1"/>
  <c r="DF85" i="3" s="1"/>
  <c r="DE11" i="3"/>
  <c r="DE16" i="3" s="1"/>
  <c r="DE85" i="3" s="1"/>
  <c r="DD11" i="3"/>
  <c r="DD16" i="3" s="1"/>
  <c r="DD85" i="3" s="1"/>
  <c r="DC11" i="3"/>
  <c r="DC16" i="3" s="1"/>
  <c r="DC85" i="3" s="1"/>
  <c r="DB11" i="3"/>
  <c r="DB16" i="3" s="1"/>
  <c r="DB85" i="3" s="1"/>
  <c r="DA11" i="3"/>
  <c r="DA16" i="3" s="1"/>
  <c r="DA85" i="3" s="1"/>
  <c r="CZ11" i="3"/>
  <c r="CZ16" i="3" s="1"/>
  <c r="CZ85" i="3" s="1"/>
  <c r="CY11" i="3"/>
  <c r="CY16" i="3" s="1"/>
  <c r="CY85" i="3" s="1"/>
  <c r="CX11" i="3"/>
  <c r="CX16" i="3" s="1"/>
  <c r="CX85" i="3" s="1"/>
  <c r="CW11" i="3"/>
  <c r="CW16" i="3" s="1"/>
  <c r="CW85" i="3" s="1"/>
  <c r="CV11" i="3"/>
  <c r="CV16" i="3" s="1"/>
  <c r="CV85" i="3" s="1"/>
  <c r="CU11" i="3"/>
  <c r="CU16" i="3" s="1"/>
  <c r="CU85" i="3" s="1"/>
  <c r="CT11" i="3"/>
  <c r="CT16" i="3" s="1"/>
  <c r="CT85" i="3" s="1"/>
  <c r="CS11" i="3"/>
  <c r="CS16" i="3" s="1"/>
  <c r="CS85" i="3" s="1"/>
  <c r="CR11" i="3"/>
  <c r="CR16" i="3" s="1"/>
  <c r="CR85" i="3" s="1"/>
  <c r="CQ11" i="3"/>
  <c r="CQ16" i="3" s="1"/>
  <c r="CQ85" i="3" s="1"/>
  <c r="CP11" i="3"/>
  <c r="CP16" i="3" s="1"/>
  <c r="CP85" i="3" s="1"/>
  <c r="CO11" i="3"/>
  <c r="CO16" i="3" s="1"/>
  <c r="CO85" i="3" s="1"/>
  <c r="CN11" i="3"/>
  <c r="CN16" i="3" s="1"/>
  <c r="CN85" i="3" s="1"/>
  <c r="CM11" i="3"/>
  <c r="CM16" i="3" s="1"/>
  <c r="CM85" i="3" s="1"/>
  <c r="CL11" i="3"/>
  <c r="CL16" i="3" s="1"/>
  <c r="CL85" i="3" s="1"/>
  <c r="CK11" i="3"/>
  <c r="CK16" i="3" s="1"/>
  <c r="CK85" i="3" s="1"/>
  <c r="CJ11" i="3"/>
  <c r="CJ16" i="3" s="1"/>
  <c r="CJ85" i="3" s="1"/>
  <c r="CI11" i="3"/>
  <c r="CI16" i="3" s="1"/>
  <c r="CI85" i="3" s="1"/>
  <c r="CH11" i="3"/>
  <c r="CH16" i="3" s="1"/>
  <c r="CH85" i="3" s="1"/>
  <c r="CG11" i="3"/>
  <c r="CG16" i="3" s="1"/>
  <c r="CG85" i="3" s="1"/>
  <c r="CF11" i="3"/>
  <c r="CF16" i="3" s="1"/>
  <c r="CF85" i="3" s="1"/>
  <c r="CE11" i="3"/>
  <c r="CE16" i="3" s="1"/>
  <c r="CE85" i="3" s="1"/>
  <c r="CD11" i="3"/>
  <c r="CD16" i="3" s="1"/>
  <c r="CD85" i="3" s="1"/>
  <c r="CC11" i="3"/>
  <c r="CC16" i="3" s="1"/>
  <c r="CC85" i="3" s="1"/>
  <c r="CB11" i="3"/>
  <c r="CB16" i="3" s="1"/>
  <c r="CB85" i="3" s="1"/>
  <c r="CA11" i="3"/>
  <c r="CA16" i="3" s="1"/>
  <c r="CA85" i="3" s="1"/>
  <c r="BZ11" i="3"/>
  <c r="BZ16" i="3" s="1"/>
  <c r="BZ85" i="3" s="1"/>
  <c r="BY11" i="3"/>
  <c r="BY16" i="3" s="1"/>
  <c r="BY85" i="3" s="1"/>
  <c r="BX11" i="3"/>
  <c r="BX16" i="3" s="1"/>
  <c r="BX85" i="3" s="1"/>
  <c r="BW11" i="3"/>
  <c r="BW16" i="3" s="1"/>
  <c r="BW85" i="3" s="1"/>
  <c r="BV11" i="3"/>
  <c r="BV16" i="3" s="1"/>
  <c r="BV85" i="3" s="1"/>
  <c r="BU11" i="3"/>
  <c r="BU16" i="3" s="1"/>
  <c r="BU85" i="3" s="1"/>
  <c r="BT11" i="3"/>
  <c r="BT16" i="3" s="1"/>
  <c r="BT85" i="3" s="1"/>
  <c r="BS11" i="3"/>
  <c r="BS16" i="3" s="1"/>
  <c r="BS85" i="3" s="1"/>
  <c r="BR11" i="3"/>
  <c r="BR16" i="3" s="1"/>
  <c r="BR85" i="3" s="1"/>
  <c r="BQ11" i="3"/>
  <c r="BQ16" i="3" s="1"/>
  <c r="BQ85" i="3" s="1"/>
  <c r="BP11" i="3"/>
  <c r="BP16" i="3" s="1"/>
  <c r="BP85" i="3" s="1"/>
  <c r="BO11" i="3"/>
  <c r="BO16" i="3" s="1"/>
  <c r="BO85" i="3" s="1"/>
  <c r="BN11" i="3"/>
  <c r="BN16" i="3" s="1"/>
  <c r="BN85" i="3" s="1"/>
  <c r="BM11" i="3"/>
  <c r="BM16" i="3" s="1"/>
  <c r="BM85" i="3" s="1"/>
  <c r="BL11" i="3"/>
  <c r="BL16" i="3" s="1"/>
  <c r="BL85" i="3" s="1"/>
  <c r="BK11" i="3"/>
  <c r="BK16" i="3" s="1"/>
  <c r="BK85" i="3" s="1"/>
  <c r="BJ11" i="3"/>
  <c r="BJ16" i="3" s="1"/>
  <c r="BJ85" i="3" s="1"/>
  <c r="BI11" i="3"/>
  <c r="BI16" i="3" s="1"/>
  <c r="BI85" i="3" s="1"/>
  <c r="BH11" i="3"/>
  <c r="BH16" i="3" s="1"/>
  <c r="BH85" i="3" s="1"/>
  <c r="BG11" i="3"/>
  <c r="BG16" i="3" s="1"/>
  <c r="BG85" i="3" s="1"/>
  <c r="BF11" i="3"/>
  <c r="BF16" i="3" s="1"/>
  <c r="BF85" i="3" s="1"/>
  <c r="BE11" i="3"/>
  <c r="BE16" i="3" s="1"/>
  <c r="BE85" i="3" s="1"/>
  <c r="BD11" i="3"/>
  <c r="BD16" i="3" s="1"/>
  <c r="BD85" i="3" s="1"/>
  <c r="BC11" i="3"/>
  <c r="BC16" i="3" s="1"/>
  <c r="BC85" i="3" s="1"/>
  <c r="BB11" i="3"/>
  <c r="BB16" i="3" s="1"/>
  <c r="BB85" i="3" s="1"/>
  <c r="BA11" i="3"/>
  <c r="BA16" i="3" s="1"/>
  <c r="BA85" i="3" s="1"/>
  <c r="AZ11" i="3"/>
  <c r="AZ16" i="3" s="1"/>
  <c r="AZ85" i="3" s="1"/>
  <c r="AY11" i="3"/>
  <c r="AY16" i="3" s="1"/>
  <c r="AY85" i="3" s="1"/>
  <c r="AX11" i="3"/>
  <c r="AX16" i="3" s="1"/>
  <c r="AX85" i="3" s="1"/>
  <c r="AW11" i="3"/>
  <c r="AW16" i="3" s="1"/>
  <c r="AW85" i="3" s="1"/>
  <c r="AV11" i="3"/>
  <c r="AV16" i="3" s="1"/>
  <c r="AV85" i="3" s="1"/>
  <c r="AU11" i="3"/>
  <c r="AU16" i="3" s="1"/>
  <c r="AU85" i="3" s="1"/>
  <c r="AT11" i="3"/>
  <c r="AT16" i="3" s="1"/>
  <c r="AT85" i="3" s="1"/>
  <c r="AS11" i="3"/>
  <c r="AS16" i="3" s="1"/>
  <c r="AS85" i="3" s="1"/>
  <c r="AR11" i="3"/>
  <c r="AR16" i="3" s="1"/>
  <c r="AR85" i="3" s="1"/>
  <c r="AQ11" i="3"/>
  <c r="AQ16" i="3" s="1"/>
  <c r="AQ85" i="3" s="1"/>
  <c r="AP11" i="3"/>
  <c r="AP16" i="3" s="1"/>
  <c r="AP85" i="3" s="1"/>
  <c r="AO11" i="3"/>
  <c r="AO16" i="3" s="1"/>
  <c r="AO85" i="3" s="1"/>
  <c r="AN11" i="3"/>
  <c r="AN16" i="3" s="1"/>
  <c r="AN85" i="3" s="1"/>
  <c r="AM11" i="3"/>
  <c r="AM16" i="3" s="1"/>
  <c r="AM85" i="3" s="1"/>
  <c r="AL11" i="3"/>
  <c r="AL16" i="3" s="1"/>
  <c r="AL85" i="3" s="1"/>
  <c r="AK11" i="3"/>
  <c r="AK16" i="3" s="1"/>
  <c r="AK85" i="3" s="1"/>
  <c r="AJ11" i="3"/>
  <c r="AJ16" i="3" s="1"/>
  <c r="AJ85" i="3" s="1"/>
  <c r="AI11" i="3"/>
  <c r="AI16" i="3" s="1"/>
  <c r="AI85" i="3" s="1"/>
  <c r="AH11" i="3"/>
  <c r="AH16" i="3" s="1"/>
  <c r="AH85" i="3" s="1"/>
  <c r="AG11" i="3"/>
  <c r="AG16" i="3" s="1"/>
  <c r="AG85" i="3" s="1"/>
  <c r="AF11" i="3"/>
  <c r="AF16" i="3" s="1"/>
  <c r="AF85" i="3" s="1"/>
  <c r="AE11" i="3"/>
  <c r="AE16" i="3" s="1"/>
  <c r="AE85" i="3" s="1"/>
  <c r="AD11" i="3"/>
  <c r="AD16" i="3" s="1"/>
  <c r="AD85" i="3" s="1"/>
  <c r="AC11" i="3"/>
  <c r="AC16" i="3" s="1"/>
  <c r="AC85" i="3" s="1"/>
  <c r="AB11" i="3"/>
  <c r="AB16" i="3" s="1"/>
  <c r="AB85" i="3" s="1"/>
  <c r="AA11" i="3"/>
  <c r="AA16" i="3" s="1"/>
  <c r="AA85" i="3" s="1"/>
  <c r="Z11" i="3"/>
  <c r="Z16" i="3" s="1"/>
  <c r="Z85" i="3" s="1"/>
  <c r="Y11" i="3"/>
  <c r="Y16" i="3" s="1"/>
  <c r="Y85" i="3" s="1"/>
  <c r="X11" i="3"/>
  <c r="X16" i="3" s="1"/>
  <c r="X85" i="3" s="1"/>
  <c r="W11" i="3"/>
  <c r="W16" i="3" s="1"/>
  <c r="W85" i="3" s="1"/>
  <c r="V11" i="3"/>
  <c r="V16" i="3" s="1"/>
  <c r="V85" i="3" s="1"/>
  <c r="U11" i="3"/>
  <c r="U16" i="3" s="1"/>
  <c r="U85" i="3" s="1"/>
  <c r="T11" i="3"/>
  <c r="T16" i="3" s="1"/>
  <c r="T85" i="3" s="1"/>
  <c r="S11" i="3"/>
  <c r="S16" i="3" s="1"/>
  <c r="S85" i="3" s="1"/>
  <c r="R11" i="3"/>
  <c r="R16" i="3" s="1"/>
  <c r="R85" i="3" s="1"/>
  <c r="Q11" i="3"/>
  <c r="Q16" i="3" s="1"/>
  <c r="Q85" i="3" s="1"/>
  <c r="P11" i="3"/>
  <c r="P16" i="3" s="1"/>
  <c r="P85" i="3" s="1"/>
  <c r="O11" i="3"/>
  <c r="O16" i="3" s="1"/>
  <c r="O85" i="3" s="1"/>
  <c r="N11" i="3"/>
  <c r="N16" i="3" s="1"/>
  <c r="N85" i="3" s="1"/>
  <c r="M11" i="3"/>
  <c r="M16" i="3" s="1"/>
  <c r="M85" i="3" s="1"/>
  <c r="L11" i="3"/>
  <c r="L16" i="3" s="1"/>
  <c r="L85" i="3" s="1"/>
  <c r="K11" i="3"/>
  <c r="K16" i="3" s="1"/>
  <c r="K85" i="3" s="1"/>
  <c r="J11" i="3"/>
  <c r="J16" i="3" s="1"/>
  <c r="J85" i="3" s="1"/>
  <c r="I11" i="3"/>
  <c r="I16" i="3" s="1"/>
  <c r="I85" i="3" s="1"/>
  <c r="H11" i="3"/>
  <c r="H16" i="3" s="1"/>
  <c r="H85" i="3" s="1"/>
  <c r="G11" i="3"/>
  <c r="G16" i="3" s="1"/>
  <c r="G85" i="3" s="1"/>
  <c r="F11" i="3"/>
  <c r="F16" i="3" s="1"/>
  <c r="F85" i="3" s="1"/>
  <c r="E11" i="3"/>
  <c r="E16" i="3" s="1"/>
  <c r="E85" i="3" s="1"/>
  <c r="D11" i="3"/>
  <c r="D16" i="3" s="1"/>
  <c r="D85" i="3" s="1"/>
  <c r="C11" i="3"/>
  <c r="C16" i="3" s="1"/>
  <c r="FZ10" i="3"/>
  <c r="FZ9" i="3"/>
  <c r="FZ8" i="3"/>
  <c r="B5" i="3"/>
  <c r="B4" i="3"/>
  <c r="C79" i="1" l="1"/>
  <c r="C136" i="1"/>
  <c r="C124" i="1"/>
  <c r="C130" i="1"/>
  <c r="C85" i="1"/>
  <c r="F134" i="3"/>
  <c r="F135" i="3" s="1"/>
  <c r="R134" i="3"/>
  <c r="R135" i="3" s="1"/>
  <c r="AD134" i="3"/>
  <c r="AD135" i="3" s="1"/>
  <c r="AP134" i="3"/>
  <c r="AP135" i="3" s="1"/>
  <c r="BB134" i="3"/>
  <c r="BB135" i="3" s="1"/>
  <c r="BZ134" i="3"/>
  <c r="BZ135" i="3" s="1"/>
  <c r="CL134" i="3"/>
  <c r="CL135" i="3" s="1"/>
  <c r="DJ134" i="3"/>
  <c r="DJ135" i="3" s="1"/>
  <c r="DV134" i="3"/>
  <c r="DV135" i="3" s="1"/>
  <c r="EH134" i="3"/>
  <c r="EH135" i="3" s="1"/>
  <c r="G134" i="3"/>
  <c r="G135" i="3" s="1"/>
  <c r="S134" i="3"/>
  <c r="S135" i="3" s="1"/>
  <c r="AE134" i="3"/>
  <c r="AE135" i="3" s="1"/>
  <c r="AQ134" i="3"/>
  <c r="AQ135" i="3" s="1"/>
  <c r="BC134" i="3"/>
  <c r="BC135" i="3" s="1"/>
  <c r="BO134" i="3"/>
  <c r="BO135" i="3" s="1"/>
  <c r="CA134" i="3"/>
  <c r="CA135" i="3" s="1"/>
  <c r="CM134" i="3"/>
  <c r="CM135" i="3" s="1"/>
  <c r="CY134" i="3"/>
  <c r="CY135" i="3" s="1"/>
  <c r="DK134" i="3"/>
  <c r="DK135" i="3" s="1"/>
  <c r="DW134" i="3"/>
  <c r="DW135" i="3" s="1"/>
  <c r="EI134" i="3"/>
  <c r="EI135" i="3" s="1"/>
  <c r="EU134" i="3"/>
  <c r="EU135" i="3" s="1"/>
  <c r="FG134" i="3"/>
  <c r="FG135" i="3" s="1"/>
  <c r="FS134" i="3"/>
  <c r="FS135" i="3" s="1"/>
  <c r="L134" i="3"/>
  <c r="L135" i="3" s="1"/>
  <c r="X134" i="3"/>
  <c r="X135" i="3" s="1"/>
  <c r="AJ134" i="3"/>
  <c r="AJ135" i="3" s="1"/>
  <c r="AV134" i="3"/>
  <c r="AV135" i="3" s="1"/>
  <c r="BH134" i="3"/>
  <c r="BH135" i="3" s="1"/>
  <c r="BT134" i="3"/>
  <c r="BT135" i="3" s="1"/>
  <c r="CF134" i="3"/>
  <c r="CF135" i="3" s="1"/>
  <c r="CR134" i="3"/>
  <c r="CR135" i="3" s="1"/>
  <c r="DD134" i="3"/>
  <c r="DD135" i="3" s="1"/>
  <c r="DP134" i="3"/>
  <c r="DP135" i="3" s="1"/>
  <c r="EB134" i="3"/>
  <c r="EB135" i="3" s="1"/>
  <c r="EN134" i="3"/>
  <c r="EN135" i="3" s="1"/>
  <c r="EZ134" i="3"/>
  <c r="EZ135" i="3" s="1"/>
  <c r="FL134" i="3"/>
  <c r="FL135" i="3" s="1"/>
  <c r="FX134" i="3"/>
  <c r="FX135" i="3" s="1"/>
  <c r="M134" i="3"/>
  <c r="M135" i="3" s="1"/>
  <c r="Y134" i="3"/>
  <c r="Y135" i="3" s="1"/>
  <c r="AK134" i="3"/>
  <c r="AK135" i="3" s="1"/>
  <c r="AW134" i="3"/>
  <c r="AW135" i="3" s="1"/>
  <c r="BI134" i="3"/>
  <c r="BI135" i="3" s="1"/>
  <c r="BU134" i="3"/>
  <c r="BU135" i="3" s="1"/>
  <c r="CG134" i="3"/>
  <c r="CG135" i="3" s="1"/>
  <c r="CS134" i="3"/>
  <c r="CS135" i="3" s="1"/>
  <c r="DE134" i="3"/>
  <c r="DE135" i="3" s="1"/>
  <c r="DQ134" i="3"/>
  <c r="DQ135" i="3" s="1"/>
  <c r="EC134" i="3"/>
  <c r="EC135" i="3" s="1"/>
  <c r="EO134" i="3"/>
  <c r="EO135" i="3" s="1"/>
  <c r="FA134" i="3"/>
  <c r="FA135" i="3" s="1"/>
  <c r="FM134" i="3"/>
  <c r="FM135" i="3" s="1"/>
  <c r="I105" i="3"/>
  <c r="U105" i="3"/>
  <c r="AG105" i="3"/>
  <c r="AS105" i="3"/>
  <c r="BE105" i="3"/>
  <c r="BQ105" i="3"/>
  <c r="CC105" i="3"/>
  <c r="N134" i="3"/>
  <c r="N135" i="3" s="1"/>
  <c r="Z134" i="3"/>
  <c r="Z135" i="3" s="1"/>
  <c r="AL134" i="3"/>
  <c r="AL135" i="3" s="1"/>
  <c r="AX134" i="3"/>
  <c r="AX135" i="3" s="1"/>
  <c r="CH134" i="3"/>
  <c r="CH135" i="3" s="1"/>
  <c r="CT134" i="3"/>
  <c r="CT135" i="3" s="1"/>
  <c r="DR134" i="3"/>
  <c r="DR135" i="3" s="1"/>
  <c r="ED134" i="3"/>
  <c r="ED135" i="3" s="1"/>
  <c r="EP134" i="3"/>
  <c r="EP135" i="3" s="1"/>
  <c r="FB134" i="3"/>
  <c r="FB135" i="3" s="1"/>
  <c r="FN134" i="3"/>
  <c r="FN135" i="3" s="1"/>
  <c r="N105" i="3"/>
  <c r="Z105" i="3"/>
  <c r="AL105" i="3"/>
  <c r="AX105" i="3"/>
  <c r="BJ105" i="3"/>
  <c r="BV105" i="3"/>
  <c r="CH105" i="3"/>
  <c r="CT105" i="3"/>
  <c r="DF105" i="3"/>
  <c r="DR105" i="3"/>
  <c r="ED105" i="3"/>
  <c r="EP105" i="3"/>
  <c r="FB105" i="3"/>
  <c r="FN105" i="3"/>
  <c r="C41" i="3"/>
  <c r="FX41" i="3" s="1"/>
  <c r="FX216" i="3" s="1"/>
  <c r="B3" i="1"/>
  <c r="C39" i="3"/>
  <c r="EK39" i="3" s="1"/>
  <c r="B2" i="1"/>
  <c r="C84" i="1" s="1"/>
  <c r="AC134" i="3"/>
  <c r="AC135" i="3" s="1"/>
  <c r="BA134" i="3"/>
  <c r="BA135" i="3" s="1"/>
  <c r="DI134" i="3"/>
  <c r="DI135" i="3" s="1"/>
  <c r="DU134" i="3"/>
  <c r="DU135" i="3" s="1"/>
  <c r="EG134" i="3"/>
  <c r="EG135" i="3" s="1"/>
  <c r="ES134" i="3"/>
  <c r="ES135" i="3" s="1"/>
  <c r="FE134" i="3"/>
  <c r="FE135" i="3" s="1"/>
  <c r="E105" i="3"/>
  <c r="Q105" i="3"/>
  <c r="AC105" i="3"/>
  <c r="AO105" i="3"/>
  <c r="BA105" i="3"/>
  <c r="BM105" i="3"/>
  <c r="BY105" i="3"/>
  <c r="CK105" i="3"/>
  <c r="CW105" i="3"/>
  <c r="DI105" i="3"/>
  <c r="DU105" i="3"/>
  <c r="EG105" i="3"/>
  <c r="ES105" i="3"/>
  <c r="FE105" i="3"/>
  <c r="FQ105" i="3"/>
  <c r="J134" i="3"/>
  <c r="J135" i="3" s="1"/>
  <c r="V134" i="3"/>
  <c r="V135" i="3" s="1"/>
  <c r="AH134" i="3"/>
  <c r="AH135" i="3" s="1"/>
  <c r="AT134" i="3"/>
  <c r="AT135" i="3" s="1"/>
  <c r="BF134" i="3"/>
  <c r="BF135" i="3" s="1"/>
  <c r="BR134" i="3"/>
  <c r="BR135" i="3" s="1"/>
  <c r="CD134" i="3"/>
  <c r="CD135" i="3" s="1"/>
  <c r="CP134" i="3"/>
  <c r="CP135" i="3" s="1"/>
  <c r="DB134" i="3"/>
  <c r="DB135" i="3" s="1"/>
  <c r="DN134" i="3"/>
  <c r="DN135" i="3" s="1"/>
  <c r="DZ134" i="3"/>
  <c r="DZ135" i="3" s="1"/>
  <c r="EL134" i="3"/>
  <c r="EL135" i="3" s="1"/>
  <c r="EX134" i="3"/>
  <c r="EX135" i="3" s="1"/>
  <c r="FJ134" i="3"/>
  <c r="FJ135" i="3" s="1"/>
  <c r="FV134" i="3"/>
  <c r="FV135" i="3" s="1"/>
  <c r="CO105" i="3"/>
  <c r="DA105" i="3"/>
  <c r="DM105" i="3"/>
  <c r="DY105" i="3"/>
  <c r="EK105" i="3"/>
  <c r="EW105" i="3"/>
  <c r="FI105" i="3"/>
  <c r="FU105" i="3"/>
  <c r="J105" i="3"/>
  <c r="V105" i="3"/>
  <c r="AH105" i="3"/>
  <c r="AT105" i="3"/>
  <c r="BF105" i="3"/>
  <c r="BR105" i="3"/>
  <c r="CD105" i="3"/>
  <c r="CP105" i="3"/>
  <c r="DB105" i="3"/>
  <c r="DN105" i="3"/>
  <c r="DZ105" i="3"/>
  <c r="EL105" i="3"/>
  <c r="EX105" i="3"/>
  <c r="FJ105" i="3"/>
  <c r="FV105" i="3"/>
  <c r="C134" i="3"/>
  <c r="C135" i="3" s="1"/>
  <c r="O134" i="3"/>
  <c r="O135" i="3" s="1"/>
  <c r="AA134" i="3"/>
  <c r="AA135" i="3" s="1"/>
  <c r="AM134" i="3"/>
  <c r="AM135" i="3" s="1"/>
  <c r="AY134" i="3"/>
  <c r="AY135" i="3" s="1"/>
  <c r="BK134" i="3"/>
  <c r="BK135" i="3" s="1"/>
  <c r="BW134" i="3"/>
  <c r="BW135" i="3" s="1"/>
  <c r="CI134" i="3"/>
  <c r="CI135" i="3" s="1"/>
  <c r="CU134" i="3"/>
  <c r="CU135" i="3" s="1"/>
  <c r="DG134" i="3"/>
  <c r="DG135" i="3" s="1"/>
  <c r="DS134" i="3"/>
  <c r="DS135" i="3" s="1"/>
  <c r="EE134" i="3"/>
  <c r="EE135" i="3" s="1"/>
  <c r="EQ134" i="3"/>
  <c r="EQ135" i="3" s="1"/>
  <c r="FC134" i="3"/>
  <c r="FC135" i="3" s="1"/>
  <c r="FO134" i="3"/>
  <c r="FO135" i="3" s="1"/>
  <c r="CN134" i="3"/>
  <c r="CN135" i="3" s="1"/>
  <c r="K105" i="3"/>
  <c r="W105" i="3"/>
  <c r="AI105" i="3"/>
  <c r="AU105" i="3"/>
  <c r="BG105" i="3"/>
  <c r="BS105" i="3"/>
  <c r="CE105" i="3"/>
  <c r="CQ105" i="3"/>
  <c r="DC105" i="3"/>
  <c r="DO105" i="3"/>
  <c r="EA105" i="3"/>
  <c r="EM105" i="3"/>
  <c r="EY105" i="3"/>
  <c r="FK105" i="3"/>
  <c r="FW105" i="3"/>
  <c r="E134" i="3"/>
  <c r="E135" i="3" s="1"/>
  <c r="FQ134" i="3"/>
  <c r="FQ135" i="3" s="1"/>
  <c r="O105" i="3"/>
  <c r="AA105" i="3"/>
  <c r="AM105" i="3"/>
  <c r="AY105" i="3"/>
  <c r="BK105" i="3"/>
  <c r="BW105" i="3"/>
  <c r="CI105" i="3"/>
  <c r="CU105" i="3"/>
  <c r="DG105" i="3"/>
  <c r="DS105" i="3"/>
  <c r="EE105" i="3"/>
  <c r="EQ105" i="3"/>
  <c r="FC105" i="3"/>
  <c r="FO105" i="3"/>
  <c r="H134" i="3"/>
  <c r="H135" i="3" s="1"/>
  <c r="T134" i="3"/>
  <c r="T135" i="3" s="1"/>
  <c r="AF134" i="3"/>
  <c r="AF135" i="3" s="1"/>
  <c r="AR134" i="3"/>
  <c r="AR135" i="3" s="1"/>
  <c r="BD134" i="3"/>
  <c r="BD135" i="3" s="1"/>
  <c r="BP134" i="3"/>
  <c r="BP135" i="3" s="1"/>
  <c r="CB134" i="3"/>
  <c r="CB135" i="3" s="1"/>
  <c r="CZ134" i="3"/>
  <c r="CZ135" i="3" s="1"/>
  <c r="DL134" i="3"/>
  <c r="DL135" i="3" s="1"/>
  <c r="DX134" i="3"/>
  <c r="DX135" i="3" s="1"/>
  <c r="EJ134" i="3"/>
  <c r="EJ135" i="3" s="1"/>
  <c r="EV134" i="3"/>
  <c r="EV135" i="3" s="1"/>
  <c r="FH134" i="3"/>
  <c r="FH135" i="3" s="1"/>
  <c r="FT134" i="3"/>
  <c r="FT135" i="3" s="1"/>
  <c r="D105" i="3"/>
  <c r="P105" i="3"/>
  <c r="AB105" i="3"/>
  <c r="AN105" i="3"/>
  <c r="AZ105" i="3"/>
  <c r="BL105" i="3"/>
  <c r="BX105" i="3"/>
  <c r="CJ105" i="3"/>
  <c r="CV105" i="3"/>
  <c r="DH105" i="3"/>
  <c r="DT105" i="3"/>
  <c r="EF105" i="3"/>
  <c r="ER105" i="3"/>
  <c r="FD105" i="3"/>
  <c r="FP105" i="3"/>
  <c r="I134" i="3"/>
  <c r="I135" i="3" s="1"/>
  <c r="U134" i="3"/>
  <c r="U135" i="3" s="1"/>
  <c r="AG134" i="3"/>
  <c r="AG135" i="3" s="1"/>
  <c r="AS134" i="3"/>
  <c r="AS135" i="3" s="1"/>
  <c r="BE134" i="3"/>
  <c r="BE135" i="3" s="1"/>
  <c r="BQ134" i="3"/>
  <c r="BQ135" i="3" s="1"/>
  <c r="CC134" i="3"/>
  <c r="CC135" i="3" s="1"/>
  <c r="CO134" i="3"/>
  <c r="CO135" i="3" s="1"/>
  <c r="DA134" i="3"/>
  <c r="DA135" i="3" s="1"/>
  <c r="DM134" i="3"/>
  <c r="DM135" i="3" s="1"/>
  <c r="DY134" i="3"/>
  <c r="DY135" i="3" s="1"/>
  <c r="EK134" i="3"/>
  <c r="EK135" i="3" s="1"/>
  <c r="EW134" i="3"/>
  <c r="EW135" i="3" s="1"/>
  <c r="FI134" i="3"/>
  <c r="FI135" i="3" s="1"/>
  <c r="FU134" i="3"/>
  <c r="FU135" i="3" s="1"/>
  <c r="C216" i="3"/>
  <c r="L105" i="3"/>
  <c r="X105" i="3"/>
  <c r="AJ105" i="3"/>
  <c r="AV105" i="3"/>
  <c r="FZ102" i="3"/>
  <c r="D134" i="3"/>
  <c r="D135" i="3" s="1"/>
  <c r="P134" i="3"/>
  <c r="P135" i="3" s="1"/>
  <c r="AB134" i="3"/>
  <c r="AB135" i="3" s="1"/>
  <c r="AN134" i="3"/>
  <c r="AN135" i="3" s="1"/>
  <c r="AZ134" i="3"/>
  <c r="AZ135" i="3" s="1"/>
  <c r="BL134" i="3"/>
  <c r="BL135" i="3" s="1"/>
  <c r="BX134" i="3"/>
  <c r="BX135" i="3" s="1"/>
  <c r="CJ134" i="3"/>
  <c r="CJ135" i="3" s="1"/>
  <c r="CV134" i="3"/>
  <c r="CV135" i="3" s="1"/>
  <c r="DH134" i="3"/>
  <c r="DH135" i="3" s="1"/>
  <c r="DT134" i="3"/>
  <c r="DT135" i="3" s="1"/>
  <c r="EF134" i="3"/>
  <c r="EF135" i="3" s="1"/>
  <c r="ER134" i="3"/>
  <c r="ER135" i="3" s="1"/>
  <c r="FD134" i="3"/>
  <c r="FD135" i="3" s="1"/>
  <c r="FP134" i="3"/>
  <c r="FP135" i="3" s="1"/>
  <c r="BN134" i="3"/>
  <c r="BN135" i="3" s="1"/>
  <c r="CX134" i="3"/>
  <c r="CX135" i="3" s="1"/>
  <c r="FZ95" i="3"/>
  <c r="K218" i="3"/>
  <c r="W218" i="3"/>
  <c r="AI218" i="3"/>
  <c r="AU218" i="3"/>
  <c r="BG218" i="3"/>
  <c r="BS218" i="3"/>
  <c r="CE218" i="3"/>
  <c r="CQ218" i="3"/>
  <c r="DC218" i="3"/>
  <c r="DO218" i="3"/>
  <c r="EA218" i="3"/>
  <c r="EM218" i="3"/>
  <c r="EY218" i="3"/>
  <c r="FK218" i="3"/>
  <c r="FW218" i="3"/>
  <c r="Q134" i="3"/>
  <c r="Q135" i="3" s="1"/>
  <c r="AO134" i="3"/>
  <c r="AO135" i="3" s="1"/>
  <c r="BM134" i="3"/>
  <c r="BM135" i="3" s="1"/>
  <c r="BY134" i="3"/>
  <c r="BY135" i="3" s="1"/>
  <c r="CK134" i="3"/>
  <c r="CK135" i="3" s="1"/>
  <c r="CW134" i="3"/>
  <c r="CW135" i="3" s="1"/>
  <c r="FZ219" i="3"/>
  <c r="AN41" i="3"/>
  <c r="AN173" i="3" s="1"/>
  <c r="AN314" i="3" s="1"/>
  <c r="BX41" i="3"/>
  <c r="BX216" i="3" s="1"/>
  <c r="DT41" i="3"/>
  <c r="DT216" i="3" s="1"/>
  <c r="FZ100" i="3"/>
  <c r="FZ54" i="3"/>
  <c r="FZ94" i="3"/>
  <c r="EC41" i="3"/>
  <c r="EC216" i="3" s="1"/>
  <c r="BZ41" i="3"/>
  <c r="BZ216" i="3" s="1"/>
  <c r="DV41" i="3"/>
  <c r="DV216" i="3" s="1"/>
  <c r="N218" i="3"/>
  <c r="Z218" i="3"/>
  <c r="AL218" i="3"/>
  <c r="AX218" i="3"/>
  <c r="BJ218" i="3"/>
  <c r="BV218" i="3"/>
  <c r="CH218" i="3"/>
  <c r="CT218" i="3"/>
  <c r="DF218" i="3"/>
  <c r="DR218" i="3"/>
  <c r="ED218" i="3"/>
  <c r="EP218" i="3"/>
  <c r="FB218" i="3"/>
  <c r="FN218" i="3"/>
  <c r="EH41" i="3"/>
  <c r="EH216" i="3" s="1"/>
  <c r="BP41" i="3"/>
  <c r="BP216" i="3" s="1"/>
  <c r="CZ41" i="3"/>
  <c r="CZ216" i="3" s="1"/>
  <c r="FZ93" i="3"/>
  <c r="F105" i="3"/>
  <c r="R105" i="3"/>
  <c r="AD105" i="3"/>
  <c r="AP105" i="3"/>
  <c r="BB105" i="3"/>
  <c r="BN105" i="3"/>
  <c r="BZ105" i="3"/>
  <c r="CL105" i="3"/>
  <c r="CX105" i="3"/>
  <c r="DJ105" i="3"/>
  <c r="DV105" i="3"/>
  <c r="EH105" i="3"/>
  <c r="ET105" i="3"/>
  <c r="FF105" i="3"/>
  <c r="FR105" i="3"/>
  <c r="FU41" i="3"/>
  <c r="FU216" i="3" s="1"/>
  <c r="G105" i="3"/>
  <c r="S105" i="3"/>
  <c r="AE105" i="3"/>
  <c r="AQ105" i="3"/>
  <c r="BC105" i="3"/>
  <c r="BO105" i="3"/>
  <c r="CA105" i="3"/>
  <c r="CM105" i="3"/>
  <c r="CY105" i="3"/>
  <c r="DK105" i="3"/>
  <c r="DW105" i="3"/>
  <c r="EI105" i="3"/>
  <c r="EU105" i="3"/>
  <c r="FG105" i="3"/>
  <c r="FS105" i="3"/>
  <c r="FZ323" i="3"/>
  <c r="BJ134" i="3"/>
  <c r="BJ135" i="3" s="1"/>
  <c r="BV134" i="3"/>
  <c r="BV135" i="3" s="1"/>
  <c r="DF134" i="3"/>
  <c r="DF135" i="3" s="1"/>
  <c r="DC41" i="3"/>
  <c r="DC216" i="3" s="1"/>
  <c r="EA41" i="3"/>
  <c r="EA216" i="3" s="1"/>
  <c r="EY41" i="3"/>
  <c r="EY216" i="3" s="1"/>
  <c r="FZ172" i="3"/>
  <c r="BW90" i="3"/>
  <c r="BW96" i="3" s="1"/>
  <c r="FO90" i="3"/>
  <c r="FO96" i="3" s="1"/>
  <c r="AY90" i="3"/>
  <c r="AY96" i="3" s="1"/>
  <c r="FC90" i="3"/>
  <c r="FC96" i="3" s="1"/>
  <c r="AM90" i="3"/>
  <c r="AM96" i="3" s="1"/>
  <c r="EQ90" i="3"/>
  <c r="EQ96" i="3" s="1"/>
  <c r="BK90" i="3"/>
  <c r="BK96" i="3" s="1"/>
  <c r="EE90" i="3"/>
  <c r="EE96" i="3" s="1"/>
  <c r="O90" i="3"/>
  <c r="O96" i="3" s="1"/>
  <c r="CI90" i="3"/>
  <c r="CI96" i="3" s="1"/>
  <c r="DS90" i="3"/>
  <c r="DS96" i="3" s="1"/>
  <c r="AA90" i="3"/>
  <c r="AA96" i="3" s="1"/>
  <c r="CU90" i="3"/>
  <c r="CU96" i="3" s="1"/>
  <c r="DG90" i="3"/>
  <c r="DG96" i="3" s="1"/>
  <c r="BN90" i="3"/>
  <c r="BN96" i="3" s="1"/>
  <c r="EH90" i="3"/>
  <c r="EH96" i="3" s="1"/>
  <c r="BO90" i="3"/>
  <c r="BO96" i="3" s="1"/>
  <c r="EI90" i="3"/>
  <c r="EI96" i="3" s="1"/>
  <c r="N90" i="3"/>
  <c r="N96" i="3" s="1"/>
  <c r="Z90" i="3"/>
  <c r="Z96" i="3" s="1"/>
  <c r="AL90" i="3"/>
  <c r="AL96" i="3" s="1"/>
  <c r="AX90" i="3"/>
  <c r="AX96" i="3" s="1"/>
  <c r="BJ90" i="3"/>
  <c r="BJ96" i="3" s="1"/>
  <c r="BV90" i="3"/>
  <c r="BV96" i="3" s="1"/>
  <c r="CH90" i="3"/>
  <c r="CH96" i="3" s="1"/>
  <c r="CT90" i="3"/>
  <c r="CT96" i="3" s="1"/>
  <c r="DF90" i="3"/>
  <c r="DF96" i="3" s="1"/>
  <c r="DR90" i="3"/>
  <c r="DR96" i="3" s="1"/>
  <c r="ED90" i="3"/>
  <c r="ED96" i="3" s="1"/>
  <c r="EP90" i="3"/>
  <c r="EP96" i="3" s="1"/>
  <c r="FB90" i="3"/>
  <c r="FB96" i="3" s="1"/>
  <c r="FN90" i="3"/>
  <c r="FN96" i="3" s="1"/>
  <c r="L90" i="3"/>
  <c r="L96" i="3" s="1"/>
  <c r="AJ90" i="3"/>
  <c r="AJ96" i="3" s="1"/>
  <c r="BH90" i="3"/>
  <c r="BH96" i="3" s="1"/>
  <c r="CF90" i="3"/>
  <c r="CF96" i="3" s="1"/>
  <c r="DD90" i="3"/>
  <c r="DD96" i="3" s="1"/>
  <c r="DP90" i="3"/>
  <c r="DP96" i="3" s="1"/>
  <c r="EN90" i="3"/>
  <c r="EN96" i="3" s="1"/>
  <c r="FX90" i="3"/>
  <c r="FX96" i="3" s="1"/>
  <c r="X90" i="3"/>
  <c r="X96" i="3" s="1"/>
  <c r="AV90" i="3"/>
  <c r="AV96" i="3" s="1"/>
  <c r="BT90" i="3"/>
  <c r="BT96" i="3" s="1"/>
  <c r="CR90" i="3"/>
  <c r="CR96" i="3" s="1"/>
  <c r="EB90" i="3"/>
  <c r="EB96" i="3" s="1"/>
  <c r="EZ90" i="3"/>
  <c r="EZ96" i="3" s="1"/>
  <c r="FL90" i="3"/>
  <c r="FL96" i="3" s="1"/>
  <c r="K90" i="3"/>
  <c r="K96" i="3" s="1"/>
  <c r="W90" i="3"/>
  <c r="W96" i="3" s="1"/>
  <c r="AI90" i="3"/>
  <c r="AI96" i="3" s="1"/>
  <c r="AU90" i="3"/>
  <c r="AU96" i="3" s="1"/>
  <c r="BG90" i="3"/>
  <c r="BG96" i="3" s="1"/>
  <c r="BS90" i="3"/>
  <c r="BS96" i="3" s="1"/>
  <c r="CE90" i="3"/>
  <c r="CE96" i="3" s="1"/>
  <c r="CQ90" i="3"/>
  <c r="CQ96" i="3" s="1"/>
  <c r="DC90" i="3"/>
  <c r="DC96" i="3" s="1"/>
  <c r="DO90" i="3"/>
  <c r="DO96" i="3" s="1"/>
  <c r="EA90" i="3"/>
  <c r="EA96" i="3" s="1"/>
  <c r="EM90" i="3"/>
  <c r="EM96" i="3" s="1"/>
  <c r="EY90" i="3"/>
  <c r="EY96" i="3" s="1"/>
  <c r="FK90" i="3"/>
  <c r="FK96" i="3" s="1"/>
  <c r="FW90" i="3"/>
  <c r="FW96" i="3" s="1"/>
  <c r="M90" i="3"/>
  <c r="M96" i="3" s="1"/>
  <c r="Y90" i="3"/>
  <c r="Y96" i="3" s="1"/>
  <c r="AK90" i="3"/>
  <c r="AK96" i="3" s="1"/>
  <c r="AW90" i="3"/>
  <c r="AW96" i="3" s="1"/>
  <c r="BI90" i="3"/>
  <c r="BI96" i="3" s="1"/>
  <c r="BU90" i="3"/>
  <c r="BU96" i="3" s="1"/>
  <c r="CG90" i="3"/>
  <c r="CG96" i="3" s="1"/>
  <c r="CS90" i="3"/>
  <c r="CS96" i="3" s="1"/>
  <c r="DE90" i="3"/>
  <c r="DE96" i="3" s="1"/>
  <c r="DQ90" i="3"/>
  <c r="DQ96" i="3" s="1"/>
  <c r="EC90" i="3"/>
  <c r="EC96" i="3" s="1"/>
  <c r="EO90" i="3"/>
  <c r="EO96" i="3" s="1"/>
  <c r="FA90" i="3"/>
  <c r="FA96" i="3" s="1"/>
  <c r="FM90" i="3"/>
  <c r="FM96" i="3" s="1"/>
  <c r="I90" i="3"/>
  <c r="I96" i="3" s="1"/>
  <c r="AG90" i="3"/>
  <c r="AG96" i="3" s="1"/>
  <c r="BE90" i="3"/>
  <c r="BE96" i="3" s="1"/>
  <c r="CC90" i="3"/>
  <c r="CC96" i="3" s="1"/>
  <c r="DA90" i="3"/>
  <c r="DA96" i="3" s="1"/>
  <c r="DY90" i="3"/>
  <c r="DY96" i="3" s="1"/>
  <c r="FU90" i="3"/>
  <c r="FU96" i="3" s="1"/>
  <c r="U90" i="3"/>
  <c r="U96" i="3" s="1"/>
  <c r="AS90" i="3"/>
  <c r="AS96" i="3" s="1"/>
  <c r="BQ90" i="3"/>
  <c r="BQ96" i="3" s="1"/>
  <c r="CO90" i="3"/>
  <c r="CO96" i="3" s="1"/>
  <c r="DM90" i="3"/>
  <c r="DM96" i="3" s="1"/>
  <c r="EK90" i="3"/>
  <c r="EK96" i="3" s="1"/>
  <c r="EW90" i="3"/>
  <c r="EW96" i="3" s="1"/>
  <c r="FI90" i="3"/>
  <c r="FI96" i="3" s="1"/>
  <c r="G90" i="3"/>
  <c r="G96" i="3" s="1"/>
  <c r="CA90" i="3"/>
  <c r="CA96" i="3" s="1"/>
  <c r="EU90" i="3"/>
  <c r="EU96" i="3" s="1"/>
  <c r="S90" i="3"/>
  <c r="S96" i="3" s="1"/>
  <c r="CM90" i="3"/>
  <c r="CM96" i="3" s="1"/>
  <c r="FG90" i="3"/>
  <c r="FG96" i="3" s="1"/>
  <c r="AE90" i="3"/>
  <c r="AE96" i="3" s="1"/>
  <c r="CY90" i="3"/>
  <c r="CY96" i="3" s="1"/>
  <c r="FS90" i="3"/>
  <c r="FS96" i="3" s="1"/>
  <c r="AQ90" i="3"/>
  <c r="AQ96" i="3" s="1"/>
  <c r="DK90" i="3"/>
  <c r="DK96" i="3" s="1"/>
  <c r="BC90" i="3"/>
  <c r="BC96" i="3" s="1"/>
  <c r="DW90" i="3"/>
  <c r="DW96" i="3" s="1"/>
  <c r="AO90" i="3"/>
  <c r="AO96" i="3" s="1"/>
  <c r="BY90" i="3"/>
  <c r="BY96" i="3" s="1"/>
  <c r="DI90" i="3"/>
  <c r="DI96" i="3" s="1"/>
  <c r="FE90" i="3"/>
  <c r="FE96" i="3" s="1"/>
  <c r="Q90" i="3"/>
  <c r="Q96" i="3" s="1"/>
  <c r="BA90" i="3"/>
  <c r="BA96" i="3" s="1"/>
  <c r="CK90" i="3"/>
  <c r="CK96" i="3" s="1"/>
  <c r="ES90" i="3"/>
  <c r="ES96" i="3" s="1"/>
  <c r="E90" i="3"/>
  <c r="E96" i="3" s="1"/>
  <c r="AC90" i="3"/>
  <c r="AC96" i="3" s="1"/>
  <c r="BM90" i="3"/>
  <c r="BM96" i="3" s="1"/>
  <c r="CW90" i="3"/>
  <c r="CW96" i="3" s="1"/>
  <c r="FQ90" i="3"/>
  <c r="FQ96" i="3" s="1"/>
  <c r="DU90" i="3"/>
  <c r="DU96" i="3" s="1"/>
  <c r="EG90" i="3"/>
  <c r="EG96" i="3" s="1"/>
  <c r="D90" i="3"/>
  <c r="D96" i="3" s="1"/>
  <c r="P90" i="3"/>
  <c r="P96" i="3" s="1"/>
  <c r="AB90" i="3"/>
  <c r="AB96" i="3" s="1"/>
  <c r="AN90" i="3"/>
  <c r="AN96" i="3" s="1"/>
  <c r="AZ90" i="3"/>
  <c r="AZ96" i="3" s="1"/>
  <c r="BL90" i="3"/>
  <c r="BL96" i="3" s="1"/>
  <c r="BX90" i="3"/>
  <c r="BX96" i="3" s="1"/>
  <c r="CJ90" i="3"/>
  <c r="CJ96" i="3" s="1"/>
  <c r="CV90" i="3"/>
  <c r="CV96" i="3" s="1"/>
  <c r="DH90" i="3"/>
  <c r="DH96" i="3" s="1"/>
  <c r="DT90" i="3"/>
  <c r="DT96" i="3" s="1"/>
  <c r="EF90" i="3"/>
  <c r="EF96" i="3" s="1"/>
  <c r="ER90" i="3"/>
  <c r="ER96" i="3" s="1"/>
  <c r="FD90" i="3"/>
  <c r="FD96" i="3" s="1"/>
  <c r="FP90" i="3"/>
  <c r="FP96" i="3" s="1"/>
  <c r="F90" i="3"/>
  <c r="F96" i="3" s="1"/>
  <c r="BZ90" i="3"/>
  <c r="BZ96" i="3" s="1"/>
  <c r="ET90" i="3"/>
  <c r="ET96" i="3" s="1"/>
  <c r="R90" i="3"/>
  <c r="R96" i="3" s="1"/>
  <c r="CL90" i="3"/>
  <c r="CL96" i="3" s="1"/>
  <c r="FF90" i="3"/>
  <c r="FF96" i="3" s="1"/>
  <c r="H90" i="3"/>
  <c r="H96" i="3" s="1"/>
  <c r="T90" i="3"/>
  <c r="T96" i="3" s="1"/>
  <c r="AF90" i="3"/>
  <c r="AF96" i="3" s="1"/>
  <c r="AR90" i="3"/>
  <c r="AR96" i="3" s="1"/>
  <c r="BD90" i="3"/>
  <c r="BD96" i="3" s="1"/>
  <c r="BP90" i="3"/>
  <c r="BP96" i="3" s="1"/>
  <c r="CB90" i="3"/>
  <c r="CB96" i="3" s="1"/>
  <c r="CN90" i="3"/>
  <c r="CN96" i="3" s="1"/>
  <c r="CZ90" i="3"/>
  <c r="CZ96" i="3" s="1"/>
  <c r="DL90" i="3"/>
  <c r="DL96" i="3" s="1"/>
  <c r="DX90" i="3"/>
  <c r="DX96" i="3" s="1"/>
  <c r="EJ90" i="3"/>
  <c r="EJ96" i="3" s="1"/>
  <c r="EV90" i="3"/>
  <c r="EV96" i="3" s="1"/>
  <c r="FH90" i="3"/>
  <c r="FH96" i="3" s="1"/>
  <c r="FT90" i="3"/>
  <c r="FT96" i="3" s="1"/>
  <c r="FZ89" i="3"/>
  <c r="AD90" i="3"/>
  <c r="AD96" i="3" s="1"/>
  <c r="CX90" i="3"/>
  <c r="CX96" i="3" s="1"/>
  <c r="FR90" i="3"/>
  <c r="FR96" i="3" s="1"/>
  <c r="J90" i="3"/>
  <c r="J96" i="3" s="1"/>
  <c r="V90" i="3"/>
  <c r="V96" i="3" s="1"/>
  <c r="AH90" i="3"/>
  <c r="AH96" i="3" s="1"/>
  <c r="AT90" i="3"/>
  <c r="AT96" i="3" s="1"/>
  <c r="BF90" i="3"/>
  <c r="BF96" i="3" s="1"/>
  <c r="BR90" i="3"/>
  <c r="BR96" i="3" s="1"/>
  <c r="CD90" i="3"/>
  <c r="CD96" i="3" s="1"/>
  <c r="CP90" i="3"/>
  <c r="CP96" i="3" s="1"/>
  <c r="DB90" i="3"/>
  <c r="DB96" i="3" s="1"/>
  <c r="DN90" i="3"/>
  <c r="DN96" i="3" s="1"/>
  <c r="DZ90" i="3"/>
  <c r="DZ96" i="3" s="1"/>
  <c r="EL90" i="3"/>
  <c r="EL96" i="3" s="1"/>
  <c r="EX90" i="3"/>
  <c r="EX96" i="3" s="1"/>
  <c r="FJ90" i="3"/>
  <c r="FJ96" i="3" s="1"/>
  <c r="FV90" i="3"/>
  <c r="FV96" i="3" s="1"/>
  <c r="FZ88" i="3"/>
  <c r="AP90" i="3"/>
  <c r="AP96" i="3" s="1"/>
  <c r="DJ90" i="3"/>
  <c r="DJ96" i="3" s="1"/>
  <c r="FZ87" i="3"/>
  <c r="BB90" i="3"/>
  <c r="BB96" i="3" s="1"/>
  <c r="DV90" i="3"/>
  <c r="DV96" i="3" s="1"/>
  <c r="FZ86" i="3"/>
  <c r="BY39" i="3"/>
  <c r="FZ16" i="3"/>
  <c r="GB16" i="3" s="1"/>
  <c r="C85" i="3"/>
  <c r="H105" i="3"/>
  <c r="T105" i="3"/>
  <c r="AF105" i="3"/>
  <c r="AR105" i="3"/>
  <c r="BD105" i="3"/>
  <c r="BP105" i="3"/>
  <c r="CB105" i="3"/>
  <c r="CN105" i="3"/>
  <c r="CZ105" i="3"/>
  <c r="DL105" i="3"/>
  <c r="DX105" i="3"/>
  <c r="EJ105" i="3"/>
  <c r="EV105" i="3"/>
  <c r="FH105" i="3"/>
  <c r="FT105" i="3"/>
  <c r="FZ11" i="3"/>
  <c r="FZ101" i="3"/>
  <c r="C105" i="3"/>
  <c r="FZ40" i="3"/>
  <c r="BH105" i="3"/>
  <c r="BT105" i="3"/>
  <c r="CF105" i="3"/>
  <c r="CR105" i="3"/>
  <c r="DD105" i="3"/>
  <c r="DP105" i="3"/>
  <c r="EB105" i="3"/>
  <c r="EN105" i="3"/>
  <c r="EZ105" i="3"/>
  <c r="FL105" i="3"/>
  <c r="FX105" i="3"/>
  <c r="M105" i="3"/>
  <c r="Y105" i="3"/>
  <c r="AK105" i="3"/>
  <c r="AW105" i="3"/>
  <c r="BI105" i="3"/>
  <c r="BU105" i="3"/>
  <c r="CG105" i="3"/>
  <c r="CS105" i="3"/>
  <c r="DE105" i="3"/>
  <c r="DQ105" i="3"/>
  <c r="EC105" i="3"/>
  <c r="EO105" i="3"/>
  <c r="FA105" i="3"/>
  <c r="FM105" i="3"/>
  <c r="FZ120" i="3"/>
  <c r="FZ97" i="3"/>
  <c r="FZ63" i="3"/>
  <c r="L218" i="3"/>
  <c r="X218" i="3"/>
  <c r="AJ218" i="3"/>
  <c r="AV218" i="3"/>
  <c r="BH218" i="3"/>
  <c r="BT218" i="3"/>
  <c r="CF218" i="3"/>
  <c r="CR218" i="3"/>
  <c r="DD218" i="3"/>
  <c r="DP218" i="3"/>
  <c r="EB218" i="3"/>
  <c r="EN218" i="3"/>
  <c r="EZ218" i="3"/>
  <c r="FL218" i="3"/>
  <c r="FX218" i="3"/>
  <c r="M218" i="3"/>
  <c r="Y218" i="3"/>
  <c r="AK218" i="3"/>
  <c r="AW218" i="3"/>
  <c r="BI218" i="3"/>
  <c r="BU218" i="3"/>
  <c r="CG218" i="3"/>
  <c r="CS218" i="3"/>
  <c r="DE218" i="3"/>
  <c r="DQ218" i="3"/>
  <c r="EC218" i="3"/>
  <c r="EO218" i="3"/>
  <c r="FA218" i="3"/>
  <c r="FM218" i="3"/>
  <c r="C218" i="3"/>
  <c r="O218" i="3"/>
  <c r="AA218" i="3"/>
  <c r="AM218" i="3"/>
  <c r="AY218" i="3"/>
  <c r="BK218" i="3"/>
  <c r="BW218" i="3"/>
  <c r="CI218" i="3"/>
  <c r="CU218" i="3"/>
  <c r="DG218" i="3"/>
  <c r="DS218" i="3"/>
  <c r="EE218" i="3"/>
  <c r="EQ218" i="3"/>
  <c r="FC218" i="3"/>
  <c r="FO218" i="3"/>
  <c r="D218" i="3"/>
  <c r="P218" i="3"/>
  <c r="AB218" i="3"/>
  <c r="AN218" i="3"/>
  <c r="AZ218" i="3"/>
  <c r="BL218" i="3"/>
  <c r="BX218" i="3"/>
  <c r="CJ218" i="3"/>
  <c r="CV218" i="3"/>
  <c r="DH218" i="3"/>
  <c r="DT218" i="3"/>
  <c r="EF218" i="3"/>
  <c r="ER218" i="3"/>
  <c r="FD218" i="3"/>
  <c r="FP218" i="3"/>
  <c r="E218" i="3"/>
  <c r="Q218" i="3"/>
  <c r="AC218" i="3"/>
  <c r="AO218" i="3"/>
  <c r="BA218" i="3"/>
  <c r="BM218" i="3"/>
  <c r="BY218" i="3"/>
  <c r="CK218" i="3"/>
  <c r="CW218" i="3"/>
  <c r="DI218" i="3"/>
  <c r="DU218" i="3"/>
  <c r="EG218" i="3"/>
  <c r="ES218" i="3"/>
  <c r="FE218" i="3"/>
  <c r="FQ218" i="3"/>
  <c r="ET134" i="3"/>
  <c r="ET135" i="3" s="1"/>
  <c r="FF134" i="3"/>
  <c r="FF135" i="3" s="1"/>
  <c r="FR134" i="3"/>
  <c r="FR135" i="3" s="1"/>
  <c r="F218" i="3"/>
  <c r="R218" i="3"/>
  <c r="AD218" i="3"/>
  <c r="AP218" i="3"/>
  <c r="BB218" i="3"/>
  <c r="BN218" i="3"/>
  <c r="BZ218" i="3"/>
  <c r="CL218" i="3"/>
  <c r="CX218" i="3"/>
  <c r="DJ218" i="3"/>
  <c r="DV218" i="3"/>
  <c r="EH218" i="3"/>
  <c r="ET218" i="3"/>
  <c r="FF218" i="3"/>
  <c r="FR218" i="3"/>
  <c r="G218" i="3"/>
  <c r="S218" i="3"/>
  <c r="AE218" i="3"/>
  <c r="AQ218" i="3"/>
  <c r="BC218" i="3"/>
  <c r="BO218" i="3"/>
  <c r="CA218" i="3"/>
  <c r="CM218" i="3"/>
  <c r="CY218" i="3"/>
  <c r="DK218" i="3"/>
  <c r="DW218" i="3"/>
  <c r="EI218" i="3"/>
  <c r="EU218" i="3"/>
  <c r="FG218" i="3"/>
  <c r="FS218" i="3"/>
  <c r="H218" i="3"/>
  <c r="T218" i="3"/>
  <c r="AF218" i="3"/>
  <c r="AR218" i="3"/>
  <c r="BD218" i="3"/>
  <c r="BP218" i="3"/>
  <c r="CB218" i="3"/>
  <c r="CN218" i="3"/>
  <c r="CZ218" i="3"/>
  <c r="DL218" i="3"/>
  <c r="DX218" i="3"/>
  <c r="EJ218" i="3"/>
  <c r="EV218" i="3"/>
  <c r="FH218" i="3"/>
  <c r="FT218" i="3"/>
  <c r="I218" i="3"/>
  <c r="U218" i="3"/>
  <c r="AG218" i="3"/>
  <c r="AS218" i="3"/>
  <c r="BE218" i="3"/>
  <c r="BQ218" i="3"/>
  <c r="CC218" i="3"/>
  <c r="CO218" i="3"/>
  <c r="DA218" i="3"/>
  <c r="DM218" i="3"/>
  <c r="DY218" i="3"/>
  <c r="EK218" i="3"/>
  <c r="EW218" i="3"/>
  <c r="FI218" i="3"/>
  <c r="FU218" i="3"/>
  <c r="J218" i="3"/>
  <c r="V218" i="3"/>
  <c r="AH218" i="3"/>
  <c r="AT218" i="3"/>
  <c r="BF218" i="3"/>
  <c r="BR218" i="3"/>
  <c r="CD218" i="3"/>
  <c r="CP218" i="3"/>
  <c r="DB218" i="3"/>
  <c r="DN218" i="3"/>
  <c r="DZ218" i="3"/>
  <c r="EL218" i="3"/>
  <c r="EX218" i="3"/>
  <c r="FJ218" i="3"/>
  <c r="FV218" i="3"/>
  <c r="K134" i="3"/>
  <c r="K135" i="3" s="1"/>
  <c r="W134" i="3"/>
  <c r="W135" i="3" s="1"/>
  <c r="AI134" i="3"/>
  <c r="AI135" i="3" s="1"/>
  <c r="AU134" i="3"/>
  <c r="AU135" i="3" s="1"/>
  <c r="BG134" i="3"/>
  <c r="BG135" i="3" s="1"/>
  <c r="BS134" i="3"/>
  <c r="BS135" i="3" s="1"/>
  <c r="CE134" i="3"/>
  <c r="CE135" i="3" s="1"/>
  <c r="CQ134" i="3"/>
  <c r="CQ135" i="3" s="1"/>
  <c r="DC134" i="3"/>
  <c r="DC135" i="3" s="1"/>
  <c r="DO134" i="3"/>
  <c r="DO135" i="3" s="1"/>
  <c r="EA134" i="3"/>
  <c r="EA135" i="3" s="1"/>
  <c r="EM134" i="3"/>
  <c r="EM135" i="3" s="1"/>
  <c r="EY134" i="3"/>
  <c r="EY135" i="3" s="1"/>
  <c r="FK134" i="3"/>
  <c r="FK135" i="3" s="1"/>
  <c r="FW134" i="3"/>
  <c r="FW135" i="3" s="1"/>
  <c r="FZ166" i="3"/>
  <c r="FZ180" i="3"/>
  <c r="FZ214" i="3"/>
  <c r="FZ179" i="3"/>
  <c r="FZ176" i="3"/>
  <c r="FZ292" i="3"/>
  <c r="GB292" i="3" s="1"/>
  <c r="CD39" i="3" l="1"/>
  <c r="AC39" i="3"/>
  <c r="AC121" i="3" s="1"/>
  <c r="DU39" i="3"/>
  <c r="DU118" i="3" s="1"/>
  <c r="BP39" i="3"/>
  <c r="CB39" i="3"/>
  <c r="CB118" i="3" s="1"/>
  <c r="DL39" i="3"/>
  <c r="DL118" i="3" s="1"/>
  <c r="W39" i="3"/>
  <c r="DM39" i="3"/>
  <c r="AK39" i="3"/>
  <c r="BF39" i="3"/>
  <c r="BF118" i="3" s="1"/>
  <c r="AL39" i="3"/>
  <c r="AL121" i="3" s="1"/>
  <c r="CT39" i="3"/>
  <c r="CT121" i="3" s="1"/>
  <c r="CH39" i="3"/>
  <c r="CK39" i="3"/>
  <c r="CK118" i="3" s="1"/>
  <c r="BQ39" i="3"/>
  <c r="BQ118" i="3" s="1"/>
  <c r="CQ41" i="3"/>
  <c r="CQ173" i="3" s="1"/>
  <c r="CQ314" i="3" s="1"/>
  <c r="BD41" i="3"/>
  <c r="BD216" i="3" s="1"/>
  <c r="BN41" i="3"/>
  <c r="BN216" i="3" s="1"/>
  <c r="BL41" i="3"/>
  <c r="BL216" i="3" s="1"/>
  <c r="BS39" i="3"/>
  <c r="BS118" i="3" s="1"/>
  <c r="ED39" i="3"/>
  <c r="BN39" i="3"/>
  <c r="BN118" i="3" s="1"/>
  <c r="FI39" i="3"/>
  <c r="FI118" i="3" s="1"/>
  <c r="EW41" i="3"/>
  <c r="EW216" i="3" s="1"/>
  <c r="R41" i="3"/>
  <c r="R216" i="3" s="1"/>
  <c r="D41" i="3"/>
  <c r="D216" i="3" s="1"/>
  <c r="FC41" i="3"/>
  <c r="FC216" i="3" s="1"/>
  <c r="CE39" i="3"/>
  <c r="J39" i="3"/>
  <c r="J121" i="3" s="1"/>
  <c r="DJ39" i="3"/>
  <c r="DJ121" i="3" s="1"/>
  <c r="FU39" i="3"/>
  <c r="BQ41" i="3"/>
  <c r="BQ173" i="3" s="1"/>
  <c r="BQ314" i="3" s="1"/>
  <c r="DW41" i="3"/>
  <c r="CI41" i="3"/>
  <c r="CI216" i="3" s="1"/>
  <c r="DO39" i="3"/>
  <c r="DO118" i="3" s="1"/>
  <c r="CU39" i="3"/>
  <c r="CU121" i="3" s="1"/>
  <c r="FF39" i="3"/>
  <c r="FV41" i="3"/>
  <c r="I41" i="3"/>
  <c r="I216" i="3" s="1"/>
  <c r="BC41" i="3"/>
  <c r="BC216" i="3" s="1"/>
  <c r="DU41" i="3"/>
  <c r="DU216" i="3" s="1"/>
  <c r="O41" i="3"/>
  <c r="EC173" i="3"/>
  <c r="EC177" i="3" s="1"/>
  <c r="CF39" i="3"/>
  <c r="CF121" i="3" s="1"/>
  <c r="EQ39" i="3"/>
  <c r="FR39" i="3"/>
  <c r="FR118" i="3" s="1"/>
  <c r="DP41" i="3"/>
  <c r="DP216" i="3" s="1"/>
  <c r="FJ41" i="3"/>
  <c r="FJ216" i="3" s="1"/>
  <c r="CS41" i="3"/>
  <c r="CS216" i="3" s="1"/>
  <c r="AE41" i="3"/>
  <c r="AE216" i="3" s="1"/>
  <c r="BM41" i="3"/>
  <c r="BM173" i="3" s="1"/>
  <c r="BM174" i="3" s="1"/>
  <c r="FM41" i="3"/>
  <c r="FM173" i="3" s="1"/>
  <c r="FB41" i="3"/>
  <c r="FB216" i="3" s="1"/>
  <c r="EB39" i="3"/>
  <c r="EB118" i="3" s="1"/>
  <c r="D39" i="3"/>
  <c r="S39" i="3"/>
  <c r="DD41" i="3"/>
  <c r="DD216" i="3" s="1"/>
  <c r="DN41" i="3"/>
  <c r="DN173" i="3" s="1"/>
  <c r="DN174" i="3" s="1"/>
  <c r="G41" i="3"/>
  <c r="G216" i="3" s="1"/>
  <c r="AO41" i="3"/>
  <c r="AO216" i="3" s="1"/>
  <c r="AK41" i="3"/>
  <c r="AK173" i="3" s="1"/>
  <c r="AK177" i="3" s="1"/>
  <c r="EP41" i="3"/>
  <c r="EP216" i="3" s="1"/>
  <c r="FX173" i="3"/>
  <c r="FX174" i="3" s="1"/>
  <c r="FX39" i="3"/>
  <c r="P39" i="3"/>
  <c r="P121" i="3" s="1"/>
  <c r="FG39" i="3"/>
  <c r="FG118" i="3" s="1"/>
  <c r="AJ41" i="3"/>
  <c r="AJ216" i="3" s="1"/>
  <c r="CP41" i="3"/>
  <c r="CP173" i="3" s="1"/>
  <c r="CP314" i="3" s="1"/>
  <c r="FF41" i="3"/>
  <c r="FF216" i="3" s="1"/>
  <c r="E41" i="3"/>
  <c r="E216" i="3" s="1"/>
  <c r="AX41" i="3"/>
  <c r="AX216" i="3" s="1"/>
  <c r="DZ39" i="3"/>
  <c r="DZ118" i="3" s="1"/>
  <c r="AZ39" i="3"/>
  <c r="T39" i="3"/>
  <c r="T121" i="3" s="1"/>
  <c r="V41" i="3"/>
  <c r="V216" i="3" s="1"/>
  <c r="FA41" i="3"/>
  <c r="FA216" i="3" s="1"/>
  <c r="BU41" i="3"/>
  <c r="BU216" i="3" s="1"/>
  <c r="CZ173" i="3"/>
  <c r="CZ314" i="3" s="1"/>
  <c r="C95" i="1"/>
  <c r="C120" i="1"/>
  <c r="C121" i="1" s="1"/>
  <c r="C102" i="1"/>
  <c r="C103" i="1" s="1"/>
  <c r="C115" i="1"/>
  <c r="C116" i="1" s="1"/>
  <c r="C107" i="1"/>
  <c r="C173" i="1"/>
  <c r="C86" i="1"/>
  <c r="C133" i="1"/>
  <c r="C127" i="1"/>
  <c r="C137" i="1"/>
  <c r="C80" i="1"/>
  <c r="C97" i="1"/>
  <c r="C138" i="1"/>
  <c r="C139" i="1" s="1"/>
  <c r="EN41" i="3"/>
  <c r="EN216" i="3" s="1"/>
  <c r="DO41" i="3"/>
  <c r="DO216" i="3" s="1"/>
  <c r="EX41" i="3"/>
  <c r="EX216" i="3" s="1"/>
  <c r="T41" i="3"/>
  <c r="T173" i="3" s="1"/>
  <c r="T314" i="3" s="1"/>
  <c r="S41" i="3"/>
  <c r="S216" i="3" s="1"/>
  <c r="BB41" i="3"/>
  <c r="AC41" i="3"/>
  <c r="AC216" i="3" s="1"/>
  <c r="AZ41" i="3"/>
  <c r="AZ216" i="3" s="1"/>
  <c r="AW41" i="3"/>
  <c r="AW173" i="3" s="1"/>
  <c r="AW314" i="3" s="1"/>
  <c r="FN41" i="3"/>
  <c r="FN216" i="3" s="1"/>
  <c r="CG41" i="3"/>
  <c r="AN216" i="3"/>
  <c r="CF41" i="3"/>
  <c r="CF216" i="3" s="1"/>
  <c r="CE41" i="3"/>
  <c r="CE216" i="3" s="1"/>
  <c r="CD41" i="3"/>
  <c r="CD216" i="3" s="1"/>
  <c r="EK41" i="3"/>
  <c r="EK216" i="3" s="1"/>
  <c r="FS41" i="3"/>
  <c r="FS216" i="3" s="1"/>
  <c r="F41" i="3"/>
  <c r="F216" i="3" s="1"/>
  <c r="BI41" i="3"/>
  <c r="EQ41" i="3"/>
  <c r="EQ216" i="3" s="1"/>
  <c r="ED41" i="3"/>
  <c r="ED216" i="3" s="1"/>
  <c r="D173" i="3"/>
  <c r="D177" i="3" s="1"/>
  <c r="BT41" i="3"/>
  <c r="BT216" i="3" s="1"/>
  <c r="AU41" i="3"/>
  <c r="BF41" i="3"/>
  <c r="DY41" i="3"/>
  <c r="DY216" i="3" s="1"/>
  <c r="FH41" i="3"/>
  <c r="FH216" i="3" s="1"/>
  <c r="FG41" i="3"/>
  <c r="FG216" i="3" s="1"/>
  <c r="FQ41" i="3"/>
  <c r="FQ216" i="3" s="1"/>
  <c r="M41" i="3"/>
  <c r="M216" i="3" s="1"/>
  <c r="DS41" i="3"/>
  <c r="DS216" i="3" s="1"/>
  <c r="DR41" i="3"/>
  <c r="BH41" i="3"/>
  <c r="W41" i="3"/>
  <c r="AT41" i="3"/>
  <c r="AT216" i="3" s="1"/>
  <c r="DM41" i="3"/>
  <c r="DM216" i="3" s="1"/>
  <c r="EJ41" i="3"/>
  <c r="EU41" i="3"/>
  <c r="EU216" i="3" s="1"/>
  <c r="ES41" i="3"/>
  <c r="DG41" i="3"/>
  <c r="DG216" i="3" s="1"/>
  <c r="CH41" i="3"/>
  <c r="AV41" i="3"/>
  <c r="AV173" i="3" s="1"/>
  <c r="AV314" i="3" s="1"/>
  <c r="K41" i="3"/>
  <c r="K216" i="3" s="1"/>
  <c r="AH41" i="3"/>
  <c r="AH216" i="3" s="1"/>
  <c r="DA41" i="3"/>
  <c r="DX41" i="3"/>
  <c r="DX216" i="3" s="1"/>
  <c r="EI41" i="3"/>
  <c r="ET41" i="3"/>
  <c r="EG41" i="3"/>
  <c r="EG173" i="3" s="1"/>
  <c r="EG177" i="3" s="1"/>
  <c r="ER41" i="3"/>
  <c r="CU41" i="3"/>
  <c r="CU216" i="3" s="1"/>
  <c r="BJ41" i="3"/>
  <c r="J41" i="3"/>
  <c r="AS41" i="3"/>
  <c r="AS216" i="3" s="1"/>
  <c r="CN41" i="3"/>
  <c r="CN216" i="3" s="1"/>
  <c r="CM41" i="3"/>
  <c r="CM216" i="3" s="1"/>
  <c r="CX41" i="3"/>
  <c r="CX173" i="3" s="1"/>
  <c r="CX177" i="3" s="1"/>
  <c r="DI41" i="3"/>
  <c r="DI216" i="3" s="1"/>
  <c r="DH41" i="3"/>
  <c r="DH216" i="3" s="1"/>
  <c r="BW41" i="3"/>
  <c r="Z41" i="3"/>
  <c r="Z216" i="3" s="1"/>
  <c r="FK41" i="3"/>
  <c r="AG41" i="3"/>
  <c r="AG216" i="3" s="1"/>
  <c r="CB41" i="3"/>
  <c r="CB216" i="3" s="1"/>
  <c r="BO41" i="3"/>
  <c r="CL41" i="3"/>
  <c r="CL173" i="3" s="1"/>
  <c r="CL177" i="3" s="1"/>
  <c r="CW41" i="3"/>
  <c r="CJ41" i="3"/>
  <c r="CJ216" i="3" s="1"/>
  <c r="AM41" i="3"/>
  <c r="N41" i="3"/>
  <c r="N216" i="3" s="1"/>
  <c r="BP173" i="3"/>
  <c r="BP174" i="3" s="1"/>
  <c r="CG39" i="3"/>
  <c r="CG118" i="3" s="1"/>
  <c r="FQ39" i="3"/>
  <c r="FQ121" i="3" s="1"/>
  <c r="BO39" i="3"/>
  <c r="BO118" i="3" s="1"/>
  <c r="FM216" i="3"/>
  <c r="EA173" i="3"/>
  <c r="EA314" i="3" s="1"/>
  <c r="EH173" i="3"/>
  <c r="EH174" i="3" s="1"/>
  <c r="X39" i="3"/>
  <c r="X118" i="3" s="1"/>
  <c r="DQ39" i="3"/>
  <c r="DQ118" i="3" s="1"/>
  <c r="AM39" i="3"/>
  <c r="AM121" i="3" s="1"/>
  <c r="EF39" i="3"/>
  <c r="EF121" i="3" s="1"/>
  <c r="F39" i="3"/>
  <c r="F118" i="3" s="1"/>
  <c r="CY39" i="3"/>
  <c r="CY118" i="3" s="1"/>
  <c r="I39" i="3"/>
  <c r="I121" i="3" s="1"/>
  <c r="FL41" i="3"/>
  <c r="X41" i="3"/>
  <c r="BS41" i="3"/>
  <c r="EL41" i="3"/>
  <c r="EO41" i="3"/>
  <c r="CO41" i="3"/>
  <c r="AR41" i="3"/>
  <c r="DK41" i="3"/>
  <c r="DQ41" i="3"/>
  <c r="AP41" i="3"/>
  <c r="CK41" i="3"/>
  <c r="FP41" i="3"/>
  <c r="AB41" i="3"/>
  <c r="BK41" i="3"/>
  <c r="DF41" i="3"/>
  <c r="FK39" i="3"/>
  <c r="FK118" i="3" s="1"/>
  <c r="CV39" i="3"/>
  <c r="CV118" i="3" s="1"/>
  <c r="FH39" i="3"/>
  <c r="FH118" i="3" s="1"/>
  <c r="CQ216" i="3"/>
  <c r="BD173" i="3"/>
  <c r="BD314" i="3" s="1"/>
  <c r="DT173" i="3"/>
  <c r="DT314" i="3" s="1"/>
  <c r="AJ39" i="3"/>
  <c r="AJ118" i="3" s="1"/>
  <c r="EC39" i="3"/>
  <c r="EC118" i="3" s="1"/>
  <c r="AY39" i="3"/>
  <c r="AY121" i="3" s="1"/>
  <c r="ER39" i="3"/>
  <c r="ER118" i="3" s="1"/>
  <c r="R39" i="3"/>
  <c r="R121" i="3" s="1"/>
  <c r="DK39" i="3"/>
  <c r="DK118" i="3" s="1"/>
  <c r="U39" i="3"/>
  <c r="U118" i="3" s="1"/>
  <c r="EZ41" i="3"/>
  <c r="L41" i="3"/>
  <c r="L216" i="3" s="1"/>
  <c r="BG41" i="3"/>
  <c r="DZ41" i="3"/>
  <c r="DZ216" i="3" s="1"/>
  <c r="CC41" i="3"/>
  <c r="FT41" i="3"/>
  <c r="FT216" i="3" s="1"/>
  <c r="AF41" i="3"/>
  <c r="CY41" i="3"/>
  <c r="CY216" i="3" s="1"/>
  <c r="AD41" i="3"/>
  <c r="BY41" i="3"/>
  <c r="FD41" i="3"/>
  <c r="FD216" i="3" s="1"/>
  <c r="P41" i="3"/>
  <c r="AY41" i="3"/>
  <c r="AY216" i="3" s="1"/>
  <c r="CT41" i="3"/>
  <c r="CT216" i="3" s="1"/>
  <c r="EO39" i="3"/>
  <c r="EO121" i="3" s="1"/>
  <c r="BK39" i="3"/>
  <c r="BK121" i="3" s="1"/>
  <c r="FD39" i="3"/>
  <c r="FD121" i="3" s="1"/>
  <c r="AD39" i="3"/>
  <c r="AD121" i="3" s="1"/>
  <c r="DW39" i="3"/>
  <c r="DW121" i="3" s="1"/>
  <c r="AG39" i="3"/>
  <c r="AG118" i="3" s="1"/>
  <c r="AV39" i="3"/>
  <c r="AV121" i="3" s="1"/>
  <c r="FU173" i="3"/>
  <c r="FU177" i="3" s="1"/>
  <c r="BZ173" i="3"/>
  <c r="BZ314" i="3" s="1"/>
  <c r="BH39" i="3"/>
  <c r="BH118" i="3" s="1"/>
  <c r="FA39" i="3"/>
  <c r="FA118" i="3" s="1"/>
  <c r="BW39" i="3"/>
  <c r="FP39" i="3"/>
  <c r="FP121" i="3" s="1"/>
  <c r="AP39" i="3"/>
  <c r="AP118" i="3" s="1"/>
  <c r="EI39" i="3"/>
  <c r="EI121" i="3" s="1"/>
  <c r="AS39" i="3"/>
  <c r="AS118" i="3" s="1"/>
  <c r="EB41" i="3"/>
  <c r="EB216" i="3" s="1"/>
  <c r="FW41" i="3"/>
  <c r="AI41" i="3"/>
  <c r="DB41" i="3"/>
  <c r="DB216" i="3" s="1"/>
  <c r="BE41" i="3"/>
  <c r="BE216" i="3" s="1"/>
  <c r="EV41" i="3"/>
  <c r="EV216" i="3" s="1"/>
  <c r="H41" i="3"/>
  <c r="H216" i="3" s="1"/>
  <c r="CA41" i="3"/>
  <c r="CA216" i="3" s="1"/>
  <c r="FR41" i="3"/>
  <c r="FR216" i="3" s="1"/>
  <c r="BA41" i="3"/>
  <c r="BA216" i="3" s="1"/>
  <c r="EF41" i="3"/>
  <c r="Y41" i="3"/>
  <c r="Y216" i="3" s="1"/>
  <c r="FO41" i="3"/>
  <c r="AA41" i="3"/>
  <c r="AA216" i="3" s="1"/>
  <c r="BV41" i="3"/>
  <c r="BG39" i="3"/>
  <c r="BG121" i="3" s="1"/>
  <c r="FL39" i="3"/>
  <c r="FL118" i="3" s="1"/>
  <c r="BV39" i="3"/>
  <c r="BV121" i="3" s="1"/>
  <c r="DB39" i="3"/>
  <c r="DB118" i="3" s="1"/>
  <c r="BM39" i="3"/>
  <c r="BM121" i="3" s="1"/>
  <c r="ET39" i="3"/>
  <c r="ET118" i="3" s="1"/>
  <c r="BD39" i="3"/>
  <c r="BD121" i="3" s="1"/>
  <c r="EW39" i="3"/>
  <c r="CR41" i="3"/>
  <c r="CR173" i="3" s="1"/>
  <c r="CR177" i="3" s="1"/>
  <c r="EM41" i="3"/>
  <c r="BR41" i="3"/>
  <c r="BR216" i="3" s="1"/>
  <c r="FI41" i="3"/>
  <c r="FI216" i="3" s="1"/>
  <c r="U41" i="3"/>
  <c r="U216" i="3" s="1"/>
  <c r="DL41" i="3"/>
  <c r="DL173" i="3" s="1"/>
  <c r="DL314" i="3" s="1"/>
  <c r="C173" i="3"/>
  <c r="C314" i="3" s="1"/>
  <c r="AQ41" i="3"/>
  <c r="AQ216" i="3" s="1"/>
  <c r="DJ41" i="3"/>
  <c r="DJ216" i="3" s="1"/>
  <c r="FE41" i="3"/>
  <c r="Q41" i="3"/>
  <c r="Q173" i="3" s="1"/>
  <c r="Q174" i="3" s="1"/>
  <c r="CV41" i="3"/>
  <c r="CV216" i="3" s="1"/>
  <c r="EE41" i="3"/>
  <c r="EE173" i="3" s="1"/>
  <c r="EE177" i="3" s="1"/>
  <c r="DE41" i="3"/>
  <c r="DE173" i="3" s="1"/>
  <c r="DE177" i="3" s="1"/>
  <c r="AL41" i="3"/>
  <c r="AL216" i="3" s="1"/>
  <c r="CQ39" i="3"/>
  <c r="CQ118" i="3" s="1"/>
  <c r="M39" i="3"/>
  <c r="M118" i="3" s="1"/>
  <c r="DF39" i="3"/>
  <c r="DF118" i="3" s="1"/>
  <c r="AB39" i="3"/>
  <c r="AB121" i="3" s="1"/>
  <c r="CW39" i="3"/>
  <c r="CW118" i="3" s="1"/>
  <c r="CP39" i="3"/>
  <c r="CP118" i="3" s="1"/>
  <c r="CN39" i="3"/>
  <c r="CN118" i="3" s="1"/>
  <c r="C118" i="3"/>
  <c r="BM177" i="3"/>
  <c r="DC39" i="3"/>
  <c r="DC118" i="3" s="1"/>
  <c r="BT39" i="3"/>
  <c r="BT118" i="3" s="1"/>
  <c r="Y39" i="3"/>
  <c r="Y121" i="3" s="1"/>
  <c r="FM39" i="3"/>
  <c r="FM118" i="3" s="1"/>
  <c r="DR39" i="3"/>
  <c r="DR118" i="3" s="1"/>
  <c r="CI39" i="3"/>
  <c r="CI121" i="3" s="1"/>
  <c r="AN39" i="3"/>
  <c r="AN121" i="3" s="1"/>
  <c r="V39" i="3"/>
  <c r="V121" i="3" s="1"/>
  <c r="DI39" i="3"/>
  <c r="DI118" i="3" s="1"/>
  <c r="BB39" i="3"/>
  <c r="BB118" i="3" s="1"/>
  <c r="G39" i="3"/>
  <c r="G118" i="3" s="1"/>
  <c r="EU39" i="3"/>
  <c r="EU118" i="3" s="1"/>
  <c r="CZ39" i="3"/>
  <c r="CZ118" i="3" s="1"/>
  <c r="BE39" i="3"/>
  <c r="BE118" i="3" s="1"/>
  <c r="C121" i="3"/>
  <c r="AT39" i="3"/>
  <c r="AT121" i="3" s="1"/>
  <c r="EA39" i="3"/>
  <c r="EA118" i="3" s="1"/>
  <c r="CR39" i="3"/>
  <c r="CR121" i="3" s="1"/>
  <c r="AW39" i="3"/>
  <c r="AW121" i="3" s="1"/>
  <c r="EX39" i="3"/>
  <c r="EX118" i="3" s="1"/>
  <c r="EP39" i="3"/>
  <c r="EP121" i="3" s="1"/>
  <c r="DG39" i="3"/>
  <c r="DG121" i="3" s="1"/>
  <c r="BL39" i="3"/>
  <c r="BL118" i="3" s="1"/>
  <c r="FJ39" i="3"/>
  <c r="FJ118" i="3" s="1"/>
  <c r="EG39" i="3"/>
  <c r="EG121" i="3" s="1"/>
  <c r="BZ39" i="3"/>
  <c r="BZ118" i="3" s="1"/>
  <c r="AE39" i="3"/>
  <c r="AE118" i="3" s="1"/>
  <c r="FS39" i="3"/>
  <c r="FS118" i="3" s="1"/>
  <c r="DX39" i="3"/>
  <c r="DX118" i="3" s="1"/>
  <c r="CC39" i="3"/>
  <c r="CC118" i="3" s="1"/>
  <c r="EL39" i="3"/>
  <c r="EL118" i="3" s="1"/>
  <c r="EM39" i="3"/>
  <c r="EM118" i="3" s="1"/>
  <c r="DD39" i="3"/>
  <c r="DD118" i="3" s="1"/>
  <c r="BI39" i="3"/>
  <c r="BI118" i="3" s="1"/>
  <c r="N39" i="3"/>
  <c r="N121" i="3" s="1"/>
  <c r="FB39" i="3"/>
  <c r="FB121" i="3" s="1"/>
  <c r="DS39" i="3"/>
  <c r="DS121" i="3" s="1"/>
  <c r="BX39" i="3"/>
  <c r="BX118" i="3" s="1"/>
  <c r="E39" i="3"/>
  <c r="E118" i="3" s="1"/>
  <c r="ES39" i="3"/>
  <c r="ES121" i="3" s="1"/>
  <c r="CL39" i="3"/>
  <c r="CL118" i="3" s="1"/>
  <c r="AQ39" i="3"/>
  <c r="AQ118" i="3" s="1"/>
  <c r="AH39" i="3"/>
  <c r="AH121" i="3" s="1"/>
  <c r="EJ39" i="3"/>
  <c r="EJ118" i="3" s="1"/>
  <c r="CO39" i="3"/>
  <c r="CO118" i="3" s="1"/>
  <c r="K39" i="3"/>
  <c r="K121" i="3" s="1"/>
  <c r="EY39" i="3"/>
  <c r="EY118" i="3" s="1"/>
  <c r="DP39" i="3"/>
  <c r="DP121" i="3" s="1"/>
  <c r="BU39" i="3"/>
  <c r="BU118" i="3" s="1"/>
  <c r="Z39" i="3"/>
  <c r="Z121" i="3" s="1"/>
  <c r="FN39" i="3"/>
  <c r="FN118" i="3" s="1"/>
  <c r="EE39" i="3"/>
  <c r="EE121" i="3" s="1"/>
  <c r="CJ39" i="3"/>
  <c r="CJ121" i="3" s="1"/>
  <c r="Q39" i="3"/>
  <c r="Q118" i="3" s="1"/>
  <c r="FE39" i="3"/>
  <c r="FE121" i="3" s="1"/>
  <c r="CX39" i="3"/>
  <c r="CX118" i="3" s="1"/>
  <c r="BC39" i="3"/>
  <c r="BC118" i="3" s="1"/>
  <c r="H39" i="3"/>
  <c r="H118" i="3" s="1"/>
  <c r="EV39" i="3"/>
  <c r="EV118" i="3" s="1"/>
  <c r="DA39" i="3"/>
  <c r="DA121" i="3" s="1"/>
  <c r="AI39" i="3"/>
  <c r="AI118" i="3" s="1"/>
  <c r="FW39" i="3"/>
  <c r="FW121" i="3" s="1"/>
  <c r="EN39" i="3"/>
  <c r="EN118" i="3" s="1"/>
  <c r="CS39" i="3"/>
  <c r="CS118" i="3" s="1"/>
  <c r="AX39" i="3"/>
  <c r="AX121" i="3" s="1"/>
  <c r="O39" i="3"/>
  <c r="O121" i="3" s="1"/>
  <c r="FC39" i="3"/>
  <c r="FC121" i="3" s="1"/>
  <c r="DH39" i="3"/>
  <c r="DH121" i="3" s="1"/>
  <c r="AO39" i="3"/>
  <c r="AO121" i="3" s="1"/>
  <c r="BR39" i="3"/>
  <c r="BR121" i="3" s="1"/>
  <c r="DV39" i="3"/>
  <c r="DV118" i="3" s="1"/>
  <c r="CA39" i="3"/>
  <c r="CA121" i="3" s="1"/>
  <c r="AF39" i="3"/>
  <c r="AF118" i="3" s="1"/>
  <c r="FT39" i="3"/>
  <c r="FT118" i="3" s="1"/>
  <c r="DY39" i="3"/>
  <c r="DY121" i="3" s="1"/>
  <c r="AU39" i="3"/>
  <c r="AU118" i="3" s="1"/>
  <c r="L39" i="3"/>
  <c r="L118" i="3" s="1"/>
  <c r="EZ39" i="3"/>
  <c r="EZ118" i="3" s="1"/>
  <c r="DE39" i="3"/>
  <c r="DE118" i="3" s="1"/>
  <c r="BJ39" i="3"/>
  <c r="BJ118" i="3" s="1"/>
  <c r="AA39" i="3"/>
  <c r="AA121" i="3" s="1"/>
  <c r="FO39" i="3"/>
  <c r="FO121" i="3" s="1"/>
  <c r="DT39" i="3"/>
  <c r="DT121" i="3" s="1"/>
  <c r="BA39" i="3"/>
  <c r="BA121" i="3" s="1"/>
  <c r="FV39" i="3"/>
  <c r="FV121" i="3" s="1"/>
  <c r="EH39" i="3"/>
  <c r="EH121" i="3" s="1"/>
  <c r="CM39" i="3"/>
  <c r="CM121" i="3" s="1"/>
  <c r="AR39" i="3"/>
  <c r="AR118" i="3" s="1"/>
  <c r="DN39" i="3"/>
  <c r="DN118" i="3" s="1"/>
  <c r="FB173" i="3"/>
  <c r="FB177" i="3" s="1"/>
  <c r="DC173" i="3"/>
  <c r="DC177" i="3" s="1"/>
  <c r="FA173" i="3"/>
  <c r="FA174" i="3" s="1"/>
  <c r="BU173" i="3"/>
  <c r="BU174" i="3" s="1"/>
  <c r="BX173" i="3"/>
  <c r="BX174" i="3" s="1"/>
  <c r="BC173" i="3"/>
  <c r="BC174" i="3" s="1"/>
  <c r="CQ177" i="3"/>
  <c r="FM177" i="3"/>
  <c r="FM314" i="3"/>
  <c r="DD173" i="3"/>
  <c r="DV173" i="3"/>
  <c r="DV174" i="3" s="1"/>
  <c r="EY173" i="3"/>
  <c r="EY174" i="3" s="1"/>
  <c r="DX173" i="3"/>
  <c r="DX174" i="3" s="1"/>
  <c r="DJ173" i="3"/>
  <c r="AA173" i="3"/>
  <c r="AA174" i="3" s="1"/>
  <c r="BP103" i="3"/>
  <c r="BA215" i="3"/>
  <c r="DV103" i="3"/>
  <c r="DB103" i="3"/>
  <c r="AR215" i="3"/>
  <c r="ER127" i="3"/>
  <c r="D215" i="3"/>
  <c r="FE103" i="3"/>
  <c r="CM215" i="3"/>
  <c r="U127" i="3"/>
  <c r="DQ215" i="3"/>
  <c r="EY215" i="3"/>
  <c r="EY220" i="3" s="1"/>
  <c r="EY229" i="3" s="1"/>
  <c r="K103" i="3"/>
  <c r="CF127" i="3"/>
  <c r="BV127" i="3"/>
  <c r="AA215" i="3"/>
  <c r="DZ127" i="3"/>
  <c r="BB215" i="3"/>
  <c r="CP215" i="3"/>
  <c r="FT103" i="3"/>
  <c r="AF103" i="3"/>
  <c r="EF215" i="3"/>
  <c r="EG215" i="3"/>
  <c r="DI215" i="3"/>
  <c r="S215" i="3"/>
  <c r="FU215" i="3"/>
  <c r="FU220" i="3" s="1"/>
  <c r="FU229" i="3" s="1"/>
  <c r="DE215" i="3"/>
  <c r="EM215" i="3"/>
  <c r="FL127" i="3"/>
  <c r="BH215" i="3"/>
  <c r="BJ127" i="3"/>
  <c r="DS215" i="3"/>
  <c r="CD215" i="3"/>
  <c r="FH215" i="3"/>
  <c r="T215" i="3"/>
  <c r="DT215" i="3"/>
  <c r="DT220" i="3" s="1"/>
  <c r="DT229" i="3" s="1"/>
  <c r="DU103" i="3"/>
  <c r="BY215" i="3"/>
  <c r="EU127" i="3"/>
  <c r="DY215" i="3"/>
  <c r="CS103" i="3"/>
  <c r="EA215" i="3"/>
  <c r="EA220" i="3" s="1"/>
  <c r="EA229" i="3" s="1"/>
  <c r="EZ215" i="3"/>
  <c r="AJ215" i="3"/>
  <c r="AX103" i="3"/>
  <c r="CI103" i="3"/>
  <c r="DA215" i="3"/>
  <c r="CG215" i="3"/>
  <c r="DO215" i="3"/>
  <c r="EB103" i="3"/>
  <c r="L127" i="3"/>
  <c r="O215" i="3"/>
  <c r="EV215" i="3"/>
  <c r="FQ127" i="3"/>
  <c r="EJ215" i="3"/>
  <c r="CV215" i="3"/>
  <c r="CV220" i="3" s="1"/>
  <c r="CV229" i="3" s="1"/>
  <c r="CW103" i="3"/>
  <c r="CC103" i="3"/>
  <c r="BU127" i="3"/>
  <c r="DC215" i="3"/>
  <c r="DC220" i="3" s="1"/>
  <c r="DC229" i="3" s="1"/>
  <c r="CR215" i="3"/>
  <c r="FN103" i="3"/>
  <c r="Z215" i="3"/>
  <c r="EE215" i="3"/>
  <c r="BR215" i="3"/>
  <c r="DH103" i="3"/>
  <c r="CA127" i="3"/>
  <c r="AP127" i="3"/>
  <c r="FF127" i="3"/>
  <c r="G127" i="3"/>
  <c r="AT127" i="3"/>
  <c r="DX215" i="3"/>
  <c r="CL215" i="3"/>
  <c r="CJ215" i="3"/>
  <c r="BM103" i="3"/>
  <c r="BC215" i="3"/>
  <c r="BC220" i="3" s="1"/>
  <c r="BC229" i="3" s="1"/>
  <c r="FI103" i="3"/>
  <c r="BE127" i="3"/>
  <c r="BI103" i="3"/>
  <c r="CQ103" i="3"/>
  <c r="BT215" i="3"/>
  <c r="FB127" i="3"/>
  <c r="DJ215" i="3"/>
  <c r="DJ220" i="3" s="1"/>
  <c r="DJ229" i="3" s="1"/>
  <c r="H103" i="3"/>
  <c r="AO127" i="3"/>
  <c r="BF103" i="3"/>
  <c r="DW215" i="3"/>
  <c r="FV127" i="3"/>
  <c r="AH127" i="3"/>
  <c r="DL215" i="3"/>
  <c r="R215" i="3"/>
  <c r="BX215" i="3"/>
  <c r="BX220" i="3" s="1"/>
  <c r="BX229" i="3" s="1"/>
  <c r="AC215" i="3"/>
  <c r="DK215" i="3"/>
  <c r="EW215" i="3"/>
  <c r="AG215" i="3"/>
  <c r="AW215" i="3"/>
  <c r="CE215" i="3"/>
  <c r="AV215" i="3"/>
  <c r="EP103" i="3"/>
  <c r="FJ215" i="3"/>
  <c r="V215" i="3"/>
  <c r="CZ215" i="3"/>
  <c r="CZ220" i="3" s="1"/>
  <c r="CZ229" i="3" s="1"/>
  <c r="ET127" i="3"/>
  <c r="BL215" i="3"/>
  <c r="E103" i="3"/>
  <c r="AQ215" i="3"/>
  <c r="EK215" i="3"/>
  <c r="I103" i="3"/>
  <c r="AK215" i="3"/>
  <c r="BS215" i="3"/>
  <c r="X215" i="3"/>
  <c r="ED215" i="3"/>
  <c r="EX103" i="3"/>
  <c r="J127" i="3"/>
  <c r="CN215" i="3"/>
  <c r="BZ127" i="3"/>
  <c r="AZ215" i="3"/>
  <c r="ES215" i="3"/>
  <c r="FS215" i="3"/>
  <c r="DM215" i="3"/>
  <c r="FM215" i="3"/>
  <c r="Y215" i="3"/>
  <c r="BG215" i="3"/>
  <c r="FX127" i="3"/>
  <c r="DR215" i="3"/>
  <c r="EL215" i="3"/>
  <c r="FR215" i="3"/>
  <c r="CB215" i="3"/>
  <c r="F215" i="3"/>
  <c r="AN215" i="3"/>
  <c r="CK127" i="3"/>
  <c r="CY215" i="3"/>
  <c r="CO215" i="3"/>
  <c r="FA127" i="3"/>
  <c r="M103" i="3"/>
  <c r="AU215" i="3"/>
  <c r="EN103" i="3"/>
  <c r="CX215" i="3"/>
  <c r="FP103" i="3"/>
  <c r="AB103" i="3"/>
  <c r="BQ215" i="3"/>
  <c r="EO103" i="3"/>
  <c r="FW215" i="3"/>
  <c r="AI215" i="3"/>
  <c r="DP215" i="3"/>
  <c r="CT103" i="3"/>
  <c r="AE103" i="3"/>
  <c r="DN215" i="3"/>
  <c r="AD127" i="3"/>
  <c r="BD215" i="3"/>
  <c r="BD220" i="3" s="1"/>
  <c r="BD229" i="3" s="1"/>
  <c r="FD215" i="3"/>
  <c r="P127" i="3"/>
  <c r="Q103" i="3"/>
  <c r="FG103" i="3"/>
  <c r="AS103" i="3"/>
  <c r="EC103" i="3"/>
  <c r="FK215" i="3"/>
  <c r="W215" i="3"/>
  <c r="DD215" i="3"/>
  <c r="CH215" i="3"/>
  <c r="Z103" i="3"/>
  <c r="FZ135" i="3"/>
  <c r="BM118" i="3"/>
  <c r="I118" i="3"/>
  <c r="EW118" i="3"/>
  <c r="EW121" i="3"/>
  <c r="AK174" i="3"/>
  <c r="DT174" i="3"/>
  <c r="FX118" i="3"/>
  <c r="FX121" i="3"/>
  <c r="CH121" i="3"/>
  <c r="CH118" i="3"/>
  <c r="D121" i="3"/>
  <c r="D118" i="3"/>
  <c r="BY121" i="3"/>
  <c r="BY118" i="3"/>
  <c r="FF118" i="3"/>
  <c r="FF121" i="3"/>
  <c r="BP118" i="3"/>
  <c r="BP121" i="3"/>
  <c r="FZ218" i="3"/>
  <c r="FM174" i="3"/>
  <c r="CE118" i="3"/>
  <c r="CE121" i="3"/>
  <c r="EO118" i="3"/>
  <c r="BK118" i="3"/>
  <c r="P118" i="3"/>
  <c r="CK121" i="3"/>
  <c r="CB121" i="3"/>
  <c r="FU118" i="3"/>
  <c r="FU121" i="3"/>
  <c r="FZ320" i="3"/>
  <c r="FZ306" i="3"/>
  <c r="GB306" i="3" s="1"/>
  <c r="AN174" i="3"/>
  <c r="AN177" i="3"/>
  <c r="BW121" i="3"/>
  <c r="BW118" i="3"/>
  <c r="EI118" i="3"/>
  <c r="G121" i="3"/>
  <c r="DD174" i="3"/>
  <c r="CQ174" i="3"/>
  <c r="AK118" i="3"/>
  <c r="AK121" i="3"/>
  <c r="ED121" i="3"/>
  <c r="ED118" i="3"/>
  <c r="AZ121" i="3"/>
  <c r="AZ118" i="3"/>
  <c r="CD118" i="3"/>
  <c r="CD121" i="3"/>
  <c r="DU121" i="3"/>
  <c r="S118" i="3"/>
  <c r="S121" i="3"/>
  <c r="BQ121" i="3"/>
  <c r="EA121" i="3"/>
  <c r="BL121" i="3"/>
  <c r="EC174" i="3"/>
  <c r="DP118" i="3"/>
  <c r="CP174" i="3"/>
  <c r="W118" i="3"/>
  <c r="W121" i="3"/>
  <c r="EB121" i="3"/>
  <c r="J118" i="3"/>
  <c r="EQ121" i="3"/>
  <c r="EQ118" i="3"/>
  <c r="AC118" i="3"/>
  <c r="DJ118" i="3"/>
  <c r="T118" i="3"/>
  <c r="DM118" i="3"/>
  <c r="DM121" i="3"/>
  <c r="EK118" i="3"/>
  <c r="EK121" i="3"/>
  <c r="FZ105" i="3"/>
  <c r="C90" i="3"/>
  <c r="C96" i="3" s="1"/>
  <c r="FZ85" i="3"/>
  <c r="AO118" i="3"/>
  <c r="CA118" i="3"/>
  <c r="DL121" i="3" l="1"/>
  <c r="V220" i="3"/>
  <c r="V229" i="3" s="1"/>
  <c r="FX177" i="3"/>
  <c r="FX314" i="3"/>
  <c r="FG121" i="3"/>
  <c r="V173" i="3"/>
  <c r="EC121" i="3"/>
  <c r="K118" i="3"/>
  <c r="EU121" i="3"/>
  <c r="DS118" i="3"/>
  <c r="DU173" i="3"/>
  <c r="DU174" i="3" s="1"/>
  <c r="CC121" i="3"/>
  <c r="CR118" i="3"/>
  <c r="AB118" i="3"/>
  <c r="V314" i="3"/>
  <c r="AQ220" i="3"/>
  <c r="AQ229" i="3" s="1"/>
  <c r="DB121" i="3"/>
  <c r="BF121" i="3"/>
  <c r="AG220" i="3"/>
  <c r="AG229" i="3" s="1"/>
  <c r="DN177" i="3"/>
  <c r="EA174" i="3"/>
  <c r="BN121" i="3"/>
  <c r="DN314" i="3"/>
  <c r="E173" i="3"/>
  <c r="E177" i="3" s="1"/>
  <c r="BX121" i="3"/>
  <c r="EA177" i="3"/>
  <c r="DF121" i="3"/>
  <c r="CQ182" i="3"/>
  <c r="CQ227" i="3" s="1"/>
  <c r="AE112" i="3"/>
  <c r="AE152" i="3"/>
  <c r="DV112" i="3"/>
  <c r="DV152" i="3"/>
  <c r="BF112" i="3"/>
  <c r="BF150" i="3"/>
  <c r="FN112" i="3"/>
  <c r="FN150" i="3"/>
  <c r="EB112" i="3"/>
  <c r="EB150" i="3"/>
  <c r="BM112" i="3"/>
  <c r="BM152" i="3"/>
  <c r="EC112" i="3"/>
  <c r="EC152" i="3"/>
  <c r="I112" i="3"/>
  <c r="I150" i="3"/>
  <c r="DU112" i="3"/>
  <c r="DU152" i="3"/>
  <c r="K112" i="3"/>
  <c r="K152" i="3"/>
  <c r="BP112" i="3"/>
  <c r="BP152" i="3"/>
  <c r="AS112" i="3"/>
  <c r="AS150" i="3"/>
  <c r="H112" i="3"/>
  <c r="H150" i="3"/>
  <c r="M112" i="3"/>
  <c r="M150" i="3"/>
  <c r="EO112" i="3"/>
  <c r="EO152" i="3"/>
  <c r="Q112" i="3"/>
  <c r="Q150" i="3"/>
  <c r="E112" i="3"/>
  <c r="E150" i="3"/>
  <c r="CC112" i="3"/>
  <c r="CC152" i="3"/>
  <c r="CI112" i="3"/>
  <c r="CI150" i="3"/>
  <c r="AB112" i="3"/>
  <c r="AB150" i="3"/>
  <c r="CW112" i="3"/>
  <c r="CW152" i="3"/>
  <c r="AX112" i="3"/>
  <c r="AX152" i="3"/>
  <c r="AF112" i="3"/>
  <c r="AF152" i="3"/>
  <c r="FI112" i="3"/>
  <c r="FI150" i="3"/>
  <c r="C103" i="3"/>
  <c r="FP112" i="3"/>
  <c r="FP150" i="3"/>
  <c r="CQ112" i="3"/>
  <c r="CQ150" i="3"/>
  <c r="FT112" i="3"/>
  <c r="FT152" i="3"/>
  <c r="FE112" i="3"/>
  <c r="FE152" i="3"/>
  <c r="EP112" i="3"/>
  <c r="EP152" i="3"/>
  <c r="BI112" i="3"/>
  <c r="BI152" i="3"/>
  <c r="DB112" i="3"/>
  <c r="DB152" i="3"/>
  <c r="CT112" i="3"/>
  <c r="CT152" i="3"/>
  <c r="FG112" i="3"/>
  <c r="FG152" i="3"/>
  <c r="Z112" i="3"/>
  <c r="Z152" i="3"/>
  <c r="EN112" i="3"/>
  <c r="EN150" i="3"/>
  <c r="EX112" i="3"/>
  <c r="EX152" i="3"/>
  <c r="DH112" i="3"/>
  <c r="DH150" i="3"/>
  <c r="CS112" i="3"/>
  <c r="CS152" i="3"/>
  <c r="DA118" i="3"/>
  <c r="CW121" i="3"/>
  <c r="ET121" i="3"/>
  <c r="DX220" i="3"/>
  <c r="DX229" i="3" s="1"/>
  <c r="DI220" i="3"/>
  <c r="DI229" i="3" s="1"/>
  <c r="EP173" i="3"/>
  <c r="EP314" i="3" s="1"/>
  <c r="M173" i="3"/>
  <c r="M314" i="3" s="1"/>
  <c r="BM314" i="3"/>
  <c r="FF173" i="3"/>
  <c r="FF174" i="3" s="1"/>
  <c r="N173" i="3"/>
  <c r="N174" i="3" s="1"/>
  <c r="FO118" i="3"/>
  <c r="EV121" i="3"/>
  <c r="AN220" i="3"/>
  <c r="AN229" i="3" s="1"/>
  <c r="AK216" i="3"/>
  <c r="AK220" i="3" s="1"/>
  <c r="AK229" i="3" s="1"/>
  <c r="H121" i="3"/>
  <c r="EF118" i="3"/>
  <c r="EY121" i="3"/>
  <c r="EN173" i="3"/>
  <c r="EN177" i="3" s="1"/>
  <c r="BN173" i="3"/>
  <c r="BN314" i="3" s="1"/>
  <c r="FC173" i="3"/>
  <c r="BR118" i="3"/>
  <c r="R220" i="3"/>
  <c r="R229" i="3" s="1"/>
  <c r="D220" i="3"/>
  <c r="D229" i="3" s="1"/>
  <c r="I173" i="3"/>
  <c r="I177" i="3" s="1"/>
  <c r="CZ177" i="3"/>
  <c r="CZ174" i="3"/>
  <c r="CQ121" i="3"/>
  <c r="AA118" i="3"/>
  <c r="CF173" i="3"/>
  <c r="CF174" i="3" s="1"/>
  <c r="DD220" i="3"/>
  <c r="DD229" i="3" s="1"/>
  <c r="AE173" i="3"/>
  <c r="AE314" i="3" s="1"/>
  <c r="BM216" i="3"/>
  <c r="R173" i="3"/>
  <c r="R174" i="3" s="1"/>
  <c r="DZ173" i="3"/>
  <c r="DZ174" i="3" s="1"/>
  <c r="AK314" i="3"/>
  <c r="EC314" i="3"/>
  <c r="BT173" i="3"/>
  <c r="BT314" i="3" s="1"/>
  <c r="BT220" i="3"/>
  <c r="BT229" i="3" s="1"/>
  <c r="AJ220" i="3"/>
  <c r="AJ229" i="3" s="1"/>
  <c r="CS173" i="3"/>
  <c r="CS314" i="3" s="1"/>
  <c r="AT173" i="3"/>
  <c r="AT314" i="3" s="1"/>
  <c r="AS121" i="3"/>
  <c r="FG173" i="3"/>
  <c r="FG314" i="3" s="1"/>
  <c r="DP173" i="3"/>
  <c r="CT118" i="3"/>
  <c r="AL118" i="3"/>
  <c r="Y220" i="3"/>
  <c r="Y229" i="3" s="1"/>
  <c r="AT118" i="3"/>
  <c r="BL220" i="3"/>
  <c r="BL229" i="3" s="1"/>
  <c r="CP177" i="3"/>
  <c r="CP182" i="3" s="1"/>
  <c r="CP227" i="3" s="1"/>
  <c r="FJ173" i="3"/>
  <c r="G173" i="3"/>
  <c r="DW216" i="3"/>
  <c r="DW220" i="3" s="1"/>
  <c r="DW229" i="3" s="1"/>
  <c r="DW173" i="3"/>
  <c r="DI121" i="3"/>
  <c r="AG121" i="3"/>
  <c r="BQ177" i="3"/>
  <c r="DO173" i="3"/>
  <c r="AO173" i="3"/>
  <c r="AO174" i="3" s="1"/>
  <c r="C98" i="1"/>
  <c r="O216" i="3"/>
  <c r="O220" i="3" s="1"/>
  <c r="O229" i="3" s="1"/>
  <c r="O173" i="3"/>
  <c r="EG174" i="3"/>
  <c r="EG182" i="3" s="1"/>
  <c r="EG227" i="3" s="1"/>
  <c r="AQ121" i="3"/>
  <c r="DX121" i="3"/>
  <c r="CF118" i="3"/>
  <c r="V118" i="3"/>
  <c r="BQ174" i="3"/>
  <c r="FJ220" i="3"/>
  <c r="FJ229" i="3" s="1"/>
  <c r="DY173" i="3"/>
  <c r="DY174" i="3" s="1"/>
  <c r="FI121" i="3"/>
  <c r="EG314" i="3"/>
  <c r="FN121" i="3"/>
  <c r="ES118" i="3"/>
  <c r="DO121" i="3"/>
  <c r="AN118" i="3"/>
  <c r="AJ121" i="3"/>
  <c r="DY220" i="3"/>
  <c r="DY229" i="3" s="1"/>
  <c r="D314" i="3"/>
  <c r="DH173" i="3"/>
  <c r="DH174" i="3" s="1"/>
  <c r="CI173" i="3"/>
  <c r="CI314" i="3" s="1"/>
  <c r="BQ216" i="3"/>
  <c r="BQ220" i="3" s="1"/>
  <c r="BQ229" i="3" s="1"/>
  <c r="DN216" i="3"/>
  <c r="DN220" i="3" s="1"/>
  <c r="DN229" i="3" s="1"/>
  <c r="EW173" i="3"/>
  <c r="BU121" i="3"/>
  <c r="DZ121" i="3"/>
  <c r="Z220" i="3"/>
  <c r="Z229" i="3" s="1"/>
  <c r="EG216" i="3"/>
  <c r="EG220" i="3" s="1"/>
  <c r="EG229" i="3" s="1"/>
  <c r="EX121" i="3"/>
  <c r="CU118" i="3"/>
  <c r="FR121" i="3"/>
  <c r="BS121" i="3"/>
  <c r="DP220" i="3"/>
  <c r="DP229" i="3" s="1"/>
  <c r="CE220" i="3"/>
  <c r="CE229" i="3" s="1"/>
  <c r="FT173" i="3"/>
  <c r="FT174" i="3" s="1"/>
  <c r="EU173" i="3"/>
  <c r="EU314" i="3" s="1"/>
  <c r="ED173" i="3"/>
  <c r="ED174" i="3" s="1"/>
  <c r="AJ173" i="3"/>
  <c r="AJ177" i="3" s="1"/>
  <c r="FV173" i="3"/>
  <c r="FV216" i="3"/>
  <c r="EW220" i="3"/>
  <c r="EW229" i="3" s="1"/>
  <c r="CV121" i="3"/>
  <c r="E121" i="3"/>
  <c r="AV118" i="3"/>
  <c r="BD118" i="3"/>
  <c r="CY220" i="3"/>
  <c r="CY229" i="3" s="1"/>
  <c r="DM220" i="3"/>
  <c r="DM229" i="3" s="1"/>
  <c r="DO220" i="3"/>
  <c r="DO229" i="3" s="1"/>
  <c r="AX173" i="3"/>
  <c r="AX174" i="3" s="1"/>
  <c r="DM173" i="3"/>
  <c r="DM314" i="3" s="1"/>
  <c r="BL173" i="3"/>
  <c r="BL314" i="3" s="1"/>
  <c r="CP216" i="3"/>
  <c r="CP220" i="3" s="1"/>
  <c r="CP229" i="3" s="1"/>
  <c r="DH118" i="3"/>
  <c r="AC173" i="3"/>
  <c r="AC314" i="3" s="1"/>
  <c r="FC118" i="3"/>
  <c r="FB118" i="3"/>
  <c r="DC121" i="3"/>
  <c r="F220" i="3"/>
  <c r="F229" i="3" s="1"/>
  <c r="CB220" i="3"/>
  <c r="CB229" i="3" s="1"/>
  <c r="AC220" i="3"/>
  <c r="AC229" i="3" s="1"/>
  <c r="BC121" i="3"/>
  <c r="CX121" i="3"/>
  <c r="CZ121" i="3"/>
  <c r="M174" i="3"/>
  <c r="M121" i="3"/>
  <c r="C108" i="1"/>
  <c r="C110" i="1"/>
  <c r="C111" i="1" s="1"/>
  <c r="DG173" i="3"/>
  <c r="DG177" i="3" s="1"/>
  <c r="FM182" i="3"/>
  <c r="FM227" i="3" s="1"/>
  <c r="FH121" i="3"/>
  <c r="S220" i="3"/>
  <c r="S229" i="3" s="1"/>
  <c r="S173" i="3"/>
  <c r="S174" i="3" s="1"/>
  <c r="AR121" i="3"/>
  <c r="EK220" i="3"/>
  <c r="EK229" i="3" s="1"/>
  <c r="DG118" i="3"/>
  <c r="FD173" i="3"/>
  <c r="FD174" i="3" s="1"/>
  <c r="T174" i="3"/>
  <c r="EM121" i="3"/>
  <c r="EC182" i="3"/>
  <c r="EC227" i="3" s="1"/>
  <c r="DK121" i="3"/>
  <c r="CU173" i="3"/>
  <c r="CU174" i="3" s="1"/>
  <c r="EK173" i="3"/>
  <c r="EK177" i="3" s="1"/>
  <c r="FD220" i="3"/>
  <c r="FD229" i="3" s="1"/>
  <c r="EJ121" i="3"/>
  <c r="CE173" i="3"/>
  <c r="CE314" i="3" s="1"/>
  <c r="DI173" i="3"/>
  <c r="DI174" i="3" s="1"/>
  <c r="EX173" i="3"/>
  <c r="EX314" i="3" s="1"/>
  <c r="Z173" i="3"/>
  <c r="Z314" i="3" s="1"/>
  <c r="Z118" i="3"/>
  <c r="EE174" i="3"/>
  <c r="EE182" i="3" s="1"/>
  <c r="EE227" i="3" s="1"/>
  <c r="EE314" i="3"/>
  <c r="CL121" i="3"/>
  <c r="AG173" i="3"/>
  <c r="AG174" i="3" s="1"/>
  <c r="BG118" i="3"/>
  <c r="FQ173" i="3"/>
  <c r="AW118" i="3"/>
  <c r="FW19" i="3"/>
  <c r="FW192" i="3" s="1"/>
  <c r="FK19" i="3"/>
  <c r="FK192" i="3" s="1"/>
  <c r="EY19" i="3"/>
  <c r="EY192" i="3" s="1"/>
  <c r="EM19" i="3"/>
  <c r="EM192" i="3" s="1"/>
  <c r="EA19" i="3"/>
  <c r="DO19" i="3"/>
  <c r="DO192" i="3" s="1"/>
  <c r="DC19" i="3"/>
  <c r="CQ19" i="3"/>
  <c r="CQ192" i="3" s="1"/>
  <c r="CE19" i="3"/>
  <c r="CE192" i="3" s="1"/>
  <c r="BS19" i="3"/>
  <c r="BS192" i="3" s="1"/>
  <c r="BG19" i="3"/>
  <c r="BG192" i="3" s="1"/>
  <c r="AU19" i="3"/>
  <c r="AI19" i="3"/>
  <c r="AI192" i="3" s="1"/>
  <c r="W19" i="3"/>
  <c r="K19" i="3"/>
  <c r="K192" i="3" s="1"/>
  <c r="ED19" i="3"/>
  <c r="N19" i="3"/>
  <c r="FX19" i="3"/>
  <c r="CF19" i="3"/>
  <c r="CF192" i="3" s="1"/>
  <c r="FV19" i="3"/>
  <c r="FV192" i="3" s="1"/>
  <c r="FJ19" i="3"/>
  <c r="EX19" i="3"/>
  <c r="EX192" i="3" s="1"/>
  <c r="EL19" i="3"/>
  <c r="EL192" i="3" s="1"/>
  <c r="DZ19" i="3"/>
  <c r="DN19" i="3"/>
  <c r="DN192" i="3" s="1"/>
  <c r="DB19" i="3"/>
  <c r="DB156" i="3" s="1"/>
  <c r="CP19" i="3"/>
  <c r="CP192" i="3" s="1"/>
  <c r="CD19" i="3"/>
  <c r="BR19" i="3"/>
  <c r="BR192" i="3" s="1"/>
  <c r="BF19" i="3"/>
  <c r="AT19" i="3"/>
  <c r="AH19" i="3"/>
  <c r="AH192" i="3" s="1"/>
  <c r="V19" i="3"/>
  <c r="V192" i="3" s="1"/>
  <c r="J19" i="3"/>
  <c r="J192" i="3" s="1"/>
  <c r="FN19" i="3"/>
  <c r="FN192" i="3" s="1"/>
  <c r="DF19" i="3"/>
  <c r="DF192" i="3" s="1"/>
  <c r="Z19" i="3"/>
  <c r="Z158" i="3" s="1"/>
  <c r="AJ19" i="3"/>
  <c r="AJ192" i="3" s="1"/>
  <c r="FU19" i="3"/>
  <c r="FU192" i="3" s="1"/>
  <c r="FI19" i="3"/>
  <c r="FI192" i="3" s="1"/>
  <c r="EW19" i="3"/>
  <c r="EK19" i="3"/>
  <c r="DY19" i="3"/>
  <c r="DM19" i="3"/>
  <c r="DM192" i="3" s="1"/>
  <c r="DA19" i="3"/>
  <c r="CO19" i="3"/>
  <c r="CC19" i="3"/>
  <c r="CC192" i="3" s="1"/>
  <c r="BQ19" i="3"/>
  <c r="BQ192" i="3" s="1"/>
  <c r="BE19" i="3"/>
  <c r="AS19" i="3"/>
  <c r="AG19" i="3"/>
  <c r="U19" i="3"/>
  <c r="U192" i="3" s="1"/>
  <c r="I19" i="3"/>
  <c r="I192" i="3" s="1"/>
  <c r="CH19" i="3"/>
  <c r="CH192" i="3" s="1"/>
  <c r="EZ19" i="3"/>
  <c r="EZ192" i="3" s="1"/>
  <c r="BT19" i="3"/>
  <c r="FT19" i="3"/>
  <c r="FT192" i="3" s="1"/>
  <c r="FH19" i="3"/>
  <c r="FH192" i="3" s="1"/>
  <c r="EV19" i="3"/>
  <c r="EV192" i="3" s="1"/>
  <c r="EJ19" i="3"/>
  <c r="EJ192" i="3" s="1"/>
  <c r="DX19" i="3"/>
  <c r="DL19" i="3"/>
  <c r="DL192" i="3" s="1"/>
  <c r="CZ19" i="3"/>
  <c r="CZ192" i="3" s="1"/>
  <c r="CN19" i="3"/>
  <c r="CB19" i="3"/>
  <c r="BP19" i="3"/>
  <c r="BP192" i="3" s="1"/>
  <c r="BD19" i="3"/>
  <c r="AR19" i="3"/>
  <c r="AF19" i="3"/>
  <c r="AF192" i="3" s="1"/>
  <c r="T19" i="3"/>
  <c r="T192" i="3" s="1"/>
  <c r="H19" i="3"/>
  <c r="DR19" i="3"/>
  <c r="DR192" i="3" s="1"/>
  <c r="EN19" i="3"/>
  <c r="EN192" i="3" s="1"/>
  <c r="X19" i="3"/>
  <c r="X192" i="3" s="1"/>
  <c r="FS19" i="3"/>
  <c r="FG19" i="3"/>
  <c r="FG192" i="3" s="1"/>
  <c r="EU19" i="3"/>
  <c r="EU192" i="3" s="1"/>
  <c r="EI19" i="3"/>
  <c r="EI192" i="3" s="1"/>
  <c r="DW19" i="3"/>
  <c r="DW192" i="3" s="1"/>
  <c r="DK19" i="3"/>
  <c r="DK192" i="3" s="1"/>
  <c r="CY19" i="3"/>
  <c r="CY192" i="3" s="1"/>
  <c r="CM19" i="3"/>
  <c r="CM192" i="3" s="1"/>
  <c r="CA19" i="3"/>
  <c r="BO19" i="3"/>
  <c r="BO192" i="3" s="1"/>
  <c r="BC19" i="3"/>
  <c r="BC192" i="3" s="1"/>
  <c r="AQ19" i="3"/>
  <c r="AQ192" i="3" s="1"/>
  <c r="AE19" i="3"/>
  <c r="AE192" i="3" s="1"/>
  <c r="S19" i="3"/>
  <c r="S192" i="3" s="1"/>
  <c r="G19" i="3"/>
  <c r="G192" i="3" s="1"/>
  <c r="EP19" i="3"/>
  <c r="EP158" i="3" s="1"/>
  <c r="BV19" i="3"/>
  <c r="DD19" i="3"/>
  <c r="DD192" i="3" s="1"/>
  <c r="FR19" i="3"/>
  <c r="FF19" i="3"/>
  <c r="FF192" i="3" s="1"/>
  <c r="ET19" i="3"/>
  <c r="ET192" i="3" s="1"/>
  <c r="EH19" i="3"/>
  <c r="EH192" i="3" s="1"/>
  <c r="DV19" i="3"/>
  <c r="DV192" i="3" s="1"/>
  <c r="DJ19" i="3"/>
  <c r="DJ192" i="3" s="1"/>
  <c r="CX19" i="3"/>
  <c r="CX192" i="3" s="1"/>
  <c r="CL19" i="3"/>
  <c r="BZ19" i="3"/>
  <c r="BZ192" i="3" s="1"/>
  <c r="BN19" i="3"/>
  <c r="BN192" i="3" s="1"/>
  <c r="BB19" i="3"/>
  <c r="BB192" i="3" s="1"/>
  <c r="AP19" i="3"/>
  <c r="AP192" i="3" s="1"/>
  <c r="AD19" i="3"/>
  <c r="R19" i="3"/>
  <c r="R192" i="3" s="1"/>
  <c r="F19" i="3"/>
  <c r="F192" i="3" s="1"/>
  <c r="AL19" i="3"/>
  <c r="AL192" i="3" s="1"/>
  <c r="L19" i="3"/>
  <c r="L192" i="3" s="1"/>
  <c r="FQ19" i="3"/>
  <c r="FQ192" i="3" s="1"/>
  <c r="FE19" i="3"/>
  <c r="FE192" i="3" s="1"/>
  <c r="ES19" i="3"/>
  <c r="ES192" i="3" s="1"/>
  <c r="EG19" i="3"/>
  <c r="EG192" i="3" s="1"/>
  <c r="DU19" i="3"/>
  <c r="DU192" i="3" s="1"/>
  <c r="DI19" i="3"/>
  <c r="DI192" i="3" s="1"/>
  <c r="CW19" i="3"/>
  <c r="CW192" i="3" s="1"/>
  <c r="CK19" i="3"/>
  <c r="BY19" i="3"/>
  <c r="BY192" i="3" s="1"/>
  <c r="BM19" i="3"/>
  <c r="BM192" i="3" s="1"/>
  <c r="BA19" i="3"/>
  <c r="BA192" i="3" s="1"/>
  <c r="AO19" i="3"/>
  <c r="AO192" i="3" s="1"/>
  <c r="AC19" i="3"/>
  <c r="Q19" i="3"/>
  <c r="Q192" i="3" s="1"/>
  <c r="E19" i="3"/>
  <c r="E192" i="3" s="1"/>
  <c r="BJ19" i="3"/>
  <c r="AV19" i="3"/>
  <c r="AV192" i="3" s="1"/>
  <c r="FP19" i="3"/>
  <c r="FP192" i="3" s="1"/>
  <c r="FD19" i="3"/>
  <c r="FD192" i="3" s="1"/>
  <c r="ER19" i="3"/>
  <c r="EF19" i="3"/>
  <c r="EF192" i="3" s="1"/>
  <c r="DT19" i="3"/>
  <c r="DT192" i="3" s="1"/>
  <c r="DH19" i="3"/>
  <c r="DH192" i="3" s="1"/>
  <c r="CV19" i="3"/>
  <c r="CJ19" i="3"/>
  <c r="CJ192" i="3" s="1"/>
  <c r="BX19" i="3"/>
  <c r="BX192" i="3" s="1"/>
  <c r="BL19" i="3"/>
  <c r="BL192" i="3" s="1"/>
  <c r="AZ19" i="3"/>
  <c r="AZ192" i="3" s="1"/>
  <c r="AN19" i="3"/>
  <c r="AN192" i="3" s="1"/>
  <c r="AB19" i="3"/>
  <c r="P19" i="3"/>
  <c r="P192" i="3" s="1"/>
  <c r="D19" i="3"/>
  <c r="D192" i="3" s="1"/>
  <c r="FB19" i="3"/>
  <c r="FB192" i="3" s="1"/>
  <c r="AX19" i="3"/>
  <c r="AX192" i="3" s="1"/>
  <c r="DP19" i="3"/>
  <c r="FO19" i="3"/>
  <c r="FO192" i="3" s="1"/>
  <c r="FC19" i="3"/>
  <c r="EQ19" i="3"/>
  <c r="EE19" i="3"/>
  <c r="EE192" i="3" s="1"/>
  <c r="DS19" i="3"/>
  <c r="DS192" i="3" s="1"/>
  <c r="DG19" i="3"/>
  <c r="DG192" i="3" s="1"/>
  <c r="CU19" i="3"/>
  <c r="CU192" i="3" s="1"/>
  <c r="CI19" i="3"/>
  <c r="CI192" i="3" s="1"/>
  <c r="BW19" i="3"/>
  <c r="BK19" i="3"/>
  <c r="BK192" i="3" s="1"/>
  <c r="AY19" i="3"/>
  <c r="AY192" i="3" s="1"/>
  <c r="AM19" i="3"/>
  <c r="AM192" i="3" s="1"/>
  <c r="AA19" i="3"/>
  <c r="O19" i="3"/>
  <c r="C19" i="3"/>
  <c r="C192" i="3" s="1"/>
  <c r="CT19" i="3"/>
  <c r="CT192" i="3" s="1"/>
  <c r="EB19" i="3"/>
  <c r="EB192" i="3" s="1"/>
  <c r="BH19" i="3"/>
  <c r="FM19" i="3"/>
  <c r="FA19" i="3"/>
  <c r="EO19" i="3"/>
  <c r="EO192" i="3" s="1"/>
  <c r="EC19" i="3"/>
  <c r="EC154" i="3" s="1"/>
  <c r="DQ19" i="3"/>
  <c r="DE19" i="3"/>
  <c r="CS19" i="3"/>
  <c r="CS160" i="3" s="1"/>
  <c r="CG19" i="3"/>
  <c r="CG192" i="3" s="1"/>
  <c r="BU19" i="3"/>
  <c r="BI19" i="3"/>
  <c r="BI192" i="3" s="1"/>
  <c r="AW19" i="3"/>
  <c r="AK19" i="3"/>
  <c r="AK192" i="3" s="1"/>
  <c r="Y19" i="3"/>
  <c r="Y192" i="3" s="1"/>
  <c r="M19" i="3"/>
  <c r="M192" i="3" s="1"/>
  <c r="FL19" i="3"/>
  <c r="CR19" i="3"/>
  <c r="CR192" i="3" s="1"/>
  <c r="FS173" i="3"/>
  <c r="FS174" i="3" s="1"/>
  <c r="FS220" i="3"/>
  <c r="FS229" i="3" s="1"/>
  <c r="FU174" i="3"/>
  <c r="FU182" i="3" s="1"/>
  <c r="FU227" i="3" s="1"/>
  <c r="U121" i="3"/>
  <c r="BI115" i="3"/>
  <c r="BI119" i="3" s="1"/>
  <c r="BI109" i="3"/>
  <c r="BI111" i="3" s="1"/>
  <c r="Z115" i="3"/>
  <c r="Z119" i="3" s="1"/>
  <c r="Z109" i="3"/>
  <c r="Z111" i="3" s="1"/>
  <c r="EN115" i="3"/>
  <c r="EN119" i="3" s="1"/>
  <c r="EN109" i="3"/>
  <c r="EN111" i="3" s="1"/>
  <c r="EX115" i="3"/>
  <c r="EX119" i="3" s="1"/>
  <c r="EX109" i="3"/>
  <c r="EX111" i="3" s="1"/>
  <c r="DH115" i="3"/>
  <c r="DH122" i="3" s="1"/>
  <c r="DH109" i="3"/>
  <c r="DH111" i="3" s="1"/>
  <c r="FI115" i="3"/>
  <c r="FI119" i="3" s="1"/>
  <c r="FI109" i="3"/>
  <c r="FI111" i="3" s="1"/>
  <c r="CS115" i="3"/>
  <c r="CS119" i="3" s="1"/>
  <c r="CS109" i="3"/>
  <c r="CS111" i="3" s="1"/>
  <c r="FE115" i="3"/>
  <c r="FE119" i="3" s="1"/>
  <c r="FE109" i="3"/>
  <c r="FE111" i="3" s="1"/>
  <c r="AE115" i="3"/>
  <c r="AE122" i="3" s="1"/>
  <c r="AE109" i="3"/>
  <c r="AE111" i="3" s="1"/>
  <c r="M115" i="3"/>
  <c r="M109" i="3"/>
  <c r="M111" i="3" s="1"/>
  <c r="EP115" i="3"/>
  <c r="EP119" i="3" s="1"/>
  <c r="EP109" i="3"/>
  <c r="EP111" i="3" s="1"/>
  <c r="DB104" i="3"/>
  <c r="DB115" i="3"/>
  <c r="DB119" i="3" s="1"/>
  <c r="DB109" i="3"/>
  <c r="DB111" i="3" s="1"/>
  <c r="CT115" i="3"/>
  <c r="CT119" i="3" s="1"/>
  <c r="CT109" i="3"/>
  <c r="CT111" i="3" s="1"/>
  <c r="BM115" i="3"/>
  <c r="BM109" i="3"/>
  <c r="BM111" i="3" s="1"/>
  <c r="DV208" i="3"/>
  <c r="DV268" i="3" s="1"/>
  <c r="DV115" i="3"/>
  <c r="DV122" i="3" s="1"/>
  <c r="DV109" i="3"/>
  <c r="DV111" i="3" s="1"/>
  <c r="FT191" i="3"/>
  <c r="FT115" i="3"/>
  <c r="FT109" i="3"/>
  <c r="FT111" i="3" s="1"/>
  <c r="BF115" i="3"/>
  <c r="BF122" i="3" s="1"/>
  <c r="BF109" i="3"/>
  <c r="BF111" i="3" s="1"/>
  <c r="FN115" i="3"/>
  <c r="FN119" i="3" s="1"/>
  <c r="FN109" i="3"/>
  <c r="FN111" i="3" s="1"/>
  <c r="EB115" i="3"/>
  <c r="EB119" i="3" s="1"/>
  <c r="EB109" i="3"/>
  <c r="EB111" i="3" s="1"/>
  <c r="FP115" i="3"/>
  <c r="FP122" i="3" s="1"/>
  <c r="FP109" i="3"/>
  <c r="FP111" i="3" s="1"/>
  <c r="EC115" i="3"/>
  <c r="EC119" i="3" s="1"/>
  <c r="EC109" i="3"/>
  <c r="EC111" i="3" s="1"/>
  <c r="I115" i="3"/>
  <c r="I119" i="3" s="1"/>
  <c r="I109" i="3"/>
  <c r="I111" i="3" s="1"/>
  <c r="DU115" i="3"/>
  <c r="DU122" i="3" s="1"/>
  <c r="DU109" i="3"/>
  <c r="DU111" i="3" s="1"/>
  <c r="K115" i="3"/>
  <c r="K119" i="3" s="1"/>
  <c r="K109" i="3"/>
  <c r="K111" i="3" s="1"/>
  <c r="BP115" i="3"/>
  <c r="BP119" i="3" s="1"/>
  <c r="BP109" i="3"/>
  <c r="BP111" i="3" s="1"/>
  <c r="AS115" i="3"/>
  <c r="AS119" i="3" s="1"/>
  <c r="AS109" i="3"/>
  <c r="AS111" i="3" s="1"/>
  <c r="H115" i="3"/>
  <c r="H122" i="3" s="1"/>
  <c r="H109" i="3"/>
  <c r="H111" i="3" s="1"/>
  <c r="CQ115" i="3"/>
  <c r="CQ119" i="3" s="1"/>
  <c r="CQ109" i="3"/>
  <c r="CQ111" i="3" s="1"/>
  <c r="FG115" i="3"/>
  <c r="FG122" i="3" s="1"/>
  <c r="FG109" i="3"/>
  <c r="FG111" i="3" s="1"/>
  <c r="EO115" i="3"/>
  <c r="EO119" i="3" s="1"/>
  <c r="EO109" i="3"/>
  <c r="EO111" i="3" s="1"/>
  <c r="E115" i="3"/>
  <c r="E122" i="3" s="1"/>
  <c r="E109" i="3"/>
  <c r="E111" i="3" s="1"/>
  <c r="CC115" i="3"/>
  <c r="CC119" i="3" s="1"/>
  <c r="CC109" i="3"/>
  <c r="CC111" i="3" s="1"/>
  <c r="CI115" i="3"/>
  <c r="CI109" i="3"/>
  <c r="CI111" i="3" s="1"/>
  <c r="AB115" i="3"/>
  <c r="AB122" i="3" s="1"/>
  <c r="AB109" i="3"/>
  <c r="AB111" i="3" s="1"/>
  <c r="CW115" i="3"/>
  <c r="CW122" i="3" s="1"/>
  <c r="CW109" i="3"/>
  <c r="CW111" i="3" s="1"/>
  <c r="AX115" i="3"/>
  <c r="AX122" i="3" s="1"/>
  <c r="AX109" i="3"/>
  <c r="AX111" i="3" s="1"/>
  <c r="AF115" i="3"/>
  <c r="AF119" i="3" s="1"/>
  <c r="AF109" i="3"/>
  <c r="AF111" i="3" s="1"/>
  <c r="Q115" i="3"/>
  <c r="Q122" i="3" s="1"/>
  <c r="Q109" i="3"/>
  <c r="Q111" i="3" s="1"/>
  <c r="BM182" i="3"/>
  <c r="BM227" i="3" s="1"/>
  <c r="AH118" i="3"/>
  <c r="CM118" i="3"/>
  <c r="EL121" i="3"/>
  <c r="EN314" i="3"/>
  <c r="BO121" i="3"/>
  <c r="BD174" i="3"/>
  <c r="AZ173" i="3"/>
  <c r="AZ177" i="3" s="1"/>
  <c r="DN182" i="3"/>
  <c r="DN227" i="3" s="1"/>
  <c r="EE118" i="3"/>
  <c r="CV173" i="3"/>
  <c r="CV174" i="3" s="1"/>
  <c r="EP118" i="3"/>
  <c r="BB121" i="3"/>
  <c r="CB173" i="3"/>
  <c r="CB174" i="3" s="1"/>
  <c r="FE184" i="3"/>
  <c r="FE186" i="3" s="1"/>
  <c r="FE187" i="3" s="1"/>
  <c r="FH173" i="3"/>
  <c r="FH174" i="3" s="1"/>
  <c r="T177" i="3"/>
  <c r="FH220" i="3"/>
  <c r="FH229" i="3" s="1"/>
  <c r="CD173" i="3"/>
  <c r="CD174" i="3" s="1"/>
  <c r="R118" i="3"/>
  <c r="CD220" i="3"/>
  <c r="CD229" i="3" s="1"/>
  <c r="BX314" i="3"/>
  <c r="CR216" i="3"/>
  <c r="CR220" i="3" s="1"/>
  <c r="CR229" i="3" s="1"/>
  <c r="DS173" i="3"/>
  <c r="DS174" i="3" s="1"/>
  <c r="BZ177" i="3"/>
  <c r="ED220" i="3"/>
  <c r="ED229" i="3" s="1"/>
  <c r="CY121" i="3"/>
  <c r="FM220" i="3"/>
  <c r="FM229" i="3" s="1"/>
  <c r="O118" i="3"/>
  <c r="EZ121" i="3"/>
  <c r="DN121" i="3"/>
  <c r="BX177" i="3"/>
  <c r="BX182" i="3" s="1"/>
  <c r="BX227" i="3" s="1"/>
  <c r="BR173" i="3"/>
  <c r="BR174" i="3" s="1"/>
  <c r="AX118" i="3"/>
  <c r="FQ118" i="3"/>
  <c r="DS220" i="3"/>
  <c r="DS229" i="3" s="1"/>
  <c r="BZ174" i="3"/>
  <c r="BZ182" i="3" s="1"/>
  <c r="BZ227" i="3" s="1"/>
  <c r="FJ121" i="3"/>
  <c r="AU121" i="3"/>
  <c r="L121" i="3"/>
  <c r="CN121" i="3"/>
  <c r="AV174" i="3"/>
  <c r="F121" i="3"/>
  <c r="CN173" i="3"/>
  <c r="CN314" i="3" s="1"/>
  <c r="CR174" i="3"/>
  <c r="CR182" i="3" s="1"/>
  <c r="CR227" i="3" s="1"/>
  <c r="FM121" i="3"/>
  <c r="EV173" i="3"/>
  <c r="EV174" i="3" s="1"/>
  <c r="DE174" i="3"/>
  <c r="DE182" i="3" s="1"/>
  <c r="DE227" i="3" s="1"/>
  <c r="CS121" i="3"/>
  <c r="DB173" i="3"/>
  <c r="DB174" i="3" s="1"/>
  <c r="AL173" i="3"/>
  <c r="AL174" i="3" s="1"/>
  <c r="F173" i="3"/>
  <c r="FB174" i="3"/>
  <c r="FB182" i="3" s="1"/>
  <c r="FB227" i="3" s="1"/>
  <c r="BR220" i="3"/>
  <c r="BR229" i="3" s="1"/>
  <c r="EV220" i="3"/>
  <c r="EV229" i="3" s="1"/>
  <c r="DE216" i="3"/>
  <c r="DE220" i="3" s="1"/>
  <c r="DE229" i="3" s="1"/>
  <c r="AV177" i="3"/>
  <c r="BH121" i="3"/>
  <c r="CP121" i="3"/>
  <c r="AW177" i="3"/>
  <c r="AZ220" i="3"/>
  <c r="AZ229" i="3" s="1"/>
  <c r="AY173" i="3"/>
  <c r="AY174" i="3" s="1"/>
  <c r="DE314" i="3"/>
  <c r="CM173" i="3"/>
  <c r="CM314" i="3" s="1"/>
  <c r="T216" i="3"/>
  <c r="T220" i="3" s="1"/>
  <c r="T229" i="3" s="1"/>
  <c r="DA216" i="3"/>
  <c r="DA220" i="3" s="1"/>
  <c r="DA229" i="3" s="1"/>
  <c r="DA173" i="3"/>
  <c r="DY118" i="3"/>
  <c r="EH118" i="3"/>
  <c r="CN220" i="3"/>
  <c r="CN229" i="3" s="1"/>
  <c r="CJ220" i="3"/>
  <c r="CJ229" i="3" s="1"/>
  <c r="CM220" i="3"/>
  <c r="CM229" i="3" s="1"/>
  <c r="CL216" i="3"/>
  <c r="CL220" i="3" s="1"/>
  <c r="CL229" i="3" s="1"/>
  <c r="BO173" i="3"/>
  <c r="BO216" i="3"/>
  <c r="BI216" i="3"/>
  <c r="BI173" i="3"/>
  <c r="D174" i="3"/>
  <c r="D182" i="3" s="1"/>
  <c r="AF121" i="3"/>
  <c r="DL174" i="3"/>
  <c r="FA121" i="3"/>
  <c r="CJ173" i="3"/>
  <c r="CX216" i="3"/>
  <c r="CX220" i="3" s="1"/>
  <c r="CX229" i="3" s="1"/>
  <c r="J216" i="3"/>
  <c r="J173" i="3"/>
  <c r="AD118" i="3"/>
  <c r="AH173" i="3"/>
  <c r="AS173" i="3"/>
  <c r="BJ216" i="3"/>
  <c r="BJ173" i="3"/>
  <c r="CH173" i="3"/>
  <c r="CH216" i="3"/>
  <c r="CH220" i="3" s="1"/>
  <c r="CH229" i="3" s="1"/>
  <c r="BB173" i="3"/>
  <c r="BB216" i="3"/>
  <c r="BB220" i="3" s="1"/>
  <c r="BB229" i="3" s="1"/>
  <c r="DR173" i="3"/>
  <c r="DR216" i="3"/>
  <c r="DR220" i="3" s="1"/>
  <c r="DR229" i="3" s="1"/>
  <c r="FE118" i="3"/>
  <c r="BA118" i="3"/>
  <c r="ER121" i="3"/>
  <c r="FV118" i="3"/>
  <c r="AE121" i="3"/>
  <c r="EP174" i="3"/>
  <c r="DQ121" i="3"/>
  <c r="FR173" i="3"/>
  <c r="FR174" i="3" s="1"/>
  <c r="K173" i="3"/>
  <c r="K174" i="3" s="1"/>
  <c r="CL314" i="3"/>
  <c r="FK173" i="3"/>
  <c r="FK216" i="3"/>
  <c r="FK220" i="3" s="1"/>
  <c r="FK229" i="3" s="1"/>
  <c r="W216" i="3"/>
  <c r="W220" i="3" s="1"/>
  <c r="W229" i="3" s="1"/>
  <c r="W173" i="3"/>
  <c r="CL174" i="3"/>
  <c r="CL182" i="3" s="1"/>
  <c r="CL227" i="3" s="1"/>
  <c r="CM177" i="3"/>
  <c r="CY173" i="3"/>
  <c r="CY174" i="3" s="1"/>
  <c r="AV216" i="3"/>
  <c r="AV220" i="3" s="1"/>
  <c r="AV229" i="3" s="1"/>
  <c r="ER216" i="3"/>
  <c r="ER173" i="3"/>
  <c r="ES216" i="3"/>
  <c r="ES220" i="3" s="1"/>
  <c r="ES229" i="3" s="1"/>
  <c r="ES173" i="3"/>
  <c r="CG173" i="3"/>
  <c r="CG216" i="3"/>
  <c r="CG220" i="3" s="1"/>
  <c r="CG229" i="3" s="1"/>
  <c r="EN121" i="3"/>
  <c r="Q121" i="3"/>
  <c r="FW118" i="3"/>
  <c r="CJ118" i="3"/>
  <c r="CX174" i="3"/>
  <c r="CX182" i="3" s="1"/>
  <c r="CX227" i="3" s="1"/>
  <c r="BZ121" i="3"/>
  <c r="FP118" i="3"/>
  <c r="FD118" i="3"/>
  <c r="AY118" i="3"/>
  <c r="AZ174" i="3"/>
  <c r="FL121" i="3"/>
  <c r="H173" i="3"/>
  <c r="H177" i="3" s="1"/>
  <c r="AW216" i="3"/>
  <c r="AW220" i="3" s="1"/>
  <c r="AW229" i="3" s="1"/>
  <c r="FK121" i="3"/>
  <c r="X121" i="3"/>
  <c r="FN173" i="3"/>
  <c r="FN174" i="3" s="1"/>
  <c r="DL177" i="3"/>
  <c r="BW216" i="3"/>
  <c r="BW173" i="3"/>
  <c r="ET216" i="3"/>
  <c r="ET173" i="3"/>
  <c r="EJ216" i="3"/>
  <c r="EJ220" i="3" s="1"/>
  <c r="EJ229" i="3" s="1"/>
  <c r="EJ173" i="3"/>
  <c r="BF173" i="3"/>
  <c r="BF216" i="3"/>
  <c r="CW216" i="3"/>
  <c r="CW173" i="3"/>
  <c r="AI121" i="3"/>
  <c r="N118" i="3"/>
  <c r="BI121" i="3"/>
  <c r="CA173" i="3"/>
  <c r="CA174" i="3" s="1"/>
  <c r="CX314" i="3"/>
  <c r="U173" i="3"/>
  <c r="U174" i="3" s="1"/>
  <c r="CR314" i="3"/>
  <c r="EI173" i="3"/>
  <c r="EI216" i="3"/>
  <c r="AU173" i="3"/>
  <c r="AU216" i="3"/>
  <c r="AU220" i="3" s="1"/>
  <c r="AU229" i="3" s="1"/>
  <c r="BH173" i="3"/>
  <c r="BH216" i="3"/>
  <c r="BH220" i="3" s="1"/>
  <c r="BH229" i="3" s="1"/>
  <c r="AW174" i="3"/>
  <c r="DR121" i="3"/>
  <c r="FR220" i="3"/>
  <c r="FR229" i="3" s="1"/>
  <c r="FI173" i="3"/>
  <c r="FI174" i="3" s="1"/>
  <c r="EQ173" i="3"/>
  <c r="EQ177" i="3" s="1"/>
  <c r="AM216" i="3"/>
  <c r="AM173" i="3"/>
  <c r="BP314" i="3"/>
  <c r="EB173" i="3"/>
  <c r="EB174" i="3" s="1"/>
  <c r="BP177" i="3"/>
  <c r="BP182" i="3" s="1"/>
  <c r="BP227" i="3" s="1"/>
  <c r="Y173" i="3"/>
  <c r="Y174" i="3" s="1"/>
  <c r="BY173" i="3"/>
  <c r="BY216" i="3"/>
  <c r="BY220" i="3" s="1"/>
  <c r="BY229" i="3" s="1"/>
  <c r="CI118" i="3"/>
  <c r="DC174" i="3"/>
  <c r="DC182" i="3" s="1"/>
  <c r="DC227" i="3" s="1"/>
  <c r="DW118" i="3"/>
  <c r="BA173" i="3"/>
  <c r="BA174" i="3" s="1"/>
  <c r="FU314" i="3"/>
  <c r="CT173" i="3"/>
  <c r="CT174" i="3" s="1"/>
  <c r="BK216" i="3"/>
  <c r="BK173" i="3"/>
  <c r="X216" i="3"/>
  <c r="X220" i="3" s="1"/>
  <c r="X229" i="3" s="1"/>
  <c r="X173" i="3"/>
  <c r="BE173" i="3"/>
  <c r="BE174" i="3" s="1"/>
  <c r="BV216" i="3"/>
  <c r="BV173" i="3"/>
  <c r="AI173" i="3"/>
  <c r="AI216" i="3"/>
  <c r="AI220" i="3" s="1"/>
  <c r="AI229" i="3" s="1"/>
  <c r="BG216" i="3"/>
  <c r="BG220" i="3" s="1"/>
  <c r="BG229" i="3" s="1"/>
  <c r="BG173" i="3"/>
  <c r="AB216" i="3"/>
  <c r="AB173" i="3"/>
  <c r="FL216" i="3"/>
  <c r="FL173" i="3"/>
  <c r="FW173" i="3"/>
  <c r="FW216" i="3"/>
  <c r="FW220" i="3" s="1"/>
  <c r="FW229" i="3" s="1"/>
  <c r="FP173" i="3"/>
  <c r="FP216" i="3"/>
  <c r="BA220" i="3"/>
  <c r="BA229" i="3" s="1"/>
  <c r="FS121" i="3"/>
  <c r="AP121" i="3"/>
  <c r="Q216" i="3"/>
  <c r="AQ173" i="3"/>
  <c r="AQ174" i="3" s="1"/>
  <c r="EE216" i="3"/>
  <c r="EE220" i="3" s="1"/>
  <c r="EE229" i="3" s="1"/>
  <c r="DL216" i="3"/>
  <c r="DL220" i="3" s="1"/>
  <c r="DL229" i="3" s="1"/>
  <c r="FE173" i="3"/>
  <c r="FE216" i="3"/>
  <c r="FO216" i="3"/>
  <c r="FO173" i="3"/>
  <c r="EZ216" i="3"/>
  <c r="EZ220" i="3" s="1"/>
  <c r="EZ229" i="3" s="1"/>
  <c r="EZ173" i="3"/>
  <c r="CK173" i="3"/>
  <c r="CK216" i="3"/>
  <c r="DT177" i="3"/>
  <c r="DT182" i="3" s="1"/>
  <c r="DT227" i="3" s="1"/>
  <c r="P216" i="3"/>
  <c r="P173" i="3"/>
  <c r="AP216" i="3"/>
  <c r="AP173" i="3"/>
  <c r="C177" i="3"/>
  <c r="EF216" i="3"/>
  <c r="EF220" i="3" s="1"/>
  <c r="EF229" i="3" s="1"/>
  <c r="EF173" i="3"/>
  <c r="DQ216" i="3"/>
  <c r="DQ220" i="3" s="1"/>
  <c r="DQ229" i="3" s="1"/>
  <c r="DQ173" i="3"/>
  <c r="DK216" i="3"/>
  <c r="DK220" i="3" s="1"/>
  <c r="DK229" i="3" s="1"/>
  <c r="DK173" i="3"/>
  <c r="FT121" i="3"/>
  <c r="CG121" i="3"/>
  <c r="AM118" i="3"/>
  <c r="FZ41" i="3"/>
  <c r="AD173" i="3"/>
  <c r="AD216" i="3"/>
  <c r="AR216" i="3"/>
  <c r="AR220" i="3" s="1"/>
  <c r="AR229" i="3" s="1"/>
  <c r="AR173" i="3"/>
  <c r="BD177" i="3"/>
  <c r="CO173" i="3"/>
  <c r="CO216" i="3"/>
  <c r="CO220" i="3" s="1"/>
  <c r="CO229" i="3" s="1"/>
  <c r="BV118" i="3"/>
  <c r="DT118" i="3"/>
  <c r="L173" i="3"/>
  <c r="L174" i="3" s="1"/>
  <c r="FF314" i="3"/>
  <c r="FF177" i="3"/>
  <c r="FF182" i="3" s="1"/>
  <c r="FF227" i="3" s="1"/>
  <c r="AF216" i="3"/>
  <c r="AF173" i="3"/>
  <c r="EO216" i="3"/>
  <c r="EO173" i="3"/>
  <c r="AA220" i="3"/>
  <c r="AA229" i="3" s="1"/>
  <c r="AT177" i="3"/>
  <c r="EL216" i="3"/>
  <c r="EL220" i="3" s="1"/>
  <c r="EL229" i="3" s="1"/>
  <c r="EL173" i="3"/>
  <c r="C174" i="3"/>
  <c r="EM173" i="3"/>
  <c r="EM216" i="3"/>
  <c r="EM220" i="3" s="1"/>
  <c r="EM229" i="3" s="1"/>
  <c r="CC216" i="3"/>
  <c r="CC173" i="3"/>
  <c r="DF216" i="3"/>
  <c r="DF173" i="3"/>
  <c r="BS216" i="3"/>
  <c r="BS220" i="3" s="1"/>
  <c r="BS229" i="3" s="1"/>
  <c r="BS173" i="3"/>
  <c r="EH314" i="3"/>
  <c r="EH177" i="3"/>
  <c r="EH182" i="3" s="1"/>
  <c r="EH227" i="3" s="1"/>
  <c r="CO121" i="3"/>
  <c r="DD121" i="3"/>
  <c r="N314" i="3"/>
  <c r="N177" i="3"/>
  <c r="N182" i="3" s="1"/>
  <c r="N227" i="3" s="1"/>
  <c r="Y118" i="3"/>
  <c r="DC314" i="3"/>
  <c r="AE177" i="3"/>
  <c r="BE121" i="3"/>
  <c r="BT121" i="3"/>
  <c r="BJ121" i="3"/>
  <c r="DE121" i="3"/>
  <c r="AE174" i="3"/>
  <c r="CS174" i="3"/>
  <c r="FB314" i="3"/>
  <c r="DV121" i="3"/>
  <c r="FX182" i="3"/>
  <c r="FX227" i="3" s="1"/>
  <c r="CS177" i="3"/>
  <c r="EG118" i="3"/>
  <c r="AK182" i="3"/>
  <c r="AK227" i="3" s="1"/>
  <c r="DU314" i="3"/>
  <c r="DU177" i="3"/>
  <c r="DU182" i="3" s="1"/>
  <c r="DU227" i="3" s="1"/>
  <c r="EU174" i="3"/>
  <c r="BU314" i="3"/>
  <c r="BU177" i="3"/>
  <c r="BU182" i="3" s="1"/>
  <c r="BU227" i="3" s="1"/>
  <c r="FA314" i="3"/>
  <c r="FA177" i="3"/>
  <c r="FA182" i="3" s="1"/>
  <c r="FA227" i="3" s="1"/>
  <c r="DJ177" i="3"/>
  <c r="DJ314" i="3"/>
  <c r="DX314" i="3"/>
  <c r="DX177" i="3"/>
  <c r="DX182" i="3" s="1"/>
  <c r="DX227" i="3" s="1"/>
  <c r="DD177" i="3"/>
  <c r="DD182" i="3" s="1"/>
  <c r="DD227" i="3" s="1"/>
  <c r="DD314" i="3"/>
  <c r="BC177" i="3"/>
  <c r="BC182" i="3" s="1"/>
  <c r="BC227" i="3" s="1"/>
  <c r="BC314" i="3"/>
  <c r="EY314" i="3"/>
  <c r="EY177" i="3"/>
  <c r="EY182" i="3" s="1"/>
  <c r="EY227" i="3" s="1"/>
  <c r="FD314" i="3"/>
  <c r="FD177" i="3"/>
  <c r="FD182" i="3" s="1"/>
  <c r="FD227" i="3" s="1"/>
  <c r="R177" i="3"/>
  <c r="R182" i="3" s="1"/>
  <c r="R227" i="3" s="1"/>
  <c r="R314" i="3"/>
  <c r="AA177" i="3"/>
  <c r="AA182" i="3" s="1"/>
  <c r="AA227" i="3" s="1"/>
  <c r="AA314" i="3"/>
  <c r="Q314" i="3"/>
  <c r="Q177" i="3"/>
  <c r="Q182" i="3" s="1"/>
  <c r="Q227" i="3" s="1"/>
  <c r="DV177" i="3"/>
  <c r="DV182" i="3" s="1"/>
  <c r="DV227" i="3" s="1"/>
  <c r="DV314" i="3"/>
  <c r="CF314" i="3"/>
  <c r="CF177" i="3"/>
  <c r="CF182" i="3" s="1"/>
  <c r="CF227" i="3" s="1"/>
  <c r="DZ314" i="3"/>
  <c r="DZ177" i="3"/>
  <c r="DZ182" i="3" s="1"/>
  <c r="DZ227" i="3" s="1"/>
  <c r="DJ174" i="3"/>
  <c r="AF104" i="3"/>
  <c r="CW191" i="3"/>
  <c r="CW199" i="3" s="1"/>
  <c r="Z208" i="3"/>
  <c r="Z210" i="3" s="1"/>
  <c r="EC184" i="3"/>
  <c r="EC186" i="3" s="1"/>
  <c r="EC187" i="3" s="1"/>
  <c r="H104" i="3"/>
  <c r="DV191" i="3"/>
  <c r="DV199" i="3" s="1"/>
  <c r="AF191" i="3"/>
  <c r="EM103" i="3"/>
  <c r="CT208" i="3"/>
  <c r="CT210" i="3" s="1"/>
  <c r="AS208" i="3"/>
  <c r="AS210" i="3" s="1"/>
  <c r="BI208" i="3"/>
  <c r="BI268" i="3" s="1"/>
  <c r="FG104" i="3"/>
  <c r="EX184" i="3"/>
  <c r="DH191" i="3"/>
  <c r="DU184" i="3"/>
  <c r="DU186" i="3" s="1"/>
  <c r="DU187" i="3" s="1"/>
  <c r="EN191" i="3"/>
  <c r="BF191" i="3"/>
  <c r="I184" i="3"/>
  <c r="I186" i="3" s="1"/>
  <c r="I187" i="3" s="1"/>
  <c r="FE208" i="3"/>
  <c r="FE268" i="3" s="1"/>
  <c r="AF208" i="3"/>
  <c r="AF268" i="3" s="1"/>
  <c r="CM127" i="3"/>
  <c r="DV184" i="3"/>
  <c r="DV186" i="3" s="1"/>
  <c r="DV187" i="3" s="1"/>
  <c r="DV215" i="3"/>
  <c r="DV220" i="3" s="1"/>
  <c r="DV229" i="3" s="1"/>
  <c r="H184" i="3"/>
  <c r="H186" i="3" s="1"/>
  <c r="H187" i="3" s="1"/>
  <c r="EB191" i="3"/>
  <c r="FT104" i="3"/>
  <c r="FE104" i="3"/>
  <c r="AX104" i="3"/>
  <c r="EB208" i="3"/>
  <c r="EB268" i="3" s="1"/>
  <c r="AX184" i="3"/>
  <c r="AX186" i="3" s="1"/>
  <c r="AX187" i="3" s="1"/>
  <c r="BY103" i="3"/>
  <c r="CC191" i="3"/>
  <c r="BF104" i="3"/>
  <c r="CC184" i="3"/>
  <c r="CC186" i="3" s="1"/>
  <c r="CC187" i="3" s="1"/>
  <c r="BF184" i="3"/>
  <c r="BF186" i="3" s="1"/>
  <c r="BF187" i="3" s="1"/>
  <c r="EG127" i="3"/>
  <c r="CS191" i="3"/>
  <c r="U103" i="3"/>
  <c r="AS184" i="3"/>
  <c r="AS186" i="3" s="1"/>
  <c r="AS187" i="3" s="1"/>
  <c r="EG103" i="3"/>
  <c r="AR127" i="3"/>
  <c r="BF208" i="3"/>
  <c r="BF210" i="3" s="1"/>
  <c r="FE191" i="3"/>
  <c r="FE199" i="3" s="1"/>
  <c r="EB104" i="3"/>
  <c r="CW104" i="3"/>
  <c r="CS104" i="3"/>
  <c r="DQ103" i="3"/>
  <c r="EU215" i="3"/>
  <c r="EU220" i="3" s="1"/>
  <c r="EU229" i="3" s="1"/>
  <c r="FH127" i="3"/>
  <c r="CQ184" i="3"/>
  <c r="CQ186" i="3" s="1"/>
  <c r="CQ187" i="3" s="1"/>
  <c r="CC208" i="3"/>
  <c r="CC268" i="3" s="1"/>
  <c r="DV104" i="3"/>
  <c r="AF184" i="3"/>
  <c r="AF186" i="3" s="1"/>
  <c r="AF187" i="3" s="1"/>
  <c r="CC127" i="3"/>
  <c r="DZ103" i="3"/>
  <c r="DQ127" i="3"/>
  <c r="H191" i="3"/>
  <c r="H208" i="3"/>
  <c r="H268" i="3" s="1"/>
  <c r="EB184" i="3"/>
  <c r="EB186" i="3" s="1"/>
  <c r="EB187" i="3" s="1"/>
  <c r="FT122" i="3"/>
  <c r="BA127" i="3"/>
  <c r="CM103" i="3"/>
  <c r="BI184" i="3"/>
  <c r="BI186" i="3" s="1"/>
  <c r="BI187" i="3" s="1"/>
  <c r="AS191" i="3"/>
  <c r="CQ104" i="3"/>
  <c r="FT184" i="3"/>
  <c r="FT186" i="3" s="1"/>
  <c r="FT187" i="3" s="1"/>
  <c r="CT184" i="3"/>
  <c r="CT186" i="3" s="1"/>
  <c r="CT187" i="3" s="1"/>
  <c r="CC104" i="3"/>
  <c r="CS184" i="3"/>
  <c r="CS186" i="3" s="1"/>
  <c r="CS187" i="3" s="1"/>
  <c r="AX208" i="3"/>
  <c r="AX268" i="3" s="1"/>
  <c r="T103" i="3"/>
  <c r="CQ191" i="3"/>
  <c r="DV127" i="3"/>
  <c r="CQ208" i="3"/>
  <c r="CQ210" i="3" s="1"/>
  <c r="AB184" i="3"/>
  <c r="AB186" i="3" s="1"/>
  <c r="AB187" i="3" s="1"/>
  <c r="AX191" i="3"/>
  <c r="AF215" i="3"/>
  <c r="CD127" i="3"/>
  <c r="E104" i="3"/>
  <c r="CC215" i="3"/>
  <c r="BV215" i="3"/>
  <c r="E208" i="3"/>
  <c r="E268" i="3" s="1"/>
  <c r="CW184" i="3"/>
  <c r="CW186" i="3" s="1"/>
  <c r="CW187" i="3" s="1"/>
  <c r="AF127" i="3"/>
  <c r="EN208" i="3"/>
  <c r="EN210" i="3" s="1"/>
  <c r="FT208" i="3"/>
  <c r="FT210" i="3" s="1"/>
  <c r="EC191" i="3"/>
  <c r="CS208" i="3"/>
  <c r="CS210" i="3" s="1"/>
  <c r="FT127" i="3"/>
  <c r="AR103" i="3"/>
  <c r="BA103" i="3"/>
  <c r="DZ215" i="3"/>
  <c r="DZ220" i="3" s="1"/>
  <c r="DZ229" i="3" s="1"/>
  <c r="FL215" i="3"/>
  <c r="BY127" i="3"/>
  <c r="EJ127" i="3"/>
  <c r="FP208" i="3"/>
  <c r="FP210" i="3" s="1"/>
  <c r="CA103" i="3"/>
  <c r="BM191" i="3"/>
  <c r="DB208" i="3"/>
  <c r="DB268" i="3" s="1"/>
  <c r="EF127" i="3"/>
  <c r="DB191" i="3"/>
  <c r="EM127" i="3"/>
  <c r="Z104" i="3"/>
  <c r="BM208" i="3"/>
  <c r="BM268" i="3" s="1"/>
  <c r="EN104" i="3"/>
  <c r="CI184" i="3"/>
  <c r="CI186" i="3" s="1"/>
  <c r="CI187" i="3" s="1"/>
  <c r="E191" i="3"/>
  <c r="DB184" i="3"/>
  <c r="DB186" i="3" s="1"/>
  <c r="DB187" i="3" s="1"/>
  <c r="FH103" i="3"/>
  <c r="DB215" i="3"/>
  <c r="DB220" i="3" s="1"/>
  <c r="DB229" i="3" s="1"/>
  <c r="AP215" i="3"/>
  <c r="FL103" i="3"/>
  <c r="CW208" i="3"/>
  <c r="CW268" i="3" s="1"/>
  <c r="BM215" i="3"/>
  <c r="BM220" i="3" s="1"/>
  <c r="BM229" i="3" s="1"/>
  <c r="BM184" i="3"/>
  <c r="BM186" i="3" s="1"/>
  <c r="BM187" i="3" s="1"/>
  <c r="CI208" i="3"/>
  <c r="CI210" i="3" s="1"/>
  <c r="EF103" i="3"/>
  <c r="DB127" i="3"/>
  <c r="AA127" i="3"/>
  <c r="DY103" i="3"/>
  <c r="CI191" i="3"/>
  <c r="DA103" i="3"/>
  <c r="DS103" i="3"/>
  <c r="CI119" i="3"/>
  <c r="CI104" i="3"/>
  <c r="BM122" i="3"/>
  <c r="BM104" i="3"/>
  <c r="U215" i="3"/>
  <c r="U220" i="3" s="1"/>
  <c r="U229" i="3" s="1"/>
  <c r="EC208" i="3"/>
  <c r="EC210" i="3" s="1"/>
  <c r="CD103" i="3"/>
  <c r="BV103" i="3"/>
  <c r="DH184" i="3"/>
  <c r="DH186" i="3" s="1"/>
  <c r="DH187" i="3" s="1"/>
  <c r="CW215" i="3"/>
  <c r="EX208" i="3"/>
  <c r="EX268" i="3" s="1"/>
  <c r="DU208" i="3"/>
  <c r="DU210" i="3" s="1"/>
  <c r="I191" i="3"/>
  <c r="DU142" i="3"/>
  <c r="BM127" i="3"/>
  <c r="DY127" i="3"/>
  <c r="FG184" i="3"/>
  <c r="FG186" i="3" s="1"/>
  <c r="FG187" i="3" s="1"/>
  <c r="DH208" i="3"/>
  <c r="DH210" i="3" s="1"/>
  <c r="BP104" i="3"/>
  <c r="FG208" i="3"/>
  <c r="FG268" i="3" s="1"/>
  <c r="FQ103" i="3"/>
  <c r="DO127" i="3"/>
  <c r="BJ215" i="3"/>
  <c r="DH104" i="3"/>
  <c r="BP127" i="3"/>
  <c r="CP103" i="3"/>
  <c r="DK127" i="3"/>
  <c r="S127" i="3"/>
  <c r="DU127" i="3"/>
  <c r="K104" i="3"/>
  <c r="DU104" i="3"/>
  <c r="K191" i="3"/>
  <c r="K199" i="3" s="1"/>
  <c r="DK103" i="3"/>
  <c r="S103" i="3"/>
  <c r="K184" i="3"/>
  <c r="K186" i="3" s="1"/>
  <c r="K187" i="3" s="1"/>
  <c r="BP191" i="3"/>
  <c r="BP199" i="3" s="1"/>
  <c r="EX104" i="3"/>
  <c r="D103" i="3"/>
  <c r="K208" i="3"/>
  <c r="K210" i="3" s="1"/>
  <c r="BP208" i="3"/>
  <c r="BP210" i="3" s="1"/>
  <c r="EP184" i="3"/>
  <c r="EP186" i="3" s="1"/>
  <c r="EP187" i="3" s="1"/>
  <c r="BE215" i="3"/>
  <c r="BE220" i="3" s="1"/>
  <c r="BE229" i="3" s="1"/>
  <c r="BP184" i="3"/>
  <c r="BP186" i="3" s="1"/>
  <c r="BP187" i="3" s="1"/>
  <c r="DH215" i="3"/>
  <c r="DH220" i="3" s="1"/>
  <c r="DH229" i="3" s="1"/>
  <c r="DX103" i="3"/>
  <c r="EP191" i="3"/>
  <c r="K215" i="3"/>
  <c r="K220" i="3" s="1"/>
  <c r="K229" i="3" s="1"/>
  <c r="DU191" i="3"/>
  <c r="DU199" i="3" s="1"/>
  <c r="EX191" i="3"/>
  <c r="EP104" i="3"/>
  <c r="DH127" i="3"/>
  <c r="K127" i="3"/>
  <c r="DU215" i="3"/>
  <c r="DU220" i="3" s="1"/>
  <c r="DU229" i="3" s="1"/>
  <c r="D127" i="3"/>
  <c r="AB208" i="3"/>
  <c r="AB210" i="3" s="1"/>
  <c r="CE127" i="3"/>
  <c r="EP208" i="3"/>
  <c r="EP268" i="3" s="1"/>
  <c r="CE103" i="3"/>
  <c r="GB137" i="3"/>
  <c r="FZ139" i="3"/>
  <c r="FQ215" i="3"/>
  <c r="FQ220" i="3" s="1"/>
  <c r="FQ229" i="3" s="1"/>
  <c r="CV103" i="3"/>
  <c r="CC142" i="3"/>
  <c r="BC127" i="3"/>
  <c r="DC127" i="3"/>
  <c r="AX144" i="3"/>
  <c r="AB191" i="3"/>
  <c r="DO103" i="3"/>
  <c r="FP191" i="3"/>
  <c r="EA182" i="3"/>
  <c r="EA227" i="3" s="1"/>
  <c r="CT191" i="3"/>
  <c r="CT199" i="3" s="1"/>
  <c r="CL103" i="3"/>
  <c r="CV127" i="3"/>
  <c r="DS127" i="3"/>
  <c r="Z184" i="3"/>
  <c r="Z186" i="3" s="1"/>
  <c r="Z187" i="3" s="1"/>
  <c r="BI104" i="3"/>
  <c r="CP127" i="3"/>
  <c r="CW127" i="3"/>
  <c r="E127" i="3"/>
  <c r="FU127" i="3"/>
  <c r="DE103" i="3"/>
  <c r="EU103" i="3"/>
  <c r="AH215" i="3"/>
  <c r="AH220" i="3" s="1"/>
  <c r="AH229" i="3" s="1"/>
  <c r="BP215" i="3"/>
  <c r="BP220" i="3" s="1"/>
  <c r="BP229" i="3" s="1"/>
  <c r="BJ103" i="3"/>
  <c r="Z191" i="3"/>
  <c r="FG191" i="3"/>
  <c r="EC104" i="3"/>
  <c r="CT104" i="3"/>
  <c r="BI191" i="3"/>
  <c r="AB104" i="3"/>
  <c r="E184" i="3"/>
  <c r="E188" i="3" s="1"/>
  <c r="FU103" i="3"/>
  <c r="DE127" i="3"/>
  <c r="DX127" i="3"/>
  <c r="ED103" i="3"/>
  <c r="BQ127" i="3"/>
  <c r="AS104" i="3"/>
  <c r="FP184" i="3"/>
  <c r="FP186" i="3" s="1"/>
  <c r="FP187" i="3" s="1"/>
  <c r="EW103" i="3"/>
  <c r="DC103" i="3"/>
  <c r="FJ103" i="3"/>
  <c r="EO127" i="3"/>
  <c r="EZ103" i="3"/>
  <c r="EN184" i="3"/>
  <c r="EN186" i="3" s="1"/>
  <c r="EN187" i="3" s="1"/>
  <c r="AO103" i="3"/>
  <c r="EN127" i="3"/>
  <c r="EZ127" i="3"/>
  <c r="BQ103" i="3"/>
  <c r="BX127" i="3"/>
  <c r="BD103" i="3"/>
  <c r="CI215" i="3"/>
  <c r="CI220" i="3" s="1"/>
  <c r="CI229" i="3" s="1"/>
  <c r="AS127" i="3"/>
  <c r="BE103" i="3"/>
  <c r="EO208" i="3"/>
  <c r="EO210" i="3" s="1"/>
  <c r="CJ127" i="3"/>
  <c r="CK215" i="3"/>
  <c r="CQ127" i="3"/>
  <c r="O103" i="3"/>
  <c r="EO104" i="3"/>
  <c r="AG127" i="3"/>
  <c r="EX127" i="3"/>
  <c r="DJ127" i="3"/>
  <c r="BT127" i="3"/>
  <c r="FV215" i="3"/>
  <c r="FV220" i="3" s="1"/>
  <c r="FV229" i="3" s="1"/>
  <c r="BI127" i="3"/>
  <c r="J103" i="3"/>
  <c r="AX127" i="3"/>
  <c r="DN127" i="3"/>
  <c r="FR127" i="3"/>
  <c r="EO184" i="3"/>
  <c r="EO186" i="3" s="1"/>
  <c r="EO187" i="3" s="1"/>
  <c r="CJ103" i="3"/>
  <c r="P103" i="3"/>
  <c r="EE127" i="3"/>
  <c r="CK103" i="3"/>
  <c r="FS103" i="3"/>
  <c r="FR103" i="3"/>
  <c r="AP103" i="3"/>
  <c r="AB127" i="3"/>
  <c r="H215" i="3"/>
  <c r="H220" i="3" s="1"/>
  <c r="H229" i="3" s="1"/>
  <c r="FS127" i="3"/>
  <c r="FP215" i="3"/>
  <c r="FP220" i="3" s="1"/>
  <c r="FP229" i="3" s="1"/>
  <c r="CH127" i="3"/>
  <c r="DM103" i="3"/>
  <c r="FM103" i="3"/>
  <c r="FV103" i="3"/>
  <c r="CR127" i="3"/>
  <c r="ED127" i="3"/>
  <c r="BB127" i="3"/>
  <c r="EK127" i="3"/>
  <c r="EX215" i="3"/>
  <c r="EX220" i="3" s="1"/>
  <c r="EX229" i="3" s="1"/>
  <c r="FJ127" i="3"/>
  <c r="AQ127" i="3"/>
  <c r="AI103" i="3"/>
  <c r="AX215" i="3"/>
  <c r="AX220" i="3" s="1"/>
  <c r="AX229" i="3" s="1"/>
  <c r="Q104" i="3"/>
  <c r="DJ103" i="3"/>
  <c r="BT103" i="3"/>
  <c r="CT127" i="3"/>
  <c r="FD127" i="3"/>
  <c r="Z127" i="3"/>
  <c r="AK127" i="3"/>
  <c r="AH103" i="3"/>
  <c r="EK103" i="3"/>
  <c r="BZ215" i="3"/>
  <c r="BZ220" i="3" s="1"/>
  <c r="BZ229" i="3" s="1"/>
  <c r="EC215" i="3"/>
  <c r="EC220" i="3" s="1"/>
  <c r="EC229" i="3" s="1"/>
  <c r="ER215" i="3"/>
  <c r="Q184" i="3"/>
  <c r="Q186" i="3" s="1"/>
  <c r="Q187" i="3" s="1"/>
  <c r="ES127" i="3"/>
  <c r="V103" i="3"/>
  <c r="BL103" i="3"/>
  <c r="FF215" i="3"/>
  <c r="FF220" i="3" s="1"/>
  <c r="FF229" i="3" s="1"/>
  <c r="AU103" i="3"/>
  <c r="Q208" i="3"/>
  <c r="Q210" i="3" s="1"/>
  <c r="AE104" i="3"/>
  <c r="Q191" i="3"/>
  <c r="FI208" i="3"/>
  <c r="FI210" i="3" s="1"/>
  <c r="DM127" i="3"/>
  <c r="CX103" i="3"/>
  <c r="CQ215" i="3"/>
  <c r="CQ220" i="3" s="1"/>
  <c r="CQ229" i="3" s="1"/>
  <c r="AW103" i="3"/>
  <c r="F103" i="3"/>
  <c r="I104" i="3"/>
  <c r="I208" i="3"/>
  <c r="I210" i="3" s="1"/>
  <c r="AE208" i="3"/>
  <c r="AE268" i="3" s="1"/>
  <c r="CG127" i="3"/>
  <c r="DT103" i="3"/>
  <c r="BR103" i="3"/>
  <c r="EY103" i="3"/>
  <c r="BF127" i="3"/>
  <c r="FP127" i="3"/>
  <c r="FK127" i="3"/>
  <c r="O127" i="3"/>
  <c r="EO191" i="3"/>
  <c r="BC103" i="3"/>
  <c r="DA127" i="3"/>
  <c r="CS127" i="3"/>
  <c r="CS215" i="3"/>
  <c r="CS220" i="3" s="1"/>
  <c r="CS229" i="3" s="1"/>
  <c r="EL127" i="3"/>
  <c r="FF103" i="3"/>
  <c r="R103" i="3"/>
  <c r="H127" i="3"/>
  <c r="P215" i="3"/>
  <c r="BD127" i="3"/>
  <c r="AO215" i="3"/>
  <c r="AO220" i="3" s="1"/>
  <c r="AO229" i="3" s="1"/>
  <c r="BG127" i="3"/>
  <c r="CN127" i="3"/>
  <c r="AV103" i="3"/>
  <c r="BX103" i="3"/>
  <c r="AA103" i="3"/>
  <c r="V127" i="3"/>
  <c r="AZ127" i="3"/>
  <c r="BG103" i="3"/>
  <c r="FG127" i="3"/>
  <c r="CZ127" i="3"/>
  <c r="FM127" i="3"/>
  <c r="AZ103" i="3"/>
  <c r="G103" i="3"/>
  <c r="AI127" i="3"/>
  <c r="AW127" i="3"/>
  <c r="G215" i="3"/>
  <c r="G220" i="3" s="1"/>
  <c r="G229" i="3" s="1"/>
  <c r="W127" i="3"/>
  <c r="T127" i="3"/>
  <c r="BF215" i="3"/>
  <c r="DL103" i="3"/>
  <c r="X103" i="3"/>
  <c r="DR103" i="3"/>
  <c r="FK103" i="3"/>
  <c r="EB215" i="3"/>
  <c r="EB220" i="3" s="1"/>
  <c r="EB229" i="3" s="1"/>
  <c r="W103" i="3"/>
  <c r="FN104" i="3"/>
  <c r="FN208" i="3"/>
  <c r="FN268" i="3" s="1"/>
  <c r="FN184" i="3"/>
  <c r="FN188" i="3" s="1"/>
  <c r="FN191" i="3"/>
  <c r="AY215" i="3"/>
  <c r="AY220" i="3" s="1"/>
  <c r="AY229" i="3" s="1"/>
  <c r="AY127" i="3"/>
  <c r="AY103" i="3"/>
  <c r="AM215" i="3"/>
  <c r="AM127" i="3"/>
  <c r="AM103" i="3"/>
  <c r="N215" i="3"/>
  <c r="N220" i="3" s="1"/>
  <c r="N229" i="3" s="1"/>
  <c r="N127" i="3"/>
  <c r="N103" i="3"/>
  <c r="FP104" i="3"/>
  <c r="AC127" i="3"/>
  <c r="EA127" i="3"/>
  <c r="Y127" i="3"/>
  <c r="AD103" i="3"/>
  <c r="CZ103" i="3"/>
  <c r="CR103" i="3"/>
  <c r="EJ103" i="3"/>
  <c r="J215" i="3"/>
  <c r="DP103" i="3"/>
  <c r="CN103" i="3"/>
  <c r="DR127" i="3"/>
  <c r="CB103" i="3"/>
  <c r="CF103" i="3"/>
  <c r="CH103" i="3"/>
  <c r="EE103" i="3"/>
  <c r="BR127" i="3"/>
  <c r="AC103" i="3"/>
  <c r="ES103" i="3"/>
  <c r="FW127" i="3"/>
  <c r="BI215" i="3"/>
  <c r="AU127" i="3"/>
  <c r="DD103" i="3"/>
  <c r="FO215" i="3"/>
  <c r="FO127" i="3"/>
  <c r="FO103" i="3"/>
  <c r="BN103" i="3"/>
  <c r="BN215" i="3"/>
  <c r="BN220" i="3" s="1"/>
  <c r="BN229" i="3" s="1"/>
  <c r="BN127" i="3"/>
  <c r="BO215" i="3"/>
  <c r="BO127" i="3"/>
  <c r="BO103" i="3"/>
  <c r="FB215" i="3"/>
  <c r="FB220" i="3" s="1"/>
  <c r="FB229" i="3" s="1"/>
  <c r="FB103" i="3"/>
  <c r="AE184" i="3"/>
  <c r="AE186" i="3" s="1"/>
  <c r="AE187" i="3" s="1"/>
  <c r="FI104" i="3"/>
  <c r="BB103" i="3"/>
  <c r="CY127" i="3"/>
  <c r="DW103" i="3"/>
  <c r="CA215" i="3"/>
  <c r="CA220" i="3" s="1"/>
  <c r="CA229" i="3" s="1"/>
  <c r="DI127" i="3"/>
  <c r="Q215" i="3"/>
  <c r="FG215" i="3"/>
  <c r="FG220" i="3" s="1"/>
  <c r="FG229" i="3" s="1"/>
  <c r="Y103" i="3"/>
  <c r="DN103" i="3"/>
  <c r="CX127" i="3"/>
  <c r="AD215" i="3"/>
  <c r="CL127" i="3"/>
  <c r="AK103" i="3"/>
  <c r="I215" i="3"/>
  <c r="I220" i="3" s="1"/>
  <c r="I229" i="3" s="1"/>
  <c r="E215" i="3"/>
  <c r="E220" i="3" s="1"/>
  <c r="E229" i="3" s="1"/>
  <c r="FD103" i="3"/>
  <c r="BZ103" i="3"/>
  <c r="BS127" i="3"/>
  <c r="EP127" i="3"/>
  <c r="F127" i="3"/>
  <c r="CF215" i="3"/>
  <c r="CF220" i="3" s="1"/>
  <c r="CF229" i="3" s="1"/>
  <c r="EL103" i="3"/>
  <c r="DD127" i="3"/>
  <c r="EB127" i="3"/>
  <c r="AE191" i="3"/>
  <c r="AE199" i="3" s="1"/>
  <c r="BU215" i="3"/>
  <c r="BU220" i="3" s="1"/>
  <c r="BU229" i="3" s="1"/>
  <c r="EA103" i="3"/>
  <c r="DT127" i="3"/>
  <c r="EV127" i="3"/>
  <c r="FX103" i="3"/>
  <c r="BH103" i="3"/>
  <c r="DG103" i="3"/>
  <c r="DG215" i="3"/>
  <c r="DG220" i="3" s="1"/>
  <c r="DG229" i="3" s="1"/>
  <c r="DG127" i="3"/>
  <c r="DF103" i="3"/>
  <c r="DF215" i="3"/>
  <c r="DF127" i="3"/>
  <c r="AL215" i="3"/>
  <c r="AL220" i="3" s="1"/>
  <c r="AL229" i="3" s="1"/>
  <c r="AL127" i="3"/>
  <c r="AL103" i="3"/>
  <c r="DW127" i="3"/>
  <c r="EV103" i="3"/>
  <c r="BL127" i="3"/>
  <c r="FI127" i="3"/>
  <c r="ER103" i="3"/>
  <c r="DP127" i="3"/>
  <c r="EW127" i="3"/>
  <c r="AS215" i="3"/>
  <c r="AS220" i="3" s="1"/>
  <c r="AS229" i="3" s="1"/>
  <c r="FW103" i="3"/>
  <c r="I127" i="3"/>
  <c r="AT103" i="3"/>
  <c r="FX215" i="3"/>
  <c r="FX220" i="3" s="1"/>
  <c r="FX229" i="3" s="1"/>
  <c r="BW215" i="3"/>
  <c r="BW220" i="3" s="1"/>
  <c r="BW229" i="3" s="1"/>
  <c r="BW127" i="3"/>
  <c r="BW103" i="3"/>
  <c r="FC215" i="3"/>
  <c r="FC220" i="3" s="1"/>
  <c r="FC229" i="3" s="1"/>
  <c r="FC127" i="3"/>
  <c r="FC103" i="3"/>
  <c r="EQ127" i="3"/>
  <c r="EQ103" i="3"/>
  <c r="EQ215" i="3"/>
  <c r="EQ220" i="3" s="1"/>
  <c r="EQ229" i="3" s="1"/>
  <c r="FN127" i="3"/>
  <c r="FN215" i="3"/>
  <c r="FN220" i="3" s="1"/>
  <c r="FN229" i="3" s="1"/>
  <c r="L103" i="3"/>
  <c r="L215" i="3"/>
  <c r="L220" i="3" s="1"/>
  <c r="L229" i="3" s="1"/>
  <c r="FI191" i="3"/>
  <c r="CY103" i="3"/>
  <c r="CO127" i="3"/>
  <c r="FI215" i="3"/>
  <c r="FI220" i="3" s="1"/>
  <c r="FI229" i="3" s="1"/>
  <c r="EC127" i="3"/>
  <c r="AE127" i="3"/>
  <c r="BU103" i="3"/>
  <c r="FE215" i="3"/>
  <c r="ET103" i="3"/>
  <c r="AV127" i="3"/>
  <c r="AG103" i="3"/>
  <c r="EP215" i="3"/>
  <c r="EP220" i="3" s="1"/>
  <c r="EP229" i="3" s="1"/>
  <c r="ET215" i="3"/>
  <c r="CT215" i="3"/>
  <c r="CT220" i="3" s="1"/>
  <c r="CT229" i="3" s="1"/>
  <c r="AN127" i="3"/>
  <c r="FA215" i="3"/>
  <c r="FA220" i="3" s="1"/>
  <c r="FA229" i="3" s="1"/>
  <c r="FE127" i="3"/>
  <c r="AJ103" i="3"/>
  <c r="CI127" i="3"/>
  <c r="CU215" i="3"/>
  <c r="CU220" i="3" s="1"/>
  <c r="CU229" i="3" s="1"/>
  <c r="CU127" i="3"/>
  <c r="CU103" i="3"/>
  <c r="EH127" i="3"/>
  <c r="EH103" i="3"/>
  <c r="EH215" i="3"/>
  <c r="EH220" i="3" s="1"/>
  <c r="EH229" i="3" s="1"/>
  <c r="EI127" i="3"/>
  <c r="EI215" i="3"/>
  <c r="EI220" i="3" s="1"/>
  <c r="EI229" i="3" s="1"/>
  <c r="EI103" i="3"/>
  <c r="FI184" i="3"/>
  <c r="FI186" i="3" s="1"/>
  <c r="FI187" i="3" s="1"/>
  <c r="FT215" i="3"/>
  <c r="FT220" i="3" s="1"/>
  <c r="FT229" i="3" s="1"/>
  <c r="CO103" i="3"/>
  <c r="DI103" i="3"/>
  <c r="Q127" i="3"/>
  <c r="AE215" i="3"/>
  <c r="AE220" i="3" s="1"/>
  <c r="AE229" i="3" s="1"/>
  <c r="EO215" i="3"/>
  <c r="AQ103" i="3"/>
  <c r="DL127" i="3"/>
  <c r="R127" i="3"/>
  <c r="AB215" i="3"/>
  <c r="X127" i="3"/>
  <c r="AN103" i="3"/>
  <c r="EY127" i="3"/>
  <c r="AJ127" i="3"/>
  <c r="EN215" i="3"/>
  <c r="EN220" i="3" s="1"/>
  <c r="EN229" i="3" s="1"/>
  <c r="CG103" i="3"/>
  <c r="AT215" i="3"/>
  <c r="AT220" i="3" s="1"/>
  <c r="AT229" i="3" s="1"/>
  <c r="BS103" i="3"/>
  <c r="CB127" i="3"/>
  <c r="BH127" i="3"/>
  <c r="FA103" i="3"/>
  <c r="M127" i="3"/>
  <c r="M215" i="3"/>
  <c r="M220" i="3" s="1"/>
  <c r="M229" i="3" s="1"/>
  <c r="BK127" i="3"/>
  <c r="BK103" i="3"/>
  <c r="BK215" i="3"/>
  <c r="M191" i="3"/>
  <c r="M104" i="3"/>
  <c r="M208" i="3"/>
  <c r="M210" i="3" s="1"/>
  <c r="M119" i="3"/>
  <c r="M184" i="3"/>
  <c r="M186" i="3" s="1"/>
  <c r="M187" i="3" s="1"/>
  <c r="EX186" i="3"/>
  <c r="EX187" i="3" s="1"/>
  <c r="AN182" i="3"/>
  <c r="AN227" i="3" s="1"/>
  <c r="FZ90" i="3"/>
  <c r="FO220" i="3" l="1"/>
  <c r="FO229" i="3" s="1"/>
  <c r="EP177" i="3"/>
  <c r="EN174" i="3"/>
  <c r="EN182" i="3" s="1"/>
  <c r="EN227" i="3" s="1"/>
  <c r="BN174" i="3"/>
  <c r="FG177" i="3"/>
  <c r="V177" i="3"/>
  <c r="V174" i="3"/>
  <c r="V182" i="3" s="1"/>
  <c r="V227" i="3" s="1"/>
  <c r="AX177" i="3"/>
  <c r="AX182" i="3" s="1"/>
  <c r="AX227" i="3" s="1"/>
  <c r="AX314" i="3"/>
  <c r="M177" i="3"/>
  <c r="ED177" i="3"/>
  <c r="ED182" i="3" s="1"/>
  <c r="ED227" i="3" s="1"/>
  <c r="DS314" i="3"/>
  <c r="EU177" i="3"/>
  <c r="DS177" i="3"/>
  <c r="DS182" i="3" s="1"/>
  <c r="DS227" i="3" s="1"/>
  <c r="EX199" i="3"/>
  <c r="H314" i="3"/>
  <c r="AS268" i="3"/>
  <c r="CZ182" i="3"/>
  <c r="CZ227" i="3" s="1"/>
  <c r="AM220" i="3"/>
  <c r="AM229" i="3" s="1"/>
  <c r="CT314" i="3"/>
  <c r="EO142" i="3"/>
  <c r="CS158" i="3"/>
  <c r="FT142" i="3"/>
  <c r="FT146" i="3" s="1"/>
  <c r="FT148" i="3" s="1"/>
  <c r="AF144" i="3"/>
  <c r="FT177" i="3"/>
  <c r="FT182" i="3" s="1"/>
  <c r="FT227" i="3" s="1"/>
  <c r="EO144" i="3"/>
  <c r="AF195" i="3"/>
  <c r="BT174" i="3"/>
  <c r="AF142" i="3"/>
  <c r="FT144" i="3"/>
  <c r="AG314" i="3"/>
  <c r="BT177" i="3"/>
  <c r="BT182" i="3" s="1"/>
  <c r="BT227" i="3" s="1"/>
  <c r="AG177" i="3"/>
  <c r="AG182" i="3" s="1"/>
  <c r="AG227" i="3" s="1"/>
  <c r="EB152" i="3"/>
  <c r="CI152" i="3"/>
  <c r="I174" i="3"/>
  <c r="FG158" i="3"/>
  <c r="M152" i="3"/>
  <c r="DH152" i="3"/>
  <c r="FI152" i="3"/>
  <c r="I152" i="3"/>
  <c r="FN152" i="3"/>
  <c r="CI174" i="3"/>
  <c r="E314" i="3"/>
  <c r="E174" i="3"/>
  <c r="E182" i="3" s="1"/>
  <c r="E227" i="3" s="1"/>
  <c r="BI199" i="3"/>
  <c r="CI177" i="3"/>
  <c r="CI182" i="3" s="1"/>
  <c r="CI227" i="3" s="1"/>
  <c r="E152" i="3"/>
  <c r="E154" i="3" s="1"/>
  <c r="EN152" i="3"/>
  <c r="DB158" i="3"/>
  <c r="CQ152" i="3"/>
  <c r="EC158" i="3"/>
  <c r="FG199" i="3"/>
  <c r="EB314" i="3"/>
  <c r="BL174" i="3"/>
  <c r="DV158" i="3"/>
  <c r="FP152" i="3"/>
  <c r="Q152" i="3"/>
  <c r="DL112" i="3"/>
  <c r="DL150" i="3"/>
  <c r="DL152" i="3"/>
  <c r="BS112" i="3"/>
  <c r="BS150" i="3"/>
  <c r="BS152" i="3"/>
  <c r="AG112" i="3"/>
  <c r="AG150" i="3"/>
  <c r="L112" i="3"/>
  <c r="L150" i="3"/>
  <c r="L152" i="3"/>
  <c r="AL112" i="3"/>
  <c r="AL152" i="3"/>
  <c r="FD112" i="3"/>
  <c r="FD152" i="3"/>
  <c r="EE112" i="3"/>
  <c r="EE152" i="3"/>
  <c r="FF112" i="3"/>
  <c r="FF152" i="3"/>
  <c r="EY112" i="3"/>
  <c r="EY150" i="3"/>
  <c r="EY152" i="3"/>
  <c r="FU112" i="3"/>
  <c r="FU150" i="3"/>
  <c r="FU152" i="3"/>
  <c r="DE112" i="3"/>
  <c r="DE152" i="3"/>
  <c r="DE158" i="3"/>
  <c r="DA112" i="3"/>
  <c r="DA158" i="3"/>
  <c r="DA152" i="3"/>
  <c r="BM197" i="3"/>
  <c r="BM199" i="3"/>
  <c r="AC112" i="3"/>
  <c r="AC150" i="3"/>
  <c r="AO112" i="3"/>
  <c r="AO150" i="3"/>
  <c r="AO152" i="3"/>
  <c r="AT112" i="3"/>
  <c r="AT150" i="3"/>
  <c r="EA112" i="3"/>
  <c r="EA150" i="3"/>
  <c r="DW112" i="3"/>
  <c r="DW152" i="3"/>
  <c r="BN112" i="3"/>
  <c r="BN152" i="3"/>
  <c r="BN150" i="3"/>
  <c r="CH112" i="3"/>
  <c r="CH152" i="3"/>
  <c r="BR112" i="3"/>
  <c r="BR150" i="3"/>
  <c r="BR152" i="3"/>
  <c r="EK112" i="3"/>
  <c r="EK150" i="3"/>
  <c r="EZ112" i="3"/>
  <c r="EZ152" i="3"/>
  <c r="CE112" i="3"/>
  <c r="CE158" i="3"/>
  <c r="CE152" i="3"/>
  <c r="S112" i="3"/>
  <c r="S150" i="3"/>
  <c r="S152" i="3"/>
  <c r="FH112" i="3"/>
  <c r="FH158" i="3"/>
  <c r="FH152" i="3"/>
  <c r="CA112" i="3"/>
  <c r="CA158" i="3"/>
  <c r="CA152" i="3"/>
  <c r="CM112" i="3"/>
  <c r="CM152" i="3"/>
  <c r="CM150" i="3"/>
  <c r="U112" i="3"/>
  <c r="U152" i="3"/>
  <c r="AY112" i="3"/>
  <c r="AY152" i="3"/>
  <c r="O112" i="3"/>
  <c r="O150" i="3"/>
  <c r="BZ112" i="3"/>
  <c r="BZ152" i="3"/>
  <c r="CU112" i="3"/>
  <c r="CU150" i="3"/>
  <c r="CG112" i="3"/>
  <c r="CG158" i="3"/>
  <c r="CG152" i="3"/>
  <c r="ET112" i="3"/>
  <c r="ET152" i="3"/>
  <c r="FO112" i="3"/>
  <c r="FO152" i="3"/>
  <c r="FO150" i="3"/>
  <c r="CF112" i="3"/>
  <c r="CF152" i="3"/>
  <c r="AA112" i="3"/>
  <c r="AA150" i="3"/>
  <c r="DT112" i="3"/>
  <c r="DT152" i="3"/>
  <c r="AH112" i="3"/>
  <c r="AH152" i="3"/>
  <c r="AH150" i="3"/>
  <c r="J112" i="3"/>
  <c r="J150" i="3"/>
  <c r="J152" i="3"/>
  <c r="DO112" i="3"/>
  <c r="DO152" i="3"/>
  <c r="DO150" i="3"/>
  <c r="DX112" i="3"/>
  <c r="DX158" i="3"/>
  <c r="DX152" i="3"/>
  <c r="DK112" i="3"/>
  <c r="DK150" i="3"/>
  <c r="FQ112" i="3"/>
  <c r="FQ150" i="3"/>
  <c r="DY112" i="3"/>
  <c r="DY152" i="3"/>
  <c r="DY158" i="3"/>
  <c r="FT193" i="3"/>
  <c r="FT199" i="3"/>
  <c r="FX112" i="3"/>
  <c r="FX152" i="3"/>
  <c r="FX158" i="3"/>
  <c r="CX112" i="3"/>
  <c r="CX152" i="3"/>
  <c r="AQ112" i="3"/>
  <c r="AQ152" i="3"/>
  <c r="BX112" i="3"/>
  <c r="BX158" i="3"/>
  <c r="BX152" i="3"/>
  <c r="AP112" i="3"/>
  <c r="AP150" i="3"/>
  <c r="AP152" i="3"/>
  <c r="BE112" i="3"/>
  <c r="BE150" i="3"/>
  <c r="BV112" i="3"/>
  <c r="BV150" i="3"/>
  <c r="T112" i="3"/>
  <c r="T152" i="3"/>
  <c r="CZ112" i="3"/>
  <c r="CZ150" i="3"/>
  <c r="CZ152" i="3"/>
  <c r="AK112" i="3"/>
  <c r="AK152" i="3"/>
  <c r="CO112" i="3"/>
  <c r="CO150" i="3"/>
  <c r="BU112" i="3"/>
  <c r="BU152" i="3"/>
  <c r="BU158" i="3"/>
  <c r="EQ112" i="3"/>
  <c r="EQ150" i="3"/>
  <c r="N112" i="3"/>
  <c r="N150" i="3"/>
  <c r="AV112" i="3"/>
  <c r="AV152" i="3"/>
  <c r="AU112" i="3"/>
  <c r="AU158" i="3"/>
  <c r="AU152" i="3"/>
  <c r="FR112" i="3"/>
  <c r="FR158" i="3"/>
  <c r="FR152" i="3"/>
  <c r="DC112" i="3"/>
  <c r="DC158" i="3"/>
  <c r="DC152" i="3"/>
  <c r="CD112" i="3"/>
  <c r="CD158" i="3"/>
  <c r="CD152" i="3"/>
  <c r="DQ112" i="3"/>
  <c r="DQ150" i="3"/>
  <c r="EV112" i="3"/>
  <c r="EV152" i="3"/>
  <c r="EG112" i="3"/>
  <c r="EG152" i="3"/>
  <c r="FJ112" i="3"/>
  <c r="FJ150" i="3"/>
  <c r="BK112" i="3"/>
  <c r="BK152" i="3"/>
  <c r="BK150" i="3"/>
  <c r="AJ112" i="3"/>
  <c r="AJ152" i="3"/>
  <c r="DF112" i="3"/>
  <c r="DF152" i="3"/>
  <c r="DF150" i="3"/>
  <c r="DD112" i="3"/>
  <c r="DD152" i="3"/>
  <c r="CN112" i="3"/>
  <c r="CN150" i="3"/>
  <c r="FS112" i="3"/>
  <c r="FS158" i="3"/>
  <c r="FS152" i="3"/>
  <c r="EW112" i="3"/>
  <c r="EW150" i="3"/>
  <c r="EF112" i="3"/>
  <c r="EF152" i="3"/>
  <c r="EF150" i="3"/>
  <c r="X112" i="3"/>
  <c r="X152" i="3"/>
  <c r="EH112" i="3"/>
  <c r="EH152" i="3"/>
  <c r="AD112" i="3"/>
  <c r="AD150" i="3"/>
  <c r="DS112" i="3"/>
  <c r="DS152" i="3"/>
  <c r="DS150" i="3"/>
  <c r="C112" i="3"/>
  <c r="C152" i="3"/>
  <c r="C150" i="3"/>
  <c r="DI112" i="3"/>
  <c r="DI152" i="3"/>
  <c r="DI150" i="3"/>
  <c r="FC112" i="3"/>
  <c r="FC150" i="3"/>
  <c r="EL112" i="3"/>
  <c r="EL152" i="3"/>
  <c r="FB112" i="3"/>
  <c r="FB152" i="3"/>
  <c r="DP112" i="3"/>
  <c r="DP152" i="3"/>
  <c r="DP158" i="3"/>
  <c r="W112" i="3"/>
  <c r="W152" i="3"/>
  <c r="G112" i="3"/>
  <c r="G150" i="3"/>
  <c r="BC112" i="3"/>
  <c r="BC150" i="3"/>
  <c r="BC152" i="3"/>
  <c r="BL112" i="3"/>
  <c r="BL152" i="3"/>
  <c r="CK112" i="3"/>
  <c r="CK150" i="3"/>
  <c r="BD112" i="3"/>
  <c r="BD150" i="3"/>
  <c r="FL112" i="3"/>
  <c r="FL150" i="3"/>
  <c r="R112" i="3"/>
  <c r="R152" i="3"/>
  <c r="R150" i="3"/>
  <c r="EU112" i="3"/>
  <c r="EU152" i="3"/>
  <c r="EU150" i="3"/>
  <c r="FW112" i="3"/>
  <c r="FW152" i="3"/>
  <c r="BB112" i="3"/>
  <c r="BB150" i="3"/>
  <c r="BB152" i="3"/>
  <c r="EI112" i="3"/>
  <c r="EI152" i="3"/>
  <c r="EI150" i="3"/>
  <c r="ER112" i="3"/>
  <c r="ER158" i="3"/>
  <c r="ER152" i="3"/>
  <c r="DN112" i="3"/>
  <c r="DN152" i="3"/>
  <c r="DN150" i="3"/>
  <c r="AM112" i="3"/>
  <c r="AM152" i="3"/>
  <c r="AZ112" i="3"/>
  <c r="AZ152" i="3"/>
  <c r="AZ150" i="3"/>
  <c r="EO201" i="3"/>
  <c r="EO199" i="3"/>
  <c r="F112" i="3"/>
  <c r="F152" i="3"/>
  <c r="F150" i="3"/>
  <c r="V112" i="3"/>
  <c r="V152" i="3"/>
  <c r="BT112" i="3"/>
  <c r="BT158" i="3"/>
  <c r="BT152" i="3"/>
  <c r="FV112" i="3"/>
  <c r="FV152" i="3"/>
  <c r="FV150" i="3"/>
  <c r="BA112" i="3"/>
  <c r="BA152" i="3"/>
  <c r="BA150" i="3"/>
  <c r="CC202" i="3"/>
  <c r="CC230" i="3" s="1"/>
  <c r="CC199" i="3"/>
  <c r="AX197" i="3"/>
  <c r="AX199" i="3"/>
  <c r="AI112" i="3"/>
  <c r="AI152" i="3"/>
  <c r="CB112" i="3"/>
  <c r="CB150" i="3"/>
  <c r="AN112" i="3"/>
  <c r="AN152" i="3"/>
  <c r="DG112" i="3"/>
  <c r="DG158" i="3"/>
  <c r="DG152" i="3"/>
  <c r="Y112" i="3"/>
  <c r="Y152" i="3"/>
  <c r="Y150" i="3"/>
  <c r="BO112" i="3"/>
  <c r="BO152" i="3"/>
  <c r="BO150" i="3"/>
  <c r="EJ112" i="3"/>
  <c r="EJ152" i="3"/>
  <c r="EJ150" i="3"/>
  <c r="FK112" i="3"/>
  <c r="FK152" i="3"/>
  <c r="FK150" i="3"/>
  <c r="AW112" i="3"/>
  <c r="AW152" i="3"/>
  <c r="AW158" i="3"/>
  <c r="DJ112" i="3"/>
  <c r="DJ152" i="3"/>
  <c r="DJ150" i="3"/>
  <c r="FM112" i="3"/>
  <c r="FM150" i="3"/>
  <c r="P112" i="3"/>
  <c r="P152" i="3"/>
  <c r="BQ112" i="3"/>
  <c r="BQ150" i="3"/>
  <c r="BQ152" i="3"/>
  <c r="BJ112" i="3"/>
  <c r="BJ150" i="3"/>
  <c r="AR112" i="3"/>
  <c r="AR150" i="3"/>
  <c r="DZ112" i="3"/>
  <c r="DZ150" i="3"/>
  <c r="BY104" i="3"/>
  <c r="BY112" i="3"/>
  <c r="BY152" i="3"/>
  <c r="EM104" i="3"/>
  <c r="EM112" i="3"/>
  <c r="EM152" i="3"/>
  <c r="BG112" i="3"/>
  <c r="BG150" i="3"/>
  <c r="BG152" i="3"/>
  <c r="FA112" i="3"/>
  <c r="FA150" i="3"/>
  <c r="CY112" i="3"/>
  <c r="CY152" i="3"/>
  <c r="BW112" i="3"/>
  <c r="BW150" i="3"/>
  <c r="BH112" i="3"/>
  <c r="BH150" i="3"/>
  <c r="ES112" i="3"/>
  <c r="ES152" i="3"/>
  <c r="CR112" i="3"/>
  <c r="CR152" i="3"/>
  <c r="CR158" i="3"/>
  <c r="DR112" i="3"/>
  <c r="DR152" i="3"/>
  <c r="DR150" i="3"/>
  <c r="DM112" i="3"/>
  <c r="DM152" i="3"/>
  <c r="CJ112" i="3"/>
  <c r="CJ150" i="3"/>
  <c r="CJ152" i="3"/>
  <c r="ED112" i="3"/>
  <c r="ED150" i="3"/>
  <c r="CL112" i="3"/>
  <c r="CL150" i="3"/>
  <c r="CV112" i="3"/>
  <c r="CV158" i="3"/>
  <c r="CV152" i="3"/>
  <c r="D112" i="3"/>
  <c r="D152" i="3"/>
  <c r="D150" i="3"/>
  <c r="CP112" i="3"/>
  <c r="CP152" i="3"/>
  <c r="CP150" i="3"/>
  <c r="AF197" i="3"/>
  <c r="AF199" i="3"/>
  <c r="BN177" i="3"/>
  <c r="BN182" i="3" s="1"/>
  <c r="BN227" i="3" s="1"/>
  <c r="C142" i="1"/>
  <c r="AT174" i="3"/>
  <c r="AT182" i="3" s="1"/>
  <c r="AT227" i="3" s="1"/>
  <c r="FC314" i="3"/>
  <c r="FC177" i="3"/>
  <c r="FC174" i="3"/>
  <c r="BA177" i="3"/>
  <c r="DG314" i="3"/>
  <c r="DG174" i="3"/>
  <c r="DG182" i="3" s="1"/>
  <c r="DG227" i="3" s="1"/>
  <c r="I314" i="3"/>
  <c r="H174" i="3"/>
  <c r="H182" i="3" s="1"/>
  <c r="H227" i="3" s="1"/>
  <c r="AJ174" i="3"/>
  <c r="AJ182" i="3" s="1"/>
  <c r="AJ227" i="3" s="1"/>
  <c r="AJ314" i="3"/>
  <c r="FG182" i="3"/>
  <c r="FG227" i="3" s="1"/>
  <c r="FG174" i="3"/>
  <c r="M182" i="3"/>
  <c r="M227" i="3" s="1"/>
  <c r="BQ182" i="3"/>
  <c r="BQ227" i="3" s="1"/>
  <c r="FT314" i="3"/>
  <c r="ED314" i="3"/>
  <c r="DB154" i="3"/>
  <c r="CC220" i="3"/>
  <c r="CC229" i="3" s="1"/>
  <c r="DB160" i="3"/>
  <c r="DP314" i="3"/>
  <c r="DP177" i="3"/>
  <c r="DP174" i="3"/>
  <c r="EX113" i="3"/>
  <c r="EX201" i="3"/>
  <c r="EX142" i="3"/>
  <c r="EX144" i="3"/>
  <c r="FI195" i="3"/>
  <c r="FG197" i="3"/>
  <c r="DH314" i="3"/>
  <c r="AO314" i="3"/>
  <c r="I201" i="3"/>
  <c r="S314" i="3"/>
  <c r="DY177" i="3"/>
  <c r="DY182" i="3" s="1"/>
  <c r="DY227" i="3" s="1"/>
  <c r="EK174" i="3"/>
  <c r="EK182" i="3" s="1"/>
  <c r="EK227" i="3" s="1"/>
  <c r="CM174" i="3"/>
  <c r="CM182" i="3" s="1"/>
  <c r="CM227" i="3" s="1"/>
  <c r="DV113" i="3"/>
  <c r="DV123" i="3" s="1"/>
  <c r="E144" i="3"/>
  <c r="I142" i="3"/>
  <c r="CY177" i="3"/>
  <c r="CY182" i="3" s="1"/>
  <c r="CY227" i="3" s="1"/>
  <c r="CN177" i="3"/>
  <c r="EK314" i="3"/>
  <c r="DW314" i="3"/>
  <c r="DW174" i="3"/>
  <c r="DW177" i="3"/>
  <c r="E195" i="3"/>
  <c r="CT195" i="3"/>
  <c r="CQ122" i="3"/>
  <c r="DV144" i="3"/>
  <c r="AC174" i="3"/>
  <c r="CT144" i="3"/>
  <c r="CS156" i="3"/>
  <c r="EB201" i="3"/>
  <c r="EN195" i="3"/>
  <c r="BR177" i="3"/>
  <c r="BR182" i="3" s="1"/>
  <c r="BR227" i="3" s="1"/>
  <c r="CB177" i="3"/>
  <c r="CB182" i="3" s="1"/>
  <c r="CB227" i="3" s="1"/>
  <c r="DM174" i="3"/>
  <c r="G314" i="3"/>
  <c r="G177" i="3"/>
  <c r="G174" i="3"/>
  <c r="BI144" i="3"/>
  <c r="FI144" i="3"/>
  <c r="FI142" i="3"/>
  <c r="FE144" i="3"/>
  <c r="CB314" i="3"/>
  <c r="EW174" i="3"/>
  <c r="EW177" i="3"/>
  <c r="EW314" i="3"/>
  <c r="FJ174" i="3"/>
  <c r="FJ177" i="3"/>
  <c r="FJ314" i="3"/>
  <c r="EB142" i="3"/>
  <c r="DH177" i="3"/>
  <c r="DH182" i="3" s="1"/>
  <c r="DH227" i="3" s="1"/>
  <c r="AO177" i="3"/>
  <c r="AO182" i="3" s="1"/>
  <c r="AO227" i="3" s="1"/>
  <c r="DO177" i="3"/>
  <c r="DO174" i="3"/>
  <c r="S177" i="3"/>
  <c r="S182" i="3" s="1"/>
  <c r="S227" i="3" s="1"/>
  <c r="I144" i="3"/>
  <c r="E142" i="3"/>
  <c r="BJ220" i="3"/>
  <c r="BJ229" i="3" s="1"/>
  <c r="AE142" i="3"/>
  <c r="BF220" i="3"/>
  <c r="BF229" i="3" s="1"/>
  <c r="BI193" i="3"/>
  <c r="FG142" i="3"/>
  <c r="DM177" i="3"/>
  <c r="O314" i="3"/>
  <c r="O174" i="3"/>
  <c r="O177" i="3"/>
  <c r="FG144" i="3"/>
  <c r="EB144" i="3"/>
  <c r="DO314" i="3"/>
  <c r="BL177" i="3"/>
  <c r="BL182" i="3" s="1"/>
  <c r="BL227" i="3" s="1"/>
  <c r="CT142" i="3"/>
  <c r="DY314" i="3"/>
  <c r="FV177" i="3"/>
  <c r="FV314" i="3"/>
  <c r="FV174" i="3"/>
  <c r="BI142" i="3"/>
  <c r="CN174" i="3"/>
  <c r="EP182" i="3"/>
  <c r="EP227" i="3" s="1"/>
  <c r="BI113" i="3"/>
  <c r="K142" i="3"/>
  <c r="Q195" i="3"/>
  <c r="AE144" i="3"/>
  <c r="FE142" i="3"/>
  <c r="Q142" i="3"/>
  <c r="K144" i="3"/>
  <c r="K197" i="3"/>
  <c r="Q144" i="3"/>
  <c r="FT202" i="3"/>
  <c r="FT230" i="3" s="1"/>
  <c r="FT201" i="3"/>
  <c r="FT197" i="3"/>
  <c r="FT195" i="3"/>
  <c r="EP122" i="3"/>
  <c r="DH142" i="3"/>
  <c r="DH201" i="3"/>
  <c r="DV202" i="3"/>
  <c r="DV230" i="3" s="1"/>
  <c r="Z177" i="3"/>
  <c r="DV210" i="3"/>
  <c r="DV237" i="3" s="1"/>
  <c r="FH177" i="3"/>
  <c r="FH182" i="3" s="1"/>
  <c r="FH227" i="3" s="1"/>
  <c r="EN144" i="3"/>
  <c r="DV142" i="3"/>
  <c r="AQ177" i="3"/>
  <c r="AQ182" i="3" s="1"/>
  <c r="AQ227" i="3" s="1"/>
  <c r="CU177" i="3"/>
  <c r="CU182" i="3" s="1"/>
  <c r="CU227" i="3" s="1"/>
  <c r="FH314" i="3"/>
  <c r="AQ314" i="3"/>
  <c r="CU314" i="3"/>
  <c r="AC177" i="3"/>
  <c r="CS154" i="3"/>
  <c r="U314" i="3"/>
  <c r="AF202" i="3"/>
  <c r="AF230" i="3" s="1"/>
  <c r="AB119" i="3"/>
  <c r="AF193" i="3"/>
  <c r="EN142" i="3"/>
  <c r="FL220" i="3"/>
  <c r="FL229" i="3" s="1"/>
  <c r="AZ314" i="3"/>
  <c r="AF201" i="3"/>
  <c r="DH144" i="3"/>
  <c r="CQ201" i="3"/>
  <c r="M201" i="3"/>
  <c r="CQ144" i="3"/>
  <c r="CI144" i="3"/>
  <c r="BP144" i="3"/>
  <c r="BP146" i="3" s="1"/>
  <c r="BP148" i="3" s="1"/>
  <c r="CW202" i="3"/>
  <c r="CW230" i="3" s="1"/>
  <c r="CI142" i="3"/>
  <c r="CW144" i="3"/>
  <c r="BP195" i="3"/>
  <c r="DU144" i="3"/>
  <c r="DU146" i="3" s="1"/>
  <c r="DU148" i="3" s="1"/>
  <c r="DU202" i="3"/>
  <c r="DU230" i="3" s="1"/>
  <c r="M142" i="3"/>
  <c r="CW142" i="3"/>
  <c r="CQ142" i="3"/>
  <c r="BP142" i="3"/>
  <c r="CI201" i="3"/>
  <c r="M144" i="3"/>
  <c r="AF122" i="3"/>
  <c r="CI113" i="3"/>
  <c r="M113" i="3"/>
  <c r="FI113" i="3"/>
  <c r="FI123" i="3" s="1"/>
  <c r="AX113" i="3"/>
  <c r="AX123" i="3" s="1"/>
  <c r="FP113" i="3"/>
  <c r="FP123" i="3" s="1"/>
  <c r="I188" i="3"/>
  <c r="BM113" i="3"/>
  <c r="BM123" i="3" s="1"/>
  <c r="AF113" i="3"/>
  <c r="AF123" i="3" s="1"/>
  <c r="FG113" i="3"/>
  <c r="BP113" i="3"/>
  <c r="BP123" i="3" s="1"/>
  <c r="EC113" i="3"/>
  <c r="EC123" i="3" s="1"/>
  <c r="BF113" i="3"/>
  <c r="BF123" i="3" s="1"/>
  <c r="CE177" i="3"/>
  <c r="FP142" i="3"/>
  <c r="DF220" i="3"/>
  <c r="DF229" i="3" s="1"/>
  <c r="CE174" i="3"/>
  <c r="T182" i="3"/>
  <c r="T227" i="3" s="1"/>
  <c r="EO220" i="3"/>
  <c r="EO229" i="3" s="1"/>
  <c r="FP201" i="3"/>
  <c r="Z113" i="3"/>
  <c r="Z123" i="3" s="1"/>
  <c r="FP144" i="3"/>
  <c r="Q113" i="3"/>
  <c r="Q123" i="3" s="1"/>
  <c r="EX177" i="3"/>
  <c r="EX174" i="3"/>
  <c r="DI314" i="3"/>
  <c r="DI177" i="3"/>
  <c r="DI182" i="3" s="1"/>
  <c r="DI227" i="3" s="1"/>
  <c r="CT113" i="3"/>
  <c r="CT123" i="3" s="1"/>
  <c r="CC113" i="3"/>
  <c r="CC123" i="3" s="1"/>
  <c r="Z174" i="3"/>
  <c r="DH113" i="3"/>
  <c r="H144" i="3"/>
  <c r="H192" i="3"/>
  <c r="H201" i="3" s="1"/>
  <c r="H142" i="3"/>
  <c r="EC192" i="3"/>
  <c r="EC193" i="3" s="1"/>
  <c r="EC142" i="3"/>
  <c r="EC144" i="3"/>
  <c r="CO144" i="3"/>
  <c r="CO142" i="3"/>
  <c r="CO192" i="3"/>
  <c r="FQ314" i="3"/>
  <c r="FQ174" i="3"/>
  <c r="FN195" i="3"/>
  <c r="BM142" i="3"/>
  <c r="H195" i="3"/>
  <c r="EV314" i="3"/>
  <c r="FL144" i="3"/>
  <c r="FL192" i="3"/>
  <c r="FL142" i="3"/>
  <c r="BW142" i="3"/>
  <c r="BW144" i="3"/>
  <c r="BW192" i="3"/>
  <c r="ER144" i="3"/>
  <c r="ER192" i="3"/>
  <c r="ER142" i="3"/>
  <c r="CK192" i="3"/>
  <c r="CK142" i="3"/>
  <c r="CK144" i="3"/>
  <c r="AD144" i="3"/>
  <c r="AD142" i="3"/>
  <c r="AD192" i="3"/>
  <c r="FR192" i="3"/>
  <c r="FR142" i="3"/>
  <c r="FR144" i="3"/>
  <c r="DA142" i="3"/>
  <c r="DA192" i="3"/>
  <c r="DA144" i="3"/>
  <c r="FJ144" i="3"/>
  <c r="FJ142" i="3"/>
  <c r="FJ192" i="3"/>
  <c r="FN142" i="3"/>
  <c r="EV177" i="3"/>
  <c r="EV182" i="3" s="1"/>
  <c r="EV227" i="3" s="1"/>
  <c r="FA142" i="3"/>
  <c r="FA144" i="3"/>
  <c r="FA192" i="3"/>
  <c r="AR192" i="3"/>
  <c r="AR142" i="3"/>
  <c r="AR144" i="3"/>
  <c r="BT144" i="3"/>
  <c r="BT192" i="3"/>
  <c r="BT142" i="3"/>
  <c r="DQ142" i="3"/>
  <c r="DQ144" i="3"/>
  <c r="DQ192" i="3"/>
  <c r="CT268" i="3"/>
  <c r="CW201" i="3"/>
  <c r="FR314" i="3"/>
  <c r="FM142" i="3"/>
  <c r="FM192" i="3"/>
  <c r="FM144" i="3"/>
  <c r="AB144" i="3"/>
  <c r="AB192" i="3"/>
  <c r="AB201" i="3" s="1"/>
  <c r="AB142" i="3"/>
  <c r="BV142" i="3"/>
  <c r="BV192" i="3"/>
  <c r="BV144" i="3"/>
  <c r="BD192" i="3"/>
  <c r="BD144" i="3"/>
  <c r="BD142" i="3"/>
  <c r="DY142" i="3"/>
  <c r="DY144" i="3"/>
  <c r="DY192" i="3"/>
  <c r="AT142" i="3"/>
  <c r="AT144" i="3"/>
  <c r="AT192" i="3"/>
  <c r="DC142" i="3"/>
  <c r="DC144" i="3"/>
  <c r="DC192" i="3"/>
  <c r="CY314" i="3"/>
  <c r="EM191" i="3"/>
  <c r="FR177" i="3"/>
  <c r="FR182" i="3" s="1"/>
  <c r="FR227" i="3" s="1"/>
  <c r="BH142" i="3"/>
  <c r="BH144" i="3"/>
  <c r="BH192" i="3"/>
  <c r="EP142" i="3"/>
  <c r="EP144" i="3"/>
  <c r="EP192" i="3"/>
  <c r="EP202" i="3" s="1"/>
  <c r="EP230" i="3" s="1"/>
  <c r="EK144" i="3"/>
  <c r="EK142" i="3"/>
  <c r="EK192" i="3"/>
  <c r="BF142" i="3"/>
  <c r="BF144" i="3"/>
  <c r="BF192" i="3"/>
  <c r="BF197" i="3" s="1"/>
  <c r="FZ19" i="3"/>
  <c r="FX192" i="3"/>
  <c r="CW197" i="3"/>
  <c r="EC160" i="3"/>
  <c r="CC144" i="3"/>
  <c r="CC146" i="3" s="1"/>
  <c r="CC148" i="3" s="1"/>
  <c r="AW192" i="3"/>
  <c r="AW144" i="3"/>
  <c r="AW142" i="3"/>
  <c r="BJ142" i="3"/>
  <c r="BJ192" i="3"/>
  <c r="BJ144" i="3"/>
  <c r="CB192" i="3"/>
  <c r="CB144" i="3"/>
  <c r="CB142" i="3"/>
  <c r="EW144" i="3"/>
  <c r="EW142" i="3"/>
  <c r="EW192" i="3"/>
  <c r="N144" i="3"/>
  <c r="N142" i="3"/>
  <c r="N192" i="3"/>
  <c r="EA144" i="3"/>
  <c r="EA142" i="3"/>
  <c r="EA192" i="3"/>
  <c r="CW195" i="3"/>
  <c r="CL144" i="3"/>
  <c r="CL142" i="3"/>
  <c r="CL192" i="3"/>
  <c r="CN142" i="3"/>
  <c r="CN144" i="3"/>
  <c r="CN192" i="3"/>
  <c r="CD142" i="3"/>
  <c r="CD144" i="3"/>
  <c r="CD192" i="3"/>
  <c r="ED144" i="3"/>
  <c r="ED142" i="3"/>
  <c r="ED192" i="3"/>
  <c r="CC193" i="3"/>
  <c r="CW193" i="3"/>
  <c r="EC156" i="3"/>
  <c r="FQ177" i="3"/>
  <c r="FS177" i="3"/>
  <c r="FS182" i="3" s="1"/>
  <c r="FS227" i="3" s="1"/>
  <c r="BU142" i="3"/>
  <c r="BU144" i="3"/>
  <c r="BU192" i="3"/>
  <c r="EQ192" i="3"/>
  <c r="EQ144" i="3"/>
  <c r="EQ142" i="3"/>
  <c r="FS144" i="3"/>
  <c r="FS142" i="3"/>
  <c r="FS192" i="3"/>
  <c r="AG144" i="3"/>
  <c r="AG192" i="3"/>
  <c r="AG142" i="3"/>
  <c r="AX142" i="3"/>
  <c r="AX146" i="3" s="1"/>
  <c r="AX148" i="3" s="1"/>
  <c r="FS314" i="3"/>
  <c r="O144" i="3"/>
  <c r="O142" i="3"/>
  <c r="O192" i="3"/>
  <c r="FC144" i="3"/>
  <c r="FC192" i="3"/>
  <c r="FC142" i="3"/>
  <c r="AC142" i="3"/>
  <c r="AC144" i="3"/>
  <c r="AC192" i="3"/>
  <c r="AS142" i="3"/>
  <c r="AS192" i="3"/>
  <c r="AS193" i="3" s="1"/>
  <c r="AS144" i="3"/>
  <c r="DB192" i="3"/>
  <c r="DB202" i="3" s="1"/>
  <c r="DB230" i="3" s="1"/>
  <c r="DB144" i="3"/>
  <c r="DB142" i="3"/>
  <c r="W144" i="3"/>
  <c r="W192" i="3"/>
  <c r="W142" i="3"/>
  <c r="CC195" i="3"/>
  <c r="FN144" i="3"/>
  <c r="EP113" i="3"/>
  <c r="EP123" i="3" s="1"/>
  <c r="CS192" i="3"/>
  <c r="CS197" i="3" s="1"/>
  <c r="CS144" i="3"/>
  <c r="CS142" i="3"/>
  <c r="AA144" i="3"/>
  <c r="AA142" i="3"/>
  <c r="AA192" i="3"/>
  <c r="CV144" i="3"/>
  <c r="CV142" i="3"/>
  <c r="CV192" i="3"/>
  <c r="DX142" i="3"/>
  <c r="DX192" i="3"/>
  <c r="DX144" i="3"/>
  <c r="BE192" i="3"/>
  <c r="BE142" i="3"/>
  <c r="BE144" i="3"/>
  <c r="Z144" i="3"/>
  <c r="Z142" i="3"/>
  <c r="Z192" i="3"/>
  <c r="Z202" i="3" s="1"/>
  <c r="Z230" i="3" s="1"/>
  <c r="CA142" i="3"/>
  <c r="CA144" i="3"/>
  <c r="CA192" i="3"/>
  <c r="BM144" i="3"/>
  <c r="DE142" i="3"/>
  <c r="DE192" i="3"/>
  <c r="DE144" i="3"/>
  <c r="DP144" i="3"/>
  <c r="DP192" i="3"/>
  <c r="DP142" i="3"/>
  <c r="DZ144" i="3"/>
  <c r="DZ142" i="3"/>
  <c r="DZ192" i="3"/>
  <c r="AU142" i="3"/>
  <c r="AU192" i="3"/>
  <c r="AU144" i="3"/>
  <c r="C182" i="3"/>
  <c r="C227" i="3" s="1"/>
  <c r="BS115" i="3"/>
  <c r="BS119" i="3" s="1"/>
  <c r="BS109" i="3"/>
  <c r="BS111" i="3" s="1"/>
  <c r="ER115" i="3"/>
  <c r="ER122" i="3" s="1"/>
  <c r="ER109" i="3"/>
  <c r="ER111" i="3" s="1"/>
  <c r="DN115" i="3"/>
  <c r="DN119" i="3" s="1"/>
  <c r="DN109" i="3"/>
  <c r="DN111" i="3" s="1"/>
  <c r="DD115" i="3"/>
  <c r="DD109" i="3"/>
  <c r="DD111" i="3" s="1"/>
  <c r="CB115" i="3"/>
  <c r="CB119" i="3" s="1"/>
  <c r="CB109" i="3"/>
  <c r="CB111" i="3" s="1"/>
  <c r="FK115" i="3"/>
  <c r="FK119" i="3" s="1"/>
  <c r="FK109" i="3"/>
  <c r="FK111" i="3" s="1"/>
  <c r="AW115" i="3"/>
  <c r="AW109" i="3"/>
  <c r="AW111" i="3" s="1"/>
  <c r="AH115" i="3"/>
  <c r="AH119" i="3" s="1"/>
  <c r="AH109" i="3"/>
  <c r="AH111" i="3" s="1"/>
  <c r="AI115" i="3"/>
  <c r="AI122" i="3" s="1"/>
  <c r="AI109" i="3"/>
  <c r="AI111" i="3" s="1"/>
  <c r="BQ115" i="3"/>
  <c r="BQ109" i="3"/>
  <c r="BQ111" i="3" s="1"/>
  <c r="CP115" i="3"/>
  <c r="CP119" i="3" s="1"/>
  <c r="CP109" i="3"/>
  <c r="CP111" i="3" s="1"/>
  <c r="BA115" i="3"/>
  <c r="BA122" i="3" s="1"/>
  <c r="BA109" i="3"/>
  <c r="BA111" i="3" s="1"/>
  <c r="EI115" i="3"/>
  <c r="EI109" i="3"/>
  <c r="EI111" i="3" s="1"/>
  <c r="AZ115" i="3"/>
  <c r="AZ122" i="3" s="1"/>
  <c r="AZ109" i="3"/>
  <c r="AZ111" i="3" s="1"/>
  <c r="FE210" i="3"/>
  <c r="FE237" i="3" s="1"/>
  <c r="CY115" i="3"/>
  <c r="CY122" i="3" s="1"/>
  <c r="CY109" i="3"/>
  <c r="CY111" i="3" s="1"/>
  <c r="DG115" i="3"/>
  <c r="DG109" i="3"/>
  <c r="DG111" i="3" s="1"/>
  <c r="Y115" i="3"/>
  <c r="Y109" i="3"/>
  <c r="Y111" i="3" s="1"/>
  <c r="FB115" i="3"/>
  <c r="FB109" i="3"/>
  <c r="FB111" i="3" s="1"/>
  <c r="DR115" i="3"/>
  <c r="DR119" i="3" s="1"/>
  <c r="DR109" i="3"/>
  <c r="DR111" i="3" s="1"/>
  <c r="BL115" i="3"/>
  <c r="BL122" i="3" s="1"/>
  <c r="BL109" i="3"/>
  <c r="BL111" i="3" s="1"/>
  <c r="O115" i="3"/>
  <c r="O109" i="3"/>
  <c r="O111" i="3" s="1"/>
  <c r="CV208" i="3"/>
  <c r="CV268" i="3" s="1"/>
  <c r="CV115" i="3"/>
  <c r="CV122" i="3" s="1"/>
  <c r="CV109" i="3"/>
  <c r="CV111" i="3" s="1"/>
  <c r="S115" i="3"/>
  <c r="S122" i="3" s="1"/>
  <c r="S109" i="3"/>
  <c r="S111" i="3" s="1"/>
  <c r="DY115" i="3"/>
  <c r="DY119" i="3" s="1"/>
  <c r="DY109" i="3"/>
  <c r="DY111" i="3" s="1"/>
  <c r="EG191" i="3"/>
  <c r="EG115" i="3"/>
  <c r="EG122" i="3" s="1"/>
  <c r="EG109" i="3"/>
  <c r="EG111" i="3" s="1"/>
  <c r="AB113" i="3"/>
  <c r="EO113" i="3"/>
  <c r="EO123" i="3" s="1"/>
  <c r="AS113" i="3"/>
  <c r="AS123" i="3" s="1"/>
  <c r="I113" i="3"/>
  <c r="I123" i="3" s="1"/>
  <c r="FN113" i="3"/>
  <c r="FN123" i="3" s="1"/>
  <c r="CS113" i="3"/>
  <c r="CS123" i="3" s="1"/>
  <c r="AQ115" i="3"/>
  <c r="AQ122" i="3" s="1"/>
  <c r="AQ109" i="3"/>
  <c r="AQ111" i="3" s="1"/>
  <c r="AU115" i="3"/>
  <c r="AU119" i="3" s="1"/>
  <c r="AU109" i="3"/>
  <c r="AU111" i="3" s="1"/>
  <c r="CG115" i="3"/>
  <c r="CG109" i="3"/>
  <c r="CG111" i="3" s="1"/>
  <c r="BW115" i="3"/>
  <c r="BW109" i="3"/>
  <c r="BW111" i="3" s="1"/>
  <c r="BH115" i="3"/>
  <c r="BH119" i="3" s="1"/>
  <c r="BH109" i="3"/>
  <c r="BH111" i="3" s="1"/>
  <c r="CN115" i="3"/>
  <c r="CN109" i="3"/>
  <c r="CN111" i="3" s="1"/>
  <c r="X115" i="3"/>
  <c r="X119" i="3" s="1"/>
  <c r="X109" i="3"/>
  <c r="X111" i="3" s="1"/>
  <c r="CX115" i="3"/>
  <c r="CX122" i="3" s="1"/>
  <c r="CX109" i="3"/>
  <c r="CX111" i="3" s="1"/>
  <c r="V115" i="3"/>
  <c r="V109" i="3"/>
  <c r="V111" i="3" s="1"/>
  <c r="DK115" i="3"/>
  <c r="DK122" i="3" s="1"/>
  <c r="DK109" i="3"/>
  <c r="DK111" i="3" s="1"/>
  <c r="FH115" i="3"/>
  <c r="FH109" i="3"/>
  <c r="FH111" i="3" s="1"/>
  <c r="EN113" i="3"/>
  <c r="EN123" i="3" s="1"/>
  <c r="EH115" i="3"/>
  <c r="EH109" i="3"/>
  <c r="EH111" i="3" s="1"/>
  <c r="EV115" i="3"/>
  <c r="EV119" i="3" s="1"/>
  <c r="EV109" i="3"/>
  <c r="EV111" i="3" s="1"/>
  <c r="FX115" i="3"/>
  <c r="FX122" i="3" s="1"/>
  <c r="FX109" i="3"/>
  <c r="FX111" i="3" s="1"/>
  <c r="BO115" i="3"/>
  <c r="BO109" i="3"/>
  <c r="BO111" i="3" s="1"/>
  <c r="DP115" i="3"/>
  <c r="DP119" i="3" s="1"/>
  <c r="DP109" i="3"/>
  <c r="DP111" i="3" s="1"/>
  <c r="DL115" i="3"/>
  <c r="DL119" i="3" s="1"/>
  <c r="DL109" i="3"/>
  <c r="DL111" i="3" s="1"/>
  <c r="BG115" i="3"/>
  <c r="BG119" i="3" s="1"/>
  <c r="BG109" i="3"/>
  <c r="BG111" i="3" s="1"/>
  <c r="R115" i="3"/>
  <c r="R122" i="3" s="1"/>
  <c r="R109" i="3"/>
  <c r="R111" i="3" s="1"/>
  <c r="AO115" i="3"/>
  <c r="AO122" i="3" s="1"/>
  <c r="AO109" i="3"/>
  <c r="AO111" i="3" s="1"/>
  <c r="ED115" i="3"/>
  <c r="ED119" i="3" s="1"/>
  <c r="ED109" i="3"/>
  <c r="ED111" i="3" s="1"/>
  <c r="BJ115" i="3"/>
  <c r="BJ119" i="3" s="1"/>
  <c r="BJ109" i="3"/>
  <c r="BJ111" i="3" s="1"/>
  <c r="BV115" i="3"/>
  <c r="BV119" i="3" s="1"/>
  <c r="BV109" i="3"/>
  <c r="BV111" i="3" s="1"/>
  <c r="CA115" i="3"/>
  <c r="CA122" i="3" s="1"/>
  <c r="CA109" i="3"/>
  <c r="CA111" i="3" s="1"/>
  <c r="AR115" i="3"/>
  <c r="AR119" i="3" s="1"/>
  <c r="AR109" i="3"/>
  <c r="AR111" i="3" s="1"/>
  <c r="U208" i="3"/>
  <c r="U210" i="3" s="1"/>
  <c r="U237" i="3" s="1"/>
  <c r="U115" i="3"/>
  <c r="U109" i="3"/>
  <c r="U111" i="3" s="1"/>
  <c r="EM115" i="3"/>
  <c r="EM119" i="3" s="1"/>
  <c r="EM109" i="3"/>
  <c r="EM111" i="3" s="1"/>
  <c r="EL115" i="3"/>
  <c r="EL109" i="3"/>
  <c r="EL111" i="3" s="1"/>
  <c r="FL115" i="3"/>
  <c r="FL109" i="3"/>
  <c r="FL111" i="3" s="1"/>
  <c r="AG115" i="3"/>
  <c r="AG119" i="3" s="1"/>
  <c r="AG109" i="3"/>
  <c r="AG111" i="3" s="1"/>
  <c r="BZ115" i="3"/>
  <c r="BZ109" i="3"/>
  <c r="BZ111" i="3" s="1"/>
  <c r="N115" i="3"/>
  <c r="N109" i="3"/>
  <c r="N111" i="3" s="1"/>
  <c r="FF115" i="3"/>
  <c r="FF109" i="3"/>
  <c r="FF111" i="3" s="1"/>
  <c r="EY115" i="3"/>
  <c r="EY109" i="3"/>
  <c r="EY111" i="3" s="1"/>
  <c r="CD115" i="3"/>
  <c r="CD119" i="3" s="1"/>
  <c r="CD109" i="3"/>
  <c r="CD111" i="3" s="1"/>
  <c r="BY115" i="3"/>
  <c r="BY119" i="3" s="1"/>
  <c r="BY109" i="3"/>
  <c r="BY111" i="3" s="1"/>
  <c r="BK115" i="3"/>
  <c r="BK109" i="3"/>
  <c r="BK111" i="3" s="1"/>
  <c r="CU115" i="3"/>
  <c r="CU109" i="3"/>
  <c r="CU111" i="3" s="1"/>
  <c r="L115" i="3"/>
  <c r="L109" i="3"/>
  <c r="L111" i="3" s="1"/>
  <c r="AL115" i="3"/>
  <c r="AL109" i="3"/>
  <c r="AL111" i="3" s="1"/>
  <c r="FD115" i="3"/>
  <c r="FD109" i="3"/>
  <c r="FD111" i="3" s="1"/>
  <c r="ES115" i="3"/>
  <c r="ES119" i="3" s="1"/>
  <c r="ES109" i="3"/>
  <c r="ES111" i="3" s="1"/>
  <c r="EJ115" i="3"/>
  <c r="EJ122" i="3" s="1"/>
  <c r="EJ109" i="3"/>
  <c r="EJ111" i="3" s="1"/>
  <c r="BR115" i="3"/>
  <c r="BR119" i="3" s="1"/>
  <c r="BR109" i="3"/>
  <c r="BR111" i="3" s="1"/>
  <c r="AP115" i="3"/>
  <c r="AP109" i="3"/>
  <c r="AP111" i="3" s="1"/>
  <c r="J115" i="3"/>
  <c r="J109" i="3"/>
  <c r="J111" i="3" s="1"/>
  <c r="EZ115" i="3"/>
  <c r="EZ119" i="3" s="1"/>
  <c r="EZ109" i="3"/>
  <c r="EZ111" i="3" s="1"/>
  <c r="EF115" i="3"/>
  <c r="EF122" i="3" s="1"/>
  <c r="EF109" i="3"/>
  <c r="EF111" i="3" s="1"/>
  <c r="CF115" i="3"/>
  <c r="CF119" i="3" s="1"/>
  <c r="CF109" i="3"/>
  <c r="CF111" i="3" s="1"/>
  <c r="EK115" i="3"/>
  <c r="EK119" i="3" s="1"/>
  <c r="EK109" i="3"/>
  <c r="EK111" i="3" s="1"/>
  <c r="AN115" i="3"/>
  <c r="AN122" i="3" s="1"/>
  <c r="AN109" i="3"/>
  <c r="AN111" i="3" s="1"/>
  <c r="CO115" i="3"/>
  <c r="CO109" i="3"/>
  <c r="CO111" i="3" s="1"/>
  <c r="ET115" i="3"/>
  <c r="ET109" i="3"/>
  <c r="ET111" i="3" s="1"/>
  <c r="AT115" i="3"/>
  <c r="AT119" i="3" s="1"/>
  <c r="AT109" i="3"/>
  <c r="AT111" i="3" s="1"/>
  <c r="EA115" i="3"/>
  <c r="EA119" i="3" s="1"/>
  <c r="EA109" i="3"/>
  <c r="EA111" i="3" s="1"/>
  <c r="AC115" i="3"/>
  <c r="AC119" i="3" s="1"/>
  <c r="AC109" i="3"/>
  <c r="AC111" i="3" s="1"/>
  <c r="CR115" i="3"/>
  <c r="CR109" i="3"/>
  <c r="CR111" i="3" s="1"/>
  <c r="AA115" i="3"/>
  <c r="AA122" i="3" s="1"/>
  <c r="AA109" i="3"/>
  <c r="AA111" i="3" s="1"/>
  <c r="DT115" i="3"/>
  <c r="DT122" i="3" s="1"/>
  <c r="DT109" i="3"/>
  <c r="DT111" i="3" s="1"/>
  <c r="BT115" i="3"/>
  <c r="BT119" i="3" s="1"/>
  <c r="BT109" i="3"/>
  <c r="BT111" i="3" s="1"/>
  <c r="FR115" i="3"/>
  <c r="FR119" i="3" s="1"/>
  <c r="FR109" i="3"/>
  <c r="FR111" i="3" s="1"/>
  <c r="FU115" i="3"/>
  <c r="FU119" i="3" s="1"/>
  <c r="FU109" i="3"/>
  <c r="FU111" i="3" s="1"/>
  <c r="EU115" i="3"/>
  <c r="EU122" i="3" s="1"/>
  <c r="EU109" i="3"/>
  <c r="EU111" i="3" s="1"/>
  <c r="DZ115" i="3"/>
  <c r="DZ119" i="3" s="1"/>
  <c r="DZ109" i="3"/>
  <c r="DZ111" i="3" s="1"/>
  <c r="DQ115" i="3"/>
  <c r="DQ109" i="3"/>
  <c r="DQ111" i="3" s="1"/>
  <c r="F115" i="3"/>
  <c r="F122" i="3" s="1"/>
  <c r="F109" i="3"/>
  <c r="F111" i="3" s="1"/>
  <c r="DI115" i="3"/>
  <c r="DI122" i="3" s="1"/>
  <c r="DI109" i="3"/>
  <c r="DI111" i="3" s="1"/>
  <c r="DW115" i="3"/>
  <c r="DW119" i="3" s="1"/>
  <c r="DW109" i="3"/>
  <c r="DW111" i="3" s="1"/>
  <c r="CZ115" i="3"/>
  <c r="CZ109" i="3"/>
  <c r="CZ111" i="3" s="1"/>
  <c r="AM115" i="3"/>
  <c r="AM109" i="3"/>
  <c r="AM111" i="3" s="1"/>
  <c r="BX115" i="3"/>
  <c r="BX122" i="3" s="1"/>
  <c r="BX109" i="3"/>
  <c r="BX111" i="3" s="1"/>
  <c r="DJ115" i="3"/>
  <c r="DJ119" i="3" s="1"/>
  <c r="DJ109" i="3"/>
  <c r="DJ111" i="3" s="1"/>
  <c r="FS115" i="3"/>
  <c r="FS109" i="3"/>
  <c r="FS111" i="3" s="1"/>
  <c r="BE115" i="3"/>
  <c r="BE122" i="3" s="1"/>
  <c r="BE109" i="3"/>
  <c r="BE111" i="3" s="1"/>
  <c r="FJ115" i="3"/>
  <c r="FJ119" i="3" s="1"/>
  <c r="FJ109" i="3"/>
  <c r="FJ111" i="3" s="1"/>
  <c r="DE115" i="3"/>
  <c r="DE122" i="3" s="1"/>
  <c r="DE109" i="3"/>
  <c r="DE111" i="3" s="1"/>
  <c r="DX115" i="3"/>
  <c r="DX122" i="3" s="1"/>
  <c r="DX109" i="3"/>
  <c r="DX111" i="3" s="1"/>
  <c r="D115" i="3"/>
  <c r="D122" i="3" s="1"/>
  <c r="D109" i="3"/>
  <c r="D111" i="3" s="1"/>
  <c r="CQ113" i="3"/>
  <c r="CQ123" i="3" s="1"/>
  <c r="CQ124" i="3" s="1"/>
  <c r="CQ167" i="3" s="1"/>
  <c r="CQ168" i="3" s="1"/>
  <c r="CQ169" i="3" s="1"/>
  <c r="CQ226" i="3" s="1"/>
  <c r="K113" i="3"/>
  <c r="K123" i="3" s="1"/>
  <c r="FT113" i="3"/>
  <c r="FT123" i="3" s="1"/>
  <c r="AE113" i="3"/>
  <c r="AE123" i="3" s="1"/>
  <c r="CJ115" i="3"/>
  <c r="CJ119" i="3" s="1"/>
  <c r="CJ109" i="3"/>
  <c r="CJ111" i="3" s="1"/>
  <c r="FE122" i="3"/>
  <c r="BU115" i="3"/>
  <c r="BU119" i="3" s="1"/>
  <c r="BU109" i="3"/>
  <c r="BU111" i="3" s="1"/>
  <c r="FW115" i="3"/>
  <c r="FW109" i="3"/>
  <c r="FW111" i="3" s="1"/>
  <c r="AK115" i="3"/>
  <c r="AK109" i="3"/>
  <c r="AK111" i="3" s="1"/>
  <c r="BN115" i="3"/>
  <c r="BN109" i="3"/>
  <c r="BN111" i="3" s="1"/>
  <c r="AD115" i="3"/>
  <c r="AD122" i="3" s="1"/>
  <c r="AD109" i="3"/>
  <c r="AD111" i="3" s="1"/>
  <c r="AV115" i="3"/>
  <c r="AV109" i="3"/>
  <c r="AV111" i="3" s="1"/>
  <c r="FV115" i="3"/>
  <c r="FV122" i="3" s="1"/>
  <c r="FV109" i="3"/>
  <c r="FV111" i="3" s="1"/>
  <c r="CK115" i="3"/>
  <c r="CK109" i="3"/>
  <c r="CK111" i="3" s="1"/>
  <c r="DC115" i="3"/>
  <c r="DC122" i="3" s="1"/>
  <c r="DC109" i="3"/>
  <c r="DC111" i="3" s="1"/>
  <c r="DO115" i="3"/>
  <c r="DO119" i="3" s="1"/>
  <c r="DO109" i="3"/>
  <c r="DO111" i="3" s="1"/>
  <c r="DS115" i="3"/>
  <c r="DS119" i="3" s="1"/>
  <c r="DS109" i="3"/>
  <c r="DS111" i="3" s="1"/>
  <c r="T115" i="3"/>
  <c r="T119" i="3" s="1"/>
  <c r="T109" i="3"/>
  <c r="T111" i="3" s="1"/>
  <c r="FC115" i="3"/>
  <c r="FC109" i="3"/>
  <c r="FC111" i="3" s="1"/>
  <c r="FA115" i="3"/>
  <c r="FA109" i="3"/>
  <c r="FA111" i="3" s="1"/>
  <c r="AJ115" i="3"/>
  <c r="AJ119" i="3" s="1"/>
  <c r="AJ109" i="3"/>
  <c r="AJ111" i="3" s="1"/>
  <c r="EQ115" i="3"/>
  <c r="EQ109" i="3"/>
  <c r="EQ111" i="3" s="1"/>
  <c r="BB115" i="3"/>
  <c r="BB122" i="3" s="1"/>
  <c r="BB109" i="3"/>
  <c r="BB111" i="3" s="1"/>
  <c r="FO115" i="3"/>
  <c r="FO109" i="3"/>
  <c r="FO111" i="3" s="1"/>
  <c r="EE115" i="3"/>
  <c r="EE109" i="3"/>
  <c r="EE111" i="3" s="1"/>
  <c r="FM115" i="3"/>
  <c r="FM109" i="3"/>
  <c r="FM111" i="3" s="1"/>
  <c r="EW115" i="3"/>
  <c r="EW119" i="3" s="1"/>
  <c r="EW109" i="3"/>
  <c r="EW111" i="3" s="1"/>
  <c r="CL115" i="3"/>
  <c r="CL122" i="3" s="1"/>
  <c r="CL109" i="3"/>
  <c r="CL111" i="3" s="1"/>
  <c r="CE115" i="3"/>
  <c r="CE119" i="3" s="1"/>
  <c r="CE109" i="3"/>
  <c r="CE111" i="3" s="1"/>
  <c r="DA115" i="3"/>
  <c r="DA119" i="3" s="1"/>
  <c r="DA109" i="3"/>
  <c r="DA111" i="3" s="1"/>
  <c r="CM144" i="3"/>
  <c r="CM115" i="3"/>
  <c r="CM119" i="3" s="1"/>
  <c r="CM109" i="3"/>
  <c r="CM111" i="3" s="1"/>
  <c r="DB113" i="3"/>
  <c r="DB123" i="3" s="1"/>
  <c r="DF115" i="3"/>
  <c r="DF109" i="3"/>
  <c r="DF111" i="3" s="1"/>
  <c r="CH115" i="3"/>
  <c r="CH119" i="3" s="1"/>
  <c r="CH109" i="3"/>
  <c r="CH111" i="3" s="1"/>
  <c r="AY115" i="3"/>
  <c r="AY109" i="3"/>
  <c r="AY111" i="3" s="1"/>
  <c r="W115" i="3"/>
  <c r="W119" i="3" s="1"/>
  <c r="W109" i="3"/>
  <c r="W111" i="3" s="1"/>
  <c r="G115" i="3"/>
  <c r="G122" i="3" s="1"/>
  <c r="G109" i="3"/>
  <c r="G111" i="3" s="1"/>
  <c r="BC115" i="3"/>
  <c r="BC122" i="3" s="1"/>
  <c r="BC109" i="3"/>
  <c r="BC111" i="3" s="1"/>
  <c r="DM115" i="3"/>
  <c r="DM119" i="3" s="1"/>
  <c r="DM109" i="3"/>
  <c r="DM111" i="3" s="1"/>
  <c r="P115" i="3"/>
  <c r="P122" i="3" s="1"/>
  <c r="P109" i="3"/>
  <c r="P111" i="3" s="1"/>
  <c r="BD115" i="3"/>
  <c r="BD119" i="3" s="1"/>
  <c r="BD109" i="3"/>
  <c r="BD111" i="3" s="1"/>
  <c r="FQ115" i="3"/>
  <c r="FQ109" i="3"/>
  <c r="FQ111" i="3" s="1"/>
  <c r="CW113" i="3"/>
  <c r="CW123" i="3" s="1"/>
  <c r="E113" i="3"/>
  <c r="E123" i="3" s="1"/>
  <c r="H113" i="3"/>
  <c r="H123" i="3" s="1"/>
  <c r="DU113" i="3"/>
  <c r="DU123" i="3" s="1"/>
  <c r="EB113" i="3"/>
  <c r="FE113" i="3"/>
  <c r="FE123" i="3" s="1"/>
  <c r="BD182" i="3"/>
  <c r="BD227" i="3" s="1"/>
  <c r="BA182" i="3"/>
  <c r="BA227" i="3" s="1"/>
  <c r="DL182" i="3"/>
  <c r="DL227" i="3" s="1"/>
  <c r="E119" i="3"/>
  <c r="AZ182" i="3"/>
  <c r="AZ227" i="3" s="1"/>
  <c r="BR142" i="3"/>
  <c r="BR144" i="3"/>
  <c r="FX144" i="3"/>
  <c r="FX142" i="3"/>
  <c r="CU144" i="3"/>
  <c r="CU142" i="3"/>
  <c r="G142" i="3"/>
  <c r="G144" i="3"/>
  <c r="DV201" i="3"/>
  <c r="DV119" i="3"/>
  <c r="FE220" i="3"/>
  <c r="FE229" i="3" s="1"/>
  <c r="CV177" i="3"/>
  <c r="CV182" i="3" s="1"/>
  <c r="CV227" i="3" s="1"/>
  <c r="CV314" i="3"/>
  <c r="CA314" i="3"/>
  <c r="BR314" i="3"/>
  <c r="AL314" i="3"/>
  <c r="CA177" i="3"/>
  <c r="CA182" i="3" s="1"/>
  <c r="CA227" i="3" s="1"/>
  <c r="BO220" i="3"/>
  <c r="BO229" i="3" s="1"/>
  <c r="AL177" i="3"/>
  <c r="AL182" i="3" s="1"/>
  <c r="AL227" i="3" s="1"/>
  <c r="CD177" i="3"/>
  <c r="CD182" i="3" s="1"/>
  <c r="CD227" i="3" s="1"/>
  <c r="AW182" i="3"/>
  <c r="AW227" i="3" s="1"/>
  <c r="CD314" i="3"/>
  <c r="AY314" i="3"/>
  <c r="CS182" i="3"/>
  <c r="CS227" i="3" s="1"/>
  <c r="AY177" i="3"/>
  <c r="AY182" i="3" s="1"/>
  <c r="AY227" i="3" s="1"/>
  <c r="AP220" i="3"/>
  <c r="AP229" i="3" s="1"/>
  <c r="ET220" i="3"/>
  <c r="ET229" i="3" s="1"/>
  <c r="EB195" i="3"/>
  <c r="EB177" i="3"/>
  <c r="EB182" i="3" s="1"/>
  <c r="EB227" i="3" s="1"/>
  <c r="AB220" i="3"/>
  <c r="AB229" i="3" s="1"/>
  <c r="DB177" i="3"/>
  <c r="DB182" i="3" s="1"/>
  <c r="DB227" i="3" s="1"/>
  <c r="J220" i="3"/>
  <c r="J229" i="3" s="1"/>
  <c r="Y314" i="3"/>
  <c r="FN314" i="3"/>
  <c r="ER220" i="3"/>
  <c r="ER229" i="3" s="1"/>
  <c r="CK220" i="3"/>
  <c r="CK229" i="3" s="1"/>
  <c r="K177" i="3"/>
  <c r="K182" i="3" s="1"/>
  <c r="K227" i="3" s="1"/>
  <c r="Y177" i="3"/>
  <c r="Y182" i="3" s="1"/>
  <c r="Y227" i="3" s="1"/>
  <c r="FN177" i="3"/>
  <c r="FN182" i="3" s="1"/>
  <c r="FN227" i="3" s="1"/>
  <c r="CW220" i="3"/>
  <c r="CW229" i="3" s="1"/>
  <c r="K314" i="3"/>
  <c r="DB314" i="3"/>
  <c r="AD220" i="3"/>
  <c r="AD229" i="3" s="1"/>
  <c r="EN201" i="3"/>
  <c r="Q220" i="3"/>
  <c r="Q229" i="3" s="1"/>
  <c r="F177" i="3"/>
  <c r="F314" i="3"/>
  <c r="F174" i="3"/>
  <c r="BF188" i="3"/>
  <c r="BK220" i="3"/>
  <c r="BK229" i="3" s="1"/>
  <c r="AV182" i="3"/>
  <c r="AV227" i="3" s="1"/>
  <c r="ER314" i="3"/>
  <c r="ER177" i="3"/>
  <c r="ER174" i="3"/>
  <c r="BE314" i="3"/>
  <c r="Z268" i="3"/>
  <c r="CC201" i="3"/>
  <c r="ET174" i="3"/>
  <c r="ET177" i="3"/>
  <c r="ET314" i="3"/>
  <c r="FK314" i="3"/>
  <c r="FK177" i="3"/>
  <c r="FK174" i="3"/>
  <c r="BO314" i="3"/>
  <c r="BO174" i="3"/>
  <c r="BO177" i="3"/>
  <c r="EI314" i="3"/>
  <c r="EI174" i="3"/>
  <c r="EI177" i="3"/>
  <c r="DR314" i="3"/>
  <c r="DR177" i="3"/>
  <c r="DR174" i="3"/>
  <c r="J174" i="3"/>
  <c r="J177" i="3"/>
  <c r="J314" i="3"/>
  <c r="BF177" i="3"/>
  <c r="BF174" i="3"/>
  <c r="BF314" i="3"/>
  <c r="EJ314" i="3"/>
  <c r="EJ177" i="3"/>
  <c r="EJ174" i="3"/>
  <c r="H210" i="3"/>
  <c r="H237" i="3" s="1"/>
  <c r="P220" i="3"/>
  <c r="P229" i="3" s="1"/>
  <c r="AF220" i="3"/>
  <c r="AF229" i="3" s="1"/>
  <c r="BW314" i="3"/>
  <c r="BW174" i="3"/>
  <c r="BW177" i="3"/>
  <c r="BI314" i="3"/>
  <c r="BI174" i="3"/>
  <c r="BI177" i="3"/>
  <c r="CC197" i="3"/>
  <c r="AX210" i="3"/>
  <c r="AX237" i="3" s="1"/>
  <c r="BB174" i="3"/>
  <c r="BB314" i="3"/>
  <c r="BB177" i="3"/>
  <c r="AF210" i="3"/>
  <c r="AF237" i="3" s="1"/>
  <c r="U144" i="3"/>
  <c r="CJ314" i="3"/>
  <c r="CJ174" i="3"/>
  <c r="CJ177" i="3"/>
  <c r="W314" i="3"/>
  <c r="W177" i="3"/>
  <c r="W174" i="3"/>
  <c r="FI314" i="3"/>
  <c r="BH314" i="3"/>
  <c r="BH177" i="3"/>
  <c r="BH174" i="3"/>
  <c r="CH314" i="3"/>
  <c r="CH177" i="3"/>
  <c r="CH174" i="3"/>
  <c r="AM314" i="3"/>
  <c r="AM174" i="3"/>
  <c r="AM177" i="3"/>
  <c r="CW174" i="3"/>
  <c r="CW177" i="3"/>
  <c r="CW314" i="3"/>
  <c r="BJ314" i="3"/>
  <c r="BJ174" i="3"/>
  <c r="BJ177" i="3"/>
  <c r="AH177" i="3"/>
  <c r="AH314" i="3"/>
  <c r="AH174" i="3"/>
  <c r="FI177" i="3"/>
  <c r="FI182" i="3" s="1"/>
  <c r="FI227" i="3" s="1"/>
  <c r="AU314" i="3"/>
  <c r="AU177" i="3"/>
  <c r="AU174" i="3"/>
  <c r="CG314" i="3"/>
  <c r="CG177" i="3"/>
  <c r="CG174" i="3"/>
  <c r="DA177" i="3"/>
  <c r="DA174" i="3"/>
  <c r="DA314" i="3"/>
  <c r="BI220" i="3"/>
  <c r="BI229" i="3" s="1"/>
  <c r="U177" i="3"/>
  <c r="U182" i="3" s="1"/>
  <c r="U227" i="3" s="1"/>
  <c r="EQ314" i="3"/>
  <c r="EQ174" i="3"/>
  <c r="EQ182" i="3" s="1"/>
  <c r="EQ227" i="3" s="1"/>
  <c r="ES174" i="3"/>
  <c r="ES177" i="3"/>
  <c r="ES314" i="3"/>
  <c r="AS314" i="3"/>
  <c r="AS177" i="3"/>
  <c r="AS174" i="3"/>
  <c r="U142" i="3"/>
  <c r="FZ216" i="3"/>
  <c r="BE177" i="3"/>
  <c r="BE182" i="3" s="1"/>
  <c r="BE227" i="3" s="1"/>
  <c r="BA314" i="3"/>
  <c r="BV220" i="3"/>
  <c r="BV229" i="3" s="1"/>
  <c r="CT177" i="3"/>
  <c r="CT182" i="3" s="1"/>
  <c r="CT227" i="3" s="1"/>
  <c r="EF314" i="3"/>
  <c r="EF174" i="3"/>
  <c r="EF177" i="3"/>
  <c r="CC177" i="3"/>
  <c r="CC314" i="3"/>
  <c r="CC174" i="3"/>
  <c r="FP314" i="3"/>
  <c r="FP177" i="3"/>
  <c r="FP174" i="3"/>
  <c r="EO314" i="3"/>
  <c r="EO174" i="3"/>
  <c r="EO177" i="3"/>
  <c r="CO314" i="3"/>
  <c r="CO174" i="3"/>
  <c r="CO177" i="3"/>
  <c r="AD174" i="3"/>
  <c r="AD177" i="3"/>
  <c r="AD314" i="3"/>
  <c r="FW314" i="3"/>
  <c r="FW174" i="3"/>
  <c r="FW177" i="3"/>
  <c r="EM174" i="3"/>
  <c r="EM177" i="3"/>
  <c r="EM314" i="3"/>
  <c r="FL314" i="3"/>
  <c r="FL177" i="3"/>
  <c r="FL174" i="3"/>
  <c r="L177" i="3"/>
  <c r="L182" i="3" s="1"/>
  <c r="L227" i="3" s="1"/>
  <c r="AF314" i="3"/>
  <c r="AF174" i="3"/>
  <c r="AF177" i="3"/>
  <c r="AP314" i="3"/>
  <c r="AP177" i="3"/>
  <c r="AP174" i="3"/>
  <c r="CK177" i="3"/>
  <c r="CK314" i="3"/>
  <c r="CK174" i="3"/>
  <c r="L314" i="3"/>
  <c r="EL314" i="3"/>
  <c r="EL174" i="3"/>
  <c r="EL177" i="3"/>
  <c r="EZ174" i="3"/>
  <c r="EZ177" i="3"/>
  <c r="EZ314" i="3"/>
  <c r="AB174" i="3"/>
  <c r="AB177" i="3"/>
  <c r="AB314" i="3"/>
  <c r="X174" i="3"/>
  <c r="X177" i="3"/>
  <c r="X314" i="3"/>
  <c r="P177" i="3"/>
  <c r="P314" i="3"/>
  <c r="P174" i="3"/>
  <c r="DK314" i="3"/>
  <c r="DK177" i="3"/>
  <c r="DK174" i="3"/>
  <c r="FO177" i="3"/>
  <c r="FO174" i="3"/>
  <c r="FO314" i="3"/>
  <c r="BG174" i="3"/>
  <c r="BG177" i="3"/>
  <c r="BG314" i="3"/>
  <c r="BK174" i="3"/>
  <c r="BK177" i="3"/>
  <c r="BK314" i="3"/>
  <c r="BS314" i="3"/>
  <c r="BS174" i="3"/>
  <c r="BS177" i="3"/>
  <c r="FZ173" i="3"/>
  <c r="BY177" i="3"/>
  <c r="BY314" i="3"/>
  <c r="BY174" i="3"/>
  <c r="DF314" i="3"/>
  <c r="DF174" i="3"/>
  <c r="DF177" i="3"/>
  <c r="FE174" i="3"/>
  <c r="FE314" i="3"/>
  <c r="FE177" i="3"/>
  <c r="AI314" i="3"/>
  <c r="AI174" i="3"/>
  <c r="AI177" i="3"/>
  <c r="AR314" i="3"/>
  <c r="AR174" i="3"/>
  <c r="AR177" i="3"/>
  <c r="DQ177" i="3"/>
  <c r="DQ314" i="3"/>
  <c r="DQ174" i="3"/>
  <c r="BV177" i="3"/>
  <c r="BV314" i="3"/>
  <c r="BV174" i="3"/>
  <c r="I182" i="3"/>
  <c r="I227" i="3" s="1"/>
  <c r="EU182" i="3"/>
  <c r="EU227" i="3" s="1"/>
  <c r="AE182" i="3"/>
  <c r="AE227" i="3" s="1"/>
  <c r="DJ182" i="3"/>
  <c r="DJ227" i="3" s="1"/>
  <c r="CN182" i="3"/>
  <c r="CN227" i="3" s="1"/>
  <c r="DV197" i="3"/>
  <c r="DV195" i="3"/>
  <c r="EG144" i="3"/>
  <c r="DV193" i="3"/>
  <c r="BI122" i="3"/>
  <c r="BI210" i="3"/>
  <c r="BI237" i="3" s="1"/>
  <c r="AF146" i="3"/>
  <c r="AF148" i="3" s="1"/>
  <c r="AR191" i="3"/>
  <c r="AR199" i="3" s="1"/>
  <c r="ET191" i="3"/>
  <c r="W104" i="3"/>
  <c r="G208" i="3"/>
  <c r="G210" i="3" s="1"/>
  <c r="G237" i="3" s="1"/>
  <c r="AV184" i="3"/>
  <c r="AV186" i="3" s="1"/>
  <c r="DK191" i="3"/>
  <c r="DY191" i="3"/>
  <c r="DY199" i="3" s="1"/>
  <c r="AZ191" i="3"/>
  <c r="CL184" i="3"/>
  <c r="CL186" i="3" s="1"/>
  <c r="FL191" i="3"/>
  <c r="FL199" i="3" s="1"/>
  <c r="CR104" i="3"/>
  <c r="BB104" i="3"/>
  <c r="X104" i="3"/>
  <c r="ED184" i="3"/>
  <c r="ED186" i="3" s="1"/>
  <c r="DO144" i="3"/>
  <c r="D142" i="3"/>
  <c r="BV104" i="3"/>
  <c r="AJ191" i="3"/>
  <c r="AJ199" i="3" s="1"/>
  <c r="FW184" i="3"/>
  <c r="FW186" i="3" s="1"/>
  <c r="DR142" i="3"/>
  <c r="J104" i="3"/>
  <c r="DS144" i="3"/>
  <c r="EF191" i="3"/>
  <c r="FH184" i="3"/>
  <c r="FH186" i="3" s="1"/>
  <c r="BX191" i="3"/>
  <c r="AP104" i="3"/>
  <c r="DH195" i="3"/>
  <c r="EM144" i="3"/>
  <c r="CK191" i="3"/>
  <c r="FJ208" i="3"/>
  <c r="FJ268" i="3" s="1"/>
  <c r="DA208" i="3"/>
  <c r="DA268" i="3" s="1"/>
  <c r="DZ184" i="3"/>
  <c r="DZ186" i="3" s="1"/>
  <c r="AK144" i="3"/>
  <c r="AC184" i="3"/>
  <c r="AC186" i="3" s="1"/>
  <c r="EM208" i="3"/>
  <c r="EM210" i="3" s="1"/>
  <c r="EM237" i="3" s="1"/>
  <c r="AR104" i="3"/>
  <c r="AH208" i="3"/>
  <c r="AH268" i="3" s="1"/>
  <c r="FU104" i="3"/>
  <c r="BA184" i="3"/>
  <c r="BA186" i="3" s="1"/>
  <c r="BA187" i="3" s="1"/>
  <c r="BZ184" i="3"/>
  <c r="BZ186" i="3" s="1"/>
  <c r="AO104" i="3"/>
  <c r="EM184" i="3"/>
  <c r="EM186" i="3" s="1"/>
  <c r="DM144" i="3"/>
  <c r="P104" i="3"/>
  <c r="EM142" i="3"/>
  <c r="BR104" i="3"/>
  <c r="CJ191" i="3"/>
  <c r="AG104" i="3"/>
  <c r="EV184" i="3"/>
  <c r="EV186" i="3" s="1"/>
  <c r="FX184" i="3"/>
  <c r="FX186" i="3" s="1"/>
  <c r="BQ104" i="3"/>
  <c r="CE184" i="3"/>
  <c r="CE186" i="3" s="1"/>
  <c r="CE187" i="3" s="1"/>
  <c r="EC268" i="3"/>
  <c r="EG208" i="3"/>
  <c r="EG268" i="3" s="1"/>
  <c r="EG119" i="3"/>
  <c r="CD104" i="3"/>
  <c r="DU201" i="3"/>
  <c r="DU197" i="3"/>
  <c r="CD191" i="3"/>
  <c r="CD199" i="3" s="1"/>
  <c r="CD208" i="3"/>
  <c r="CD210" i="3" s="1"/>
  <c r="CD237" i="3" s="1"/>
  <c r="CQ268" i="3"/>
  <c r="CW119" i="3"/>
  <c r="DM142" i="3"/>
  <c r="BV191" i="3"/>
  <c r="BV184" i="3"/>
  <c r="BV186" i="3" s="1"/>
  <c r="BV187" i="3" s="1"/>
  <c r="K195" i="3"/>
  <c r="EB210" i="3"/>
  <c r="EB237" i="3" s="1"/>
  <c r="BF268" i="3"/>
  <c r="K202" i="3"/>
  <c r="K230" i="3" s="1"/>
  <c r="BV208" i="3"/>
  <c r="BV268" i="3" s="1"/>
  <c r="P142" i="3"/>
  <c r="EW184" i="3"/>
  <c r="EW186" i="3" s="1"/>
  <c r="EG184" i="3"/>
  <c r="EG186" i="3" s="1"/>
  <c r="DU195" i="3"/>
  <c r="EG104" i="3"/>
  <c r="DU193" i="3"/>
  <c r="EW104" i="3"/>
  <c r="E210" i="3"/>
  <c r="E237" i="3" s="1"/>
  <c r="FG210" i="3"/>
  <c r="FG237" i="3" s="1"/>
  <c r="H119" i="3"/>
  <c r="FU184" i="3"/>
  <c r="FU186" i="3" s="1"/>
  <c r="EG142" i="3"/>
  <c r="CD184" i="3"/>
  <c r="CD186" i="3" s="1"/>
  <c r="FE197" i="3"/>
  <c r="DM191" i="3"/>
  <c r="FU144" i="3"/>
  <c r="BY208" i="3"/>
  <c r="BY210" i="3" s="1"/>
  <c r="BY237" i="3" s="1"/>
  <c r="BY184" i="3"/>
  <c r="BY186" i="3" s="1"/>
  <c r="AP191" i="3"/>
  <c r="FG193" i="3"/>
  <c r="K122" i="3"/>
  <c r="DK208" i="3"/>
  <c r="DK268" i="3" s="1"/>
  <c r="BY191" i="3"/>
  <c r="BY199" i="3" s="1"/>
  <c r="EZ144" i="3"/>
  <c r="BY142" i="3"/>
  <c r="BY144" i="3"/>
  <c r="FG195" i="3"/>
  <c r="BP268" i="3"/>
  <c r="EN268" i="3"/>
  <c r="CP144" i="3"/>
  <c r="EP210" i="3"/>
  <c r="EP237" i="3" s="1"/>
  <c r="U104" i="3"/>
  <c r="T104" i="3"/>
  <c r="AX119" i="3"/>
  <c r="T184" i="3"/>
  <c r="T186" i="3" s="1"/>
  <c r="U191" i="3"/>
  <c r="AO184" i="3"/>
  <c r="AO186" i="3" s="1"/>
  <c r="T208" i="3"/>
  <c r="T268" i="3" s="1"/>
  <c r="CV184" i="3"/>
  <c r="CV186" i="3" s="1"/>
  <c r="T191" i="3"/>
  <c r="U184" i="3"/>
  <c r="U186" i="3" s="1"/>
  <c r="BP193" i="3"/>
  <c r="T144" i="3"/>
  <c r="T142" i="3"/>
  <c r="U119" i="3"/>
  <c r="DA160" i="3"/>
  <c r="FT119" i="3"/>
  <c r="DZ104" i="3"/>
  <c r="BM195" i="3"/>
  <c r="I195" i="3"/>
  <c r="BF119" i="3"/>
  <c r="BM201" i="3"/>
  <c r="BP201" i="3"/>
  <c r="BP202" i="3"/>
  <c r="BP230" i="3" s="1"/>
  <c r="FN201" i="3"/>
  <c r="CQ195" i="3"/>
  <c r="BP197" i="3"/>
  <c r="BM202" i="3"/>
  <c r="BM230" i="3" s="1"/>
  <c r="CL191" i="3"/>
  <c r="CL199" i="3" s="1"/>
  <c r="FT268" i="3"/>
  <c r="DA104" i="3"/>
  <c r="BM193" i="3"/>
  <c r="DZ191" i="3"/>
  <c r="DZ199" i="3" s="1"/>
  <c r="CI123" i="3"/>
  <c r="DA154" i="3"/>
  <c r="AB268" i="3"/>
  <c r="DZ208" i="3"/>
  <c r="DZ268" i="3" s="1"/>
  <c r="DA184" i="3"/>
  <c r="DA186" i="3" s="1"/>
  <c r="FG123" i="3"/>
  <c r="DM104" i="3"/>
  <c r="CK208" i="3"/>
  <c r="CK268" i="3" s="1"/>
  <c r="FU208" i="3"/>
  <c r="FU210" i="3" s="1"/>
  <c r="FU237" i="3" s="1"/>
  <c r="DM208" i="3"/>
  <c r="DM210" i="3" s="1"/>
  <c r="DM237" i="3" s="1"/>
  <c r="G184" i="3"/>
  <c r="G186" i="3" s="1"/>
  <c r="CP184" i="3"/>
  <c r="CP186" i="3" s="1"/>
  <c r="BD184" i="3"/>
  <c r="BD186" i="3" s="1"/>
  <c r="BD187" i="3" s="1"/>
  <c r="BD191" i="3"/>
  <c r="BD199" i="3" s="1"/>
  <c r="FU191" i="3"/>
  <c r="DA156" i="3"/>
  <c r="P184" i="3"/>
  <c r="P186" i="3" s="1"/>
  <c r="EW191" i="3"/>
  <c r="AU191" i="3"/>
  <c r="AU199" i="3" s="1"/>
  <c r="EX197" i="3"/>
  <c r="EW208" i="3"/>
  <c r="EW210" i="3" s="1"/>
  <c r="EW237" i="3" s="1"/>
  <c r="BD104" i="3"/>
  <c r="P208" i="3"/>
  <c r="P210" i="3" s="1"/>
  <c r="P237" i="3" s="1"/>
  <c r="P191" i="3"/>
  <c r="P144" i="3"/>
  <c r="AN184" i="3"/>
  <c r="AN186" i="3" s="1"/>
  <c r="CM142" i="3"/>
  <c r="BJ208" i="3"/>
  <c r="BJ210" i="3" s="1"/>
  <c r="BJ237" i="3" s="1"/>
  <c r="CT193" i="3"/>
  <c r="DK142" i="3"/>
  <c r="D208" i="3"/>
  <c r="D210" i="3" s="1"/>
  <c r="D237" i="3" s="1"/>
  <c r="FG119" i="3"/>
  <c r="CC122" i="3"/>
  <c r="DK184" i="3"/>
  <c r="DK186" i="3" s="1"/>
  <c r="DK104" i="3"/>
  <c r="EX122" i="3"/>
  <c r="EB122" i="3"/>
  <c r="EX193" i="3"/>
  <c r="DB201" i="3"/>
  <c r="DK144" i="3"/>
  <c r="FE195" i="3"/>
  <c r="CS122" i="3"/>
  <c r="FE193" i="3"/>
  <c r="CM184" i="3"/>
  <c r="CM186" i="3" s="1"/>
  <c r="FE202" i="3"/>
  <c r="FE230" i="3" s="1"/>
  <c r="AB188" i="3"/>
  <c r="FL208" i="3"/>
  <c r="FL268" i="3" s="1"/>
  <c r="FL184" i="3"/>
  <c r="FL188" i="3" s="1"/>
  <c r="CJ142" i="3"/>
  <c r="CM191" i="3"/>
  <c r="FL104" i="3"/>
  <c r="FL119" i="3"/>
  <c r="EX195" i="3"/>
  <c r="D104" i="3"/>
  <c r="CM104" i="3"/>
  <c r="D184" i="3"/>
  <c r="D188" i="3" s="1"/>
  <c r="EX202" i="3"/>
  <c r="EX230" i="3" s="1"/>
  <c r="FE201" i="3"/>
  <c r="DB122" i="3"/>
  <c r="CM208" i="3"/>
  <c r="CM268" i="3" s="1"/>
  <c r="BI123" i="3"/>
  <c r="DB195" i="3"/>
  <c r="BC184" i="3"/>
  <c r="BC186" i="3" s="1"/>
  <c r="BC187" i="3" s="1"/>
  <c r="AR208" i="3"/>
  <c r="AR268" i="3" s="1"/>
  <c r="CP142" i="3"/>
  <c r="CS268" i="3"/>
  <c r="CC210" i="3"/>
  <c r="CC237" i="3" s="1"/>
  <c r="CP104" i="3"/>
  <c r="AX195" i="3"/>
  <c r="BI202" i="3"/>
  <c r="BI230" i="3" s="1"/>
  <c r="ES208" i="3"/>
  <c r="ES268" i="3" s="1"/>
  <c r="CP191" i="3"/>
  <c r="BZ191" i="3"/>
  <c r="BZ199" i="3" s="1"/>
  <c r="AR184" i="3"/>
  <c r="AR186" i="3" s="1"/>
  <c r="AR187" i="3" s="1"/>
  <c r="AX193" i="3"/>
  <c r="Q188" i="3"/>
  <c r="FQ104" i="3"/>
  <c r="FQ142" i="3"/>
  <c r="AX202" i="3"/>
  <c r="AX230" i="3" s="1"/>
  <c r="I268" i="3"/>
  <c r="BM210" i="3"/>
  <c r="BM237" i="3" s="1"/>
  <c r="BQ191" i="3"/>
  <c r="BX144" i="3"/>
  <c r="CP208" i="3"/>
  <c r="CP268" i="3" s="1"/>
  <c r="AX201" i="3"/>
  <c r="FQ191" i="3"/>
  <c r="EB123" i="3"/>
  <c r="DY104" i="3"/>
  <c r="DX154" i="3"/>
  <c r="FP268" i="3"/>
  <c r="E186" i="3"/>
  <c r="E187" i="3" s="1"/>
  <c r="DQ119" i="3"/>
  <c r="AV119" i="3"/>
  <c r="FD184" i="3"/>
  <c r="FD186" i="3" s="1"/>
  <c r="CN191" i="3"/>
  <c r="V119" i="3"/>
  <c r="D191" i="3"/>
  <c r="CN104" i="3"/>
  <c r="AE210" i="3"/>
  <c r="AE237" i="3" s="1"/>
  <c r="DQ104" i="3"/>
  <c r="CN184" i="3"/>
  <c r="CN188" i="3" s="1"/>
  <c r="BZ144" i="3"/>
  <c r="EX210" i="3"/>
  <c r="EX237" i="3" s="1"/>
  <c r="EO122" i="3"/>
  <c r="BX208" i="3"/>
  <c r="BX210" i="3" s="1"/>
  <c r="BX237" i="3" s="1"/>
  <c r="DL191" i="3"/>
  <c r="BX104" i="3"/>
  <c r="ET122" i="3"/>
  <c r="CN208" i="3"/>
  <c r="CN210" i="3" s="1"/>
  <c r="CN237" i="3" s="1"/>
  <c r="DQ208" i="3"/>
  <c r="DQ210" i="3" s="1"/>
  <c r="DQ237" i="3" s="1"/>
  <c r="DQ184" i="3"/>
  <c r="DQ186" i="3" s="1"/>
  <c r="BZ208" i="3"/>
  <c r="BZ268" i="3" s="1"/>
  <c r="CJ184" i="3"/>
  <c r="CJ186" i="3" s="1"/>
  <c r="BZ104" i="3"/>
  <c r="DP184" i="3"/>
  <c r="DP186" i="3" s="1"/>
  <c r="FD104" i="3"/>
  <c r="W184" i="3"/>
  <c r="W186" i="3" s="1"/>
  <c r="AE119" i="3"/>
  <c r="DQ191" i="3"/>
  <c r="DQ199" i="3" s="1"/>
  <c r="FD122" i="3"/>
  <c r="G191" i="3"/>
  <c r="G199" i="3" s="1"/>
  <c r="BX184" i="3"/>
  <c r="BX186" i="3" s="1"/>
  <c r="FD144" i="3"/>
  <c r="CJ144" i="3"/>
  <c r="ET144" i="3"/>
  <c r="AV104" i="3"/>
  <c r="EO197" i="3"/>
  <c r="G104" i="3"/>
  <c r="FD191" i="3"/>
  <c r="DP191" i="3"/>
  <c r="CV104" i="3"/>
  <c r="CV191" i="3"/>
  <c r="CV199" i="3" s="1"/>
  <c r="CE104" i="3"/>
  <c r="DS191" i="3"/>
  <c r="O191" i="3"/>
  <c r="O199" i="3" s="1"/>
  <c r="AE197" i="3"/>
  <c r="DE184" i="3"/>
  <c r="DE186" i="3" s="1"/>
  <c r="ET104" i="3"/>
  <c r="AV208" i="3"/>
  <c r="AV268" i="3" s="1"/>
  <c r="AV144" i="3"/>
  <c r="DA191" i="3"/>
  <c r="DA199" i="3" s="1"/>
  <c r="EN146" i="3"/>
  <c r="EN148" i="3" s="1"/>
  <c r="D144" i="3"/>
  <c r="ET208" i="3"/>
  <c r="ET210" i="3" s="1"/>
  <c r="ET237" i="3" s="1"/>
  <c r="AV191" i="3"/>
  <c r="AV199" i="3" s="1"/>
  <c r="FD142" i="3"/>
  <c r="CJ104" i="3"/>
  <c r="W208" i="3"/>
  <c r="W268" i="3" s="1"/>
  <c r="ET184" i="3"/>
  <c r="ET186" i="3" s="1"/>
  <c r="AZ104" i="3"/>
  <c r="W191" i="3"/>
  <c r="W199" i="3" s="1"/>
  <c r="CJ208" i="3"/>
  <c r="CJ268" i="3" s="1"/>
  <c r="DP208" i="3"/>
  <c r="DP268" i="3" s="1"/>
  <c r="FK144" i="3"/>
  <c r="FN210" i="3"/>
  <c r="FN237" i="3" s="1"/>
  <c r="AQ142" i="3"/>
  <c r="BQ142" i="3"/>
  <c r="BQ184" i="3"/>
  <c r="BQ186" i="3" s="1"/>
  <c r="FH104" i="3"/>
  <c r="DS208" i="3"/>
  <c r="DS210" i="3" s="1"/>
  <c r="DS237" i="3" s="1"/>
  <c r="BQ144" i="3"/>
  <c r="EF104" i="3"/>
  <c r="DS184" i="3"/>
  <c r="DS186" i="3" s="1"/>
  <c r="AB123" i="3"/>
  <c r="DB210" i="3"/>
  <c r="DB237" i="3" s="1"/>
  <c r="EN122" i="3"/>
  <c r="EU184" i="3"/>
  <c r="EU186" i="3" s="1"/>
  <c r="EF142" i="3"/>
  <c r="DS142" i="3"/>
  <c r="EX123" i="3"/>
  <c r="BQ208" i="3"/>
  <c r="BQ268" i="3" s="1"/>
  <c r="EF208" i="3"/>
  <c r="EF210" i="3" s="1"/>
  <c r="EF237" i="3" s="1"/>
  <c r="Q201" i="3"/>
  <c r="BQ119" i="3"/>
  <c r="FH142" i="3"/>
  <c r="FH144" i="3"/>
  <c r="FH208" i="3"/>
  <c r="FH210" i="3" s="1"/>
  <c r="FH237" i="3" s="1"/>
  <c r="EU104" i="3"/>
  <c r="EU208" i="3"/>
  <c r="EU268" i="3" s="1"/>
  <c r="EF184" i="3"/>
  <c r="EF186" i="3" s="1"/>
  <c r="FH191" i="3"/>
  <c r="EU142" i="3"/>
  <c r="EF144" i="3"/>
  <c r="EU191" i="3"/>
  <c r="FH119" i="3"/>
  <c r="DS104" i="3"/>
  <c r="AD208" i="3"/>
  <c r="AD210" i="3" s="1"/>
  <c r="AD237" i="3" s="1"/>
  <c r="AD104" i="3"/>
  <c r="BA191" i="3"/>
  <c r="AW154" i="3"/>
  <c r="CT122" i="3"/>
  <c r="CA191" i="3"/>
  <c r="CA199" i="3" s="1"/>
  <c r="AD184" i="3"/>
  <c r="AD186" i="3" s="1"/>
  <c r="DL144" i="3"/>
  <c r="AP208" i="3"/>
  <c r="AP210" i="3" s="1"/>
  <c r="AP237" i="3" s="1"/>
  <c r="BA144" i="3"/>
  <c r="Z122" i="3"/>
  <c r="CA184" i="3"/>
  <c r="CA186" i="3" s="1"/>
  <c r="CG184" i="3"/>
  <c r="CG186" i="3" s="1"/>
  <c r="CE208" i="3"/>
  <c r="CE268" i="3" s="1"/>
  <c r="AW119" i="3"/>
  <c r="EZ208" i="3"/>
  <c r="EZ210" i="3" s="1"/>
  <c r="EZ237" i="3" s="1"/>
  <c r="AW160" i="3"/>
  <c r="FI122" i="3"/>
  <c r="EO268" i="3"/>
  <c r="CG104" i="3"/>
  <c r="DL184" i="3"/>
  <c r="DL186" i="3" s="1"/>
  <c r="J208" i="3"/>
  <c r="J268" i="3" s="1"/>
  <c r="Q268" i="3"/>
  <c r="CG208" i="3"/>
  <c r="CG210" i="3" s="1"/>
  <c r="CG237" i="3" s="1"/>
  <c r="BA208" i="3"/>
  <c r="BA210" i="3" s="1"/>
  <c r="BA237" i="3" s="1"/>
  <c r="AD191" i="3"/>
  <c r="AD199" i="3" s="1"/>
  <c r="DL104" i="3"/>
  <c r="EZ184" i="3"/>
  <c r="EZ186" i="3" s="1"/>
  <c r="EZ191" i="3"/>
  <c r="EZ199" i="3" s="1"/>
  <c r="AW156" i="3"/>
  <c r="EC122" i="3"/>
  <c r="AW191" i="3"/>
  <c r="FN122" i="3"/>
  <c r="FG202" i="3"/>
  <c r="FG230" i="3" s="1"/>
  <c r="AP184" i="3"/>
  <c r="AP188" i="3" s="1"/>
  <c r="DL208" i="3"/>
  <c r="DL268" i="3" s="1"/>
  <c r="J144" i="3"/>
  <c r="FG201" i="3"/>
  <c r="BA104" i="3"/>
  <c r="AW208" i="3"/>
  <c r="AW268" i="3" s="1"/>
  <c r="CA208" i="3"/>
  <c r="CA210" i="3" s="1"/>
  <c r="CA237" i="3" s="1"/>
  <c r="CA104" i="3"/>
  <c r="EZ104" i="3"/>
  <c r="BA142" i="3"/>
  <c r="AU184" i="3"/>
  <c r="AU186" i="3" s="1"/>
  <c r="BP122" i="3"/>
  <c r="S191" i="3"/>
  <c r="AW184" i="3"/>
  <c r="AW186" i="3" s="1"/>
  <c r="FK104" i="3"/>
  <c r="AW104" i="3"/>
  <c r="DO142" i="3"/>
  <c r="DO191" i="3"/>
  <c r="CO191" i="3"/>
  <c r="CO199" i="3" s="1"/>
  <c r="S184" i="3"/>
  <c r="S186" i="3" s="1"/>
  <c r="FM104" i="3"/>
  <c r="DT208" i="3"/>
  <c r="DT268" i="3" s="1"/>
  <c r="AA104" i="3"/>
  <c r="AS122" i="3"/>
  <c r="AH184" i="3"/>
  <c r="AH186" i="3" s="1"/>
  <c r="EV144" i="3"/>
  <c r="DC208" i="3"/>
  <c r="DC268" i="3" s="1"/>
  <c r="FM208" i="3"/>
  <c r="FM210" i="3" s="1"/>
  <c r="FM237" i="3" s="1"/>
  <c r="DC191" i="3"/>
  <c r="DC199" i="3" s="1"/>
  <c r="AG191" i="3"/>
  <c r="AG199" i="3" s="1"/>
  <c r="S144" i="3"/>
  <c r="CT201" i="3"/>
  <c r="BR184" i="3"/>
  <c r="BR186" i="3" s="1"/>
  <c r="EK184" i="3"/>
  <c r="EK186" i="3" s="1"/>
  <c r="ED104" i="3"/>
  <c r="FK208" i="3"/>
  <c r="FK210" i="3" s="1"/>
  <c r="FK237" i="3" s="1"/>
  <c r="DD191" i="3"/>
  <c r="DD199" i="3" s="1"/>
  <c r="I122" i="3"/>
  <c r="S104" i="3"/>
  <c r="S208" i="3"/>
  <c r="S268" i="3" s="1"/>
  <c r="EV142" i="3"/>
  <c r="ES104" i="3"/>
  <c r="BE208" i="3"/>
  <c r="BE268" i="3" s="1"/>
  <c r="DC104" i="3"/>
  <c r="EV191" i="3"/>
  <c r="AH104" i="3"/>
  <c r="AZ144" i="3"/>
  <c r="DT144" i="3"/>
  <c r="DT184" i="3"/>
  <c r="DT186" i="3" s="1"/>
  <c r="FJ184" i="3"/>
  <c r="FJ186" i="3" s="1"/>
  <c r="V208" i="3"/>
  <c r="V268" i="3" s="1"/>
  <c r="BH208" i="3"/>
  <c r="BH210" i="3" s="1"/>
  <c r="BH237" i="3" s="1"/>
  <c r="DH119" i="3"/>
  <c r="E201" i="3"/>
  <c r="BM119" i="3"/>
  <c r="DU268" i="3"/>
  <c r="CO122" i="3"/>
  <c r="CK184" i="3"/>
  <c r="CK186" i="3" s="1"/>
  <c r="DW184" i="3"/>
  <c r="DW186" i="3" s="1"/>
  <c r="FS184" i="3"/>
  <c r="FS186" i="3" s="1"/>
  <c r="FV184" i="3"/>
  <c r="FV186" i="3" s="1"/>
  <c r="DX184" i="3"/>
  <c r="DX186" i="3" s="1"/>
  <c r="DW191" i="3"/>
  <c r="FM191" i="3"/>
  <c r="FM199" i="3" s="1"/>
  <c r="DT104" i="3"/>
  <c r="DT142" i="3"/>
  <c r="BH184" i="3"/>
  <c r="BH186" i="3" s="1"/>
  <c r="DY208" i="3"/>
  <c r="DY268" i="3" s="1"/>
  <c r="O104" i="3"/>
  <c r="CT202" i="3"/>
  <c r="CT230" i="3" s="1"/>
  <c r="BE191" i="3"/>
  <c r="DW144" i="3"/>
  <c r="FQ144" i="3"/>
  <c r="ES142" i="3"/>
  <c r="CO104" i="3"/>
  <c r="DE208" i="3"/>
  <c r="DE210" i="3" s="1"/>
  <c r="DE237" i="3" s="1"/>
  <c r="ES191" i="3"/>
  <c r="S142" i="3"/>
  <c r="FV104" i="3"/>
  <c r="DX156" i="3"/>
  <c r="DX208" i="3"/>
  <c r="DX268" i="3" s="1"/>
  <c r="AH191" i="3"/>
  <c r="EK104" i="3"/>
  <c r="AA208" i="3"/>
  <c r="AA210" i="3" s="1"/>
  <c r="AA237" i="3" s="1"/>
  <c r="FS191" i="3"/>
  <c r="FS199" i="3" s="1"/>
  <c r="V104" i="3"/>
  <c r="CI268" i="3"/>
  <c r="BC142" i="3"/>
  <c r="FQ208" i="3"/>
  <c r="FQ210" i="3" s="1"/>
  <c r="FQ237" i="3" s="1"/>
  <c r="FS156" i="3"/>
  <c r="FS160" i="3"/>
  <c r="FV144" i="3"/>
  <c r="EV208" i="3"/>
  <c r="EV210" i="3" s="1"/>
  <c r="EV237" i="3" s="1"/>
  <c r="FM184" i="3"/>
  <c r="FM186" i="3" s="1"/>
  <c r="AZ142" i="3"/>
  <c r="V144" i="3"/>
  <c r="CB184" i="3"/>
  <c r="CB188" i="3" s="1"/>
  <c r="BJ191" i="3"/>
  <c r="BJ199" i="3" s="1"/>
  <c r="DD184" i="3"/>
  <c r="DD186" i="3" s="1"/>
  <c r="AA184" i="3"/>
  <c r="AA186" i="3" s="1"/>
  <c r="AA187" i="3" s="1"/>
  <c r="CK104" i="3"/>
  <c r="BE184" i="3"/>
  <c r="BE186" i="3" s="1"/>
  <c r="BE187" i="3" s="1"/>
  <c r="EV104" i="3"/>
  <c r="EJ144" i="3"/>
  <c r="DH268" i="3"/>
  <c r="Q119" i="3"/>
  <c r="CI122" i="3"/>
  <c r="FS208" i="3"/>
  <c r="FS210" i="3" s="1"/>
  <c r="FS237" i="3" s="1"/>
  <c r="FS154" i="3"/>
  <c r="DO104" i="3"/>
  <c r="BR191" i="3"/>
  <c r="BE104" i="3"/>
  <c r="DX160" i="3"/>
  <c r="CE144" i="3"/>
  <c r="AH144" i="3"/>
  <c r="ED191" i="3"/>
  <c r="ED199" i="3" s="1"/>
  <c r="V191" i="3"/>
  <c r="V199" i="3" s="1"/>
  <c r="AJ104" i="3"/>
  <c r="O208" i="3"/>
  <c r="ES184" i="3"/>
  <c r="ES186" i="3" s="1"/>
  <c r="FJ104" i="3"/>
  <c r="EK191" i="3"/>
  <c r="EK199" i="3" s="1"/>
  <c r="AZ208" i="3"/>
  <c r="AZ210" i="3" s="1"/>
  <c r="AZ237" i="3" s="1"/>
  <c r="EJ208" i="3"/>
  <c r="EJ268" i="3" s="1"/>
  <c r="DY184" i="3"/>
  <c r="DY186" i="3" s="1"/>
  <c r="BJ184" i="3"/>
  <c r="BJ188" i="3" s="1"/>
  <c r="FI268" i="3"/>
  <c r="CT197" i="3"/>
  <c r="FN186" i="3"/>
  <c r="FN187" i="3" s="1"/>
  <c r="CW210" i="3"/>
  <c r="CW237" i="3" s="1"/>
  <c r="CI195" i="3"/>
  <c r="DU119" i="3"/>
  <c r="CO208" i="3"/>
  <c r="CO210" i="3" s="1"/>
  <c r="CO237" i="3" s="1"/>
  <c r="FQ184" i="3"/>
  <c r="FQ186" i="3" s="1"/>
  <c r="DE191" i="3"/>
  <c r="DE199" i="3" s="1"/>
  <c r="FV208" i="3"/>
  <c r="FV210" i="3" s="1"/>
  <c r="FV237" i="3" s="1"/>
  <c r="DO208" i="3"/>
  <c r="DO268" i="3" s="1"/>
  <c r="BC191" i="3"/>
  <c r="AZ184" i="3"/>
  <c r="AZ186" i="3" s="1"/>
  <c r="AZ187" i="3" s="1"/>
  <c r="CE191" i="3"/>
  <c r="BH104" i="3"/>
  <c r="BC144" i="3"/>
  <c r="DC184" i="3"/>
  <c r="DC186" i="3" s="1"/>
  <c r="DX191" i="3"/>
  <c r="BJ104" i="3"/>
  <c r="FQ122" i="3"/>
  <c r="FS104" i="3"/>
  <c r="FV191" i="3"/>
  <c r="DX104" i="3"/>
  <c r="BI201" i="3"/>
  <c r="EO193" i="3"/>
  <c r="AE193" i="3"/>
  <c r="FW144" i="3"/>
  <c r="AC191" i="3"/>
  <c r="AC199" i="3" s="1"/>
  <c r="FW104" i="3"/>
  <c r="CR144" i="3"/>
  <c r="AQ104" i="3"/>
  <c r="DD144" i="3"/>
  <c r="EO195" i="3"/>
  <c r="CG119" i="3"/>
  <c r="AC104" i="3"/>
  <c r="DR104" i="3"/>
  <c r="AK184" i="3"/>
  <c r="AK186" i="3" s="1"/>
  <c r="FW142" i="3"/>
  <c r="FP195" i="3"/>
  <c r="K193" i="3"/>
  <c r="J184" i="3"/>
  <c r="J186" i="3" s="1"/>
  <c r="X144" i="3"/>
  <c r="X191" i="3"/>
  <c r="X199" i="3" s="1"/>
  <c r="FP119" i="3"/>
  <c r="K201" i="3"/>
  <c r="AC208" i="3"/>
  <c r="AC210" i="3" s="1"/>
  <c r="AC237" i="3" s="1"/>
  <c r="CL104" i="3"/>
  <c r="CL208" i="3"/>
  <c r="CL268" i="3" s="1"/>
  <c r="J119" i="3"/>
  <c r="EO202" i="3"/>
  <c r="EO230" i="3" s="1"/>
  <c r="DR191" i="3"/>
  <c r="CG191" i="3"/>
  <c r="CG199" i="3" s="1"/>
  <c r="FW119" i="3"/>
  <c r="AP122" i="3"/>
  <c r="AQ208" i="3"/>
  <c r="AQ268" i="3" s="1"/>
  <c r="J191" i="3"/>
  <c r="DR208" i="3"/>
  <c r="DR268" i="3" s="1"/>
  <c r="AE195" i="3"/>
  <c r="FW208" i="3"/>
  <c r="FW210" i="3" s="1"/>
  <c r="FW237" i="3" s="1"/>
  <c r="AE202" i="3"/>
  <c r="AE230" i="3" s="1"/>
  <c r="BI197" i="3"/>
  <c r="CG144" i="3"/>
  <c r="AP144" i="3"/>
  <c r="AQ191" i="3"/>
  <c r="CR184" i="3"/>
  <c r="CR186" i="3" s="1"/>
  <c r="AE201" i="3"/>
  <c r="AQ184" i="3"/>
  <c r="AQ186" i="3" s="1"/>
  <c r="CR119" i="3"/>
  <c r="AU208" i="3"/>
  <c r="DH123" i="3"/>
  <c r="CR208" i="3"/>
  <c r="CR210" i="3" s="1"/>
  <c r="CR237" i="3" s="1"/>
  <c r="BI195" i="3"/>
  <c r="AU104" i="3"/>
  <c r="X142" i="3"/>
  <c r="F144" i="3"/>
  <c r="BS208" i="3"/>
  <c r="BS268" i="3" s="1"/>
  <c r="BB191" i="3"/>
  <c r="F184" i="3"/>
  <c r="F188" i="3" s="1"/>
  <c r="X184" i="3"/>
  <c r="X186" i="3" s="1"/>
  <c r="X187" i="3" s="1"/>
  <c r="BB208" i="3"/>
  <c r="BB210" i="3" s="1"/>
  <c r="BB237" i="3" s="1"/>
  <c r="F208" i="3"/>
  <c r="F268" i="3" s="1"/>
  <c r="CZ208" i="3"/>
  <c r="CZ268" i="3" s="1"/>
  <c r="CZ184" i="3"/>
  <c r="CZ186" i="3" s="1"/>
  <c r="BB144" i="3"/>
  <c r="F104" i="3"/>
  <c r="F191" i="3"/>
  <c r="BS142" i="3"/>
  <c r="AO191" i="3"/>
  <c r="AO208" i="3"/>
  <c r="AO210" i="3" s="1"/>
  <c r="AO237" i="3" s="1"/>
  <c r="CZ104" i="3"/>
  <c r="BS184" i="3"/>
  <c r="BS186" i="3" s="1"/>
  <c r="K268" i="3"/>
  <c r="AO142" i="3"/>
  <c r="CZ142" i="3"/>
  <c r="X208" i="3"/>
  <c r="X210" i="3" s="1"/>
  <c r="X237" i="3" s="1"/>
  <c r="CZ191" i="3"/>
  <c r="CZ144" i="3"/>
  <c r="FI188" i="3"/>
  <c r="Z188" i="3"/>
  <c r="BM188" i="3"/>
  <c r="BH191" i="3"/>
  <c r="BH199" i="3" s="1"/>
  <c r="DD142" i="3"/>
  <c r="CB208" i="3"/>
  <c r="BR208" i="3"/>
  <c r="V142" i="3"/>
  <c r="EK208" i="3"/>
  <c r="FV142" i="3"/>
  <c r="FJ191" i="3"/>
  <c r="AN104" i="3"/>
  <c r="CO184" i="3"/>
  <c r="AA191" i="3"/>
  <c r="AA199" i="3" s="1"/>
  <c r="DT191" i="3"/>
  <c r="DT199" i="3" s="1"/>
  <c r="AH142" i="3"/>
  <c r="K188" i="3"/>
  <c r="BX142" i="3"/>
  <c r="DM184" i="3"/>
  <c r="DM186" i="3" s="1"/>
  <c r="DM187" i="3" s="1"/>
  <c r="BD208" i="3"/>
  <c r="FU142" i="3"/>
  <c r="EO188" i="3"/>
  <c r="DH188" i="3"/>
  <c r="AX188" i="3"/>
  <c r="ET142" i="3"/>
  <c r="FD208" i="3"/>
  <c r="DP104" i="3"/>
  <c r="AV142" i="3"/>
  <c r="CS188" i="3"/>
  <c r="EB188" i="3"/>
  <c r="DB188" i="3"/>
  <c r="AI142" i="3"/>
  <c r="EU144" i="3"/>
  <c r="H188" i="3"/>
  <c r="DV188" i="3"/>
  <c r="DW142" i="3"/>
  <c r="ES144" i="3"/>
  <c r="EJ142" i="3"/>
  <c r="FK142" i="3"/>
  <c r="O184" i="3"/>
  <c r="DE104" i="3"/>
  <c r="AF188" i="3"/>
  <c r="CT188" i="3"/>
  <c r="AQ144" i="3"/>
  <c r="AJ142" i="3"/>
  <c r="FW191" i="3"/>
  <c r="FW199" i="3" s="1"/>
  <c r="AK191" i="3"/>
  <c r="CR142" i="3"/>
  <c r="DR144" i="3"/>
  <c r="FP188" i="3"/>
  <c r="BV188" i="3"/>
  <c r="BS144" i="3"/>
  <c r="BB142" i="3"/>
  <c r="F142" i="3"/>
  <c r="AO144" i="3"/>
  <c r="BP188" i="3"/>
  <c r="EC188" i="3"/>
  <c r="EN188" i="3"/>
  <c r="CQ188" i="3"/>
  <c r="DL142" i="3"/>
  <c r="CC188" i="3"/>
  <c r="EP188" i="3"/>
  <c r="FE188" i="3"/>
  <c r="FT188" i="3"/>
  <c r="CI188" i="3"/>
  <c r="EX188" i="3"/>
  <c r="CG142" i="3"/>
  <c r="EL184" i="3"/>
  <c r="EL186" i="3" s="1"/>
  <c r="EL187" i="3" s="1"/>
  <c r="AP142" i="3"/>
  <c r="J142" i="3"/>
  <c r="DO184" i="3"/>
  <c r="DO186" i="3" s="1"/>
  <c r="DO187" i="3" s="1"/>
  <c r="AS188" i="3"/>
  <c r="FG188" i="3"/>
  <c r="BI188" i="3"/>
  <c r="CY144" i="3"/>
  <c r="ER160" i="3"/>
  <c r="DN142" i="3"/>
  <c r="AE188" i="3"/>
  <c r="CH144" i="3"/>
  <c r="BG184" i="3"/>
  <c r="BG186" i="3" s="1"/>
  <c r="BG187" i="3" s="1"/>
  <c r="R142" i="3"/>
  <c r="CX142" i="3"/>
  <c r="EZ142" i="3"/>
  <c r="CE142" i="3"/>
  <c r="DU188" i="3"/>
  <c r="CW188" i="3"/>
  <c r="DI144" i="3"/>
  <c r="Y144" i="3"/>
  <c r="CF144" i="3"/>
  <c r="FF142" i="3"/>
  <c r="EY142" i="3"/>
  <c r="BL208" i="3"/>
  <c r="BL210" i="3" s="1"/>
  <c r="BL237" i="3" s="1"/>
  <c r="DJ142" i="3"/>
  <c r="ED208" i="3"/>
  <c r="AJ144" i="3"/>
  <c r="V184" i="3"/>
  <c r="V186" i="3" s="1"/>
  <c r="V187" i="3" s="1"/>
  <c r="CR191" i="3"/>
  <c r="CR199" i="3" s="1"/>
  <c r="AK208" i="3"/>
  <c r="AK210" i="3" s="1"/>
  <c r="AK237" i="3" s="1"/>
  <c r="EA191" i="3"/>
  <c r="EA199" i="3" s="1"/>
  <c r="EA184" i="3"/>
  <c r="EA186" i="3" s="1"/>
  <c r="EA187" i="3" s="1"/>
  <c r="CZ119" i="3"/>
  <c r="CB191" i="3"/>
  <c r="CB199" i="3" s="1"/>
  <c r="AN142" i="3"/>
  <c r="BS104" i="3"/>
  <c r="BB184" i="3"/>
  <c r="AJ184" i="3"/>
  <c r="AJ186" i="3" s="1"/>
  <c r="AJ187" i="3" s="1"/>
  <c r="AI184" i="3"/>
  <c r="AI186" i="3" s="1"/>
  <c r="AI187" i="3" s="1"/>
  <c r="AI144" i="3"/>
  <c r="AI208" i="3"/>
  <c r="AI210" i="3" s="1"/>
  <c r="AI237" i="3" s="1"/>
  <c r="AG184" i="3"/>
  <c r="AG186" i="3" s="1"/>
  <c r="AG187" i="3" s="1"/>
  <c r="DR184" i="3"/>
  <c r="DR186" i="3" s="1"/>
  <c r="DR187" i="3" s="1"/>
  <c r="AI104" i="3"/>
  <c r="AT184" i="3"/>
  <c r="AT186" i="3" s="1"/>
  <c r="AT187" i="3" s="1"/>
  <c r="AT208" i="3"/>
  <c r="AT268" i="3" s="1"/>
  <c r="AT191" i="3"/>
  <c r="AI191" i="3"/>
  <c r="BS191" i="3"/>
  <c r="FR156" i="3"/>
  <c r="R144" i="3"/>
  <c r="FR160" i="3"/>
  <c r="FR154" i="3"/>
  <c r="FR208" i="3"/>
  <c r="FR210" i="3" s="1"/>
  <c r="FR237" i="3" s="1"/>
  <c r="ER184" i="3"/>
  <c r="ER186" i="3" s="1"/>
  <c r="ER187" i="3" s="1"/>
  <c r="ER208" i="3"/>
  <c r="ER268" i="3" s="1"/>
  <c r="FR104" i="3"/>
  <c r="FR184" i="3"/>
  <c r="FR186" i="3" s="1"/>
  <c r="FR187" i="3" s="1"/>
  <c r="ER191" i="3"/>
  <c r="ER199" i="3" s="1"/>
  <c r="FR191" i="3"/>
  <c r="ER104" i="3"/>
  <c r="DJ191" i="3"/>
  <c r="BT191" i="3"/>
  <c r="BG191" i="3"/>
  <c r="ER156" i="3"/>
  <c r="CY142" i="3"/>
  <c r="CX191" i="3"/>
  <c r="R208" i="3"/>
  <c r="R210" i="3" s="1"/>
  <c r="R237" i="3" s="1"/>
  <c r="EY191" i="3"/>
  <c r="CY208" i="3"/>
  <c r="CY268" i="3" s="1"/>
  <c r="CX208" i="3"/>
  <c r="CX268" i="3" s="1"/>
  <c r="DN104" i="3"/>
  <c r="BG208" i="3"/>
  <c r="BG210" i="3" s="1"/>
  <c r="BG237" i="3" s="1"/>
  <c r="DJ208" i="3"/>
  <c r="DJ268" i="3" s="1"/>
  <c r="R184" i="3"/>
  <c r="R186" i="3" s="1"/>
  <c r="R187" i="3" s="1"/>
  <c r="BT184" i="3"/>
  <c r="BT186" i="3" s="1"/>
  <c r="BT187" i="3" s="1"/>
  <c r="BL142" i="3"/>
  <c r="EY144" i="3"/>
  <c r="FI201" i="3"/>
  <c r="CX144" i="3"/>
  <c r="BG142" i="3"/>
  <c r="DJ184" i="3"/>
  <c r="DJ186" i="3" s="1"/>
  <c r="DJ187" i="3" s="1"/>
  <c r="CH104" i="3"/>
  <c r="CY184" i="3"/>
  <c r="CY186" i="3" s="1"/>
  <c r="CY187" i="3" s="1"/>
  <c r="DJ104" i="3"/>
  <c r="R191" i="3"/>
  <c r="BL104" i="3"/>
  <c r="EY119" i="3"/>
  <c r="R104" i="3"/>
  <c r="Y119" i="3"/>
  <c r="BT104" i="3"/>
  <c r="BL184" i="3"/>
  <c r="BL186" i="3" s="1"/>
  <c r="BL187" i="3" s="1"/>
  <c r="BL191" i="3"/>
  <c r="EY208" i="3"/>
  <c r="EY210" i="3" s="1"/>
  <c r="EY237" i="3" s="1"/>
  <c r="CY104" i="3"/>
  <c r="CX184" i="3"/>
  <c r="CX186" i="3" s="1"/>
  <c r="CX187" i="3" s="1"/>
  <c r="BT208" i="3"/>
  <c r="BT210" i="3" s="1"/>
  <c r="BT237" i="3" s="1"/>
  <c r="DN184" i="3"/>
  <c r="DN186" i="3" s="1"/>
  <c r="DN187" i="3" s="1"/>
  <c r="DN144" i="3"/>
  <c r="EY184" i="3"/>
  <c r="EY186" i="3" s="1"/>
  <c r="EY187" i="3" s="1"/>
  <c r="CH208" i="3"/>
  <c r="CH268" i="3" s="1"/>
  <c r="CY191" i="3"/>
  <c r="CX104" i="3"/>
  <c r="DN208" i="3"/>
  <c r="DN268" i="3" s="1"/>
  <c r="BL144" i="3"/>
  <c r="BG104" i="3"/>
  <c r="M188" i="3"/>
  <c r="DJ144" i="3"/>
  <c r="DN191" i="3"/>
  <c r="EY104" i="3"/>
  <c r="FF191" i="3"/>
  <c r="FK191" i="3"/>
  <c r="DI142" i="3"/>
  <c r="Y191" i="3"/>
  <c r="FF144" i="3"/>
  <c r="EL208" i="3"/>
  <c r="ER154" i="3"/>
  <c r="EL191" i="3"/>
  <c r="EL199" i="3" s="1"/>
  <c r="FX208" i="3"/>
  <c r="FX210" i="3" s="1"/>
  <c r="FX237" i="3" s="1"/>
  <c r="FF119" i="3"/>
  <c r="CF142" i="3"/>
  <c r="CH184" i="3"/>
  <c r="CH186" i="3" s="1"/>
  <c r="CH187" i="3" s="1"/>
  <c r="CH191" i="3"/>
  <c r="FF184" i="3"/>
  <c r="FF186" i="3" s="1"/>
  <c r="FF187" i="3" s="1"/>
  <c r="DI208" i="3"/>
  <c r="DI268" i="3" s="1"/>
  <c r="EA208" i="3"/>
  <c r="EA210" i="3" s="1"/>
  <c r="EA237" i="3" s="1"/>
  <c r="FK184" i="3"/>
  <c r="FK186" i="3" s="1"/>
  <c r="FK187" i="3" s="1"/>
  <c r="CF104" i="3"/>
  <c r="Y104" i="3"/>
  <c r="EA104" i="3"/>
  <c r="AT104" i="3"/>
  <c r="BC208" i="3"/>
  <c r="BC268" i="3" s="1"/>
  <c r="CF184" i="3"/>
  <c r="CF186" i="3" s="1"/>
  <c r="CF187" i="3" s="1"/>
  <c r="CH142" i="3"/>
  <c r="EL144" i="3"/>
  <c r="DI184" i="3"/>
  <c r="DI186" i="3" s="1"/>
  <c r="DI187" i="3" s="1"/>
  <c r="Y208" i="3"/>
  <c r="Y210" i="3" s="1"/>
  <c r="Y237" i="3" s="1"/>
  <c r="FF208" i="3"/>
  <c r="FF210" i="3" s="1"/>
  <c r="FF237" i="3" s="1"/>
  <c r="BC104" i="3"/>
  <c r="DI104" i="3"/>
  <c r="DI191" i="3"/>
  <c r="Y184" i="3"/>
  <c r="Y186" i="3" s="1"/>
  <c r="Y187" i="3" s="1"/>
  <c r="Y142" i="3"/>
  <c r="FF104" i="3"/>
  <c r="BG144" i="3"/>
  <c r="BU191" i="3"/>
  <c r="BU184" i="3"/>
  <c r="BU186" i="3" s="1"/>
  <c r="BU187" i="3" s="1"/>
  <c r="L104" i="3"/>
  <c r="L144" i="3"/>
  <c r="L142" i="3"/>
  <c r="L184" i="3"/>
  <c r="L191" i="3"/>
  <c r="L208" i="3"/>
  <c r="AL144" i="3"/>
  <c r="AL184" i="3"/>
  <c r="AL186" i="3" s="1"/>
  <c r="AL187" i="3" s="1"/>
  <c r="AL142" i="3"/>
  <c r="AL191" i="3"/>
  <c r="AL199" i="3" s="1"/>
  <c r="AL104" i="3"/>
  <c r="AL208" i="3"/>
  <c r="BO142" i="3"/>
  <c r="BO144" i="3"/>
  <c r="BO104" i="3"/>
  <c r="BO208" i="3"/>
  <c r="BO191" i="3"/>
  <c r="BO184" i="3"/>
  <c r="BO186" i="3" s="1"/>
  <c r="BO187" i="3" s="1"/>
  <c r="DW208" i="3"/>
  <c r="DW210" i="3" s="1"/>
  <c r="DW237" i="3" s="1"/>
  <c r="BU104" i="3"/>
  <c r="AG208" i="3"/>
  <c r="AG210" i="3" s="1"/>
  <c r="AG237" i="3" s="1"/>
  <c r="AJ208" i="3"/>
  <c r="AJ210" i="3" s="1"/>
  <c r="AJ237" i="3" s="1"/>
  <c r="FA208" i="3"/>
  <c r="FA191" i="3"/>
  <c r="FA199" i="3" s="1"/>
  <c r="FA184" i="3"/>
  <c r="FA186" i="3" s="1"/>
  <c r="FA187" i="3" s="1"/>
  <c r="FA104" i="3"/>
  <c r="EJ104" i="3"/>
  <c r="FX104" i="3"/>
  <c r="AK142" i="3"/>
  <c r="N184" i="3"/>
  <c r="N104" i="3"/>
  <c r="N208" i="3"/>
  <c r="N191" i="3"/>
  <c r="BU208" i="3"/>
  <c r="BU268" i="3" s="1"/>
  <c r="AN191" i="3"/>
  <c r="AK104" i="3"/>
  <c r="EQ191" i="3"/>
  <c r="EQ199" i="3" s="1"/>
  <c r="EQ208" i="3"/>
  <c r="EQ184" i="3"/>
  <c r="EQ186" i="3" s="1"/>
  <c r="EQ187" i="3" s="1"/>
  <c r="EQ104" i="3"/>
  <c r="EI142" i="3"/>
  <c r="EI104" i="3"/>
  <c r="EI208" i="3"/>
  <c r="EI144" i="3"/>
  <c r="EI191" i="3"/>
  <c r="EI184" i="3"/>
  <c r="DF144" i="3"/>
  <c r="DF104" i="3"/>
  <c r="DF208" i="3"/>
  <c r="DF191" i="3"/>
  <c r="DF184" i="3"/>
  <c r="DF142" i="3"/>
  <c r="BN142" i="3"/>
  <c r="BN144" i="3"/>
  <c r="BN104" i="3"/>
  <c r="BN208" i="3"/>
  <c r="BN184" i="3"/>
  <c r="BN186" i="3" s="1"/>
  <c r="BN187" i="3" s="1"/>
  <c r="BN191" i="3"/>
  <c r="AN208" i="3"/>
  <c r="AN210" i="3" s="1"/>
  <c r="AN237" i="3" s="1"/>
  <c r="EJ184" i="3"/>
  <c r="EJ186" i="3" s="1"/>
  <c r="EJ187" i="3" s="1"/>
  <c r="FC191" i="3"/>
  <c r="FC199" i="3" s="1"/>
  <c r="FC184" i="3"/>
  <c r="FC186" i="3" s="1"/>
  <c r="FC187" i="3" s="1"/>
  <c r="FC208" i="3"/>
  <c r="FC104" i="3"/>
  <c r="EL142" i="3"/>
  <c r="EL104" i="3"/>
  <c r="FO144" i="3"/>
  <c r="FO104" i="3"/>
  <c r="FO191" i="3"/>
  <c r="FO208" i="3"/>
  <c r="FO184" i="3"/>
  <c r="FO186" i="3" s="1"/>
  <c r="FO187" i="3" s="1"/>
  <c r="FO142" i="3"/>
  <c r="EE144" i="3"/>
  <c r="EE104" i="3"/>
  <c r="EE191" i="3"/>
  <c r="EE199" i="3" s="1"/>
  <c r="EE208" i="3"/>
  <c r="EE142" i="3"/>
  <c r="EE184" i="3"/>
  <c r="EE186" i="3" s="1"/>
  <c r="EE187" i="3" s="1"/>
  <c r="AM144" i="3"/>
  <c r="AM104" i="3"/>
  <c r="AM191" i="3"/>
  <c r="AM199" i="3" s="1"/>
  <c r="AM208" i="3"/>
  <c r="AM184" i="3"/>
  <c r="AM186" i="3" s="1"/>
  <c r="AM187" i="3" s="1"/>
  <c r="AM142" i="3"/>
  <c r="DW104" i="3"/>
  <c r="AN144" i="3"/>
  <c r="CF191" i="3"/>
  <c r="CF199" i="3" s="1"/>
  <c r="DG144" i="3"/>
  <c r="DG208" i="3"/>
  <c r="DG184" i="3"/>
  <c r="DG186" i="3" s="1"/>
  <c r="DG187" i="3" s="1"/>
  <c r="DG142" i="3"/>
  <c r="DG104" i="3"/>
  <c r="DG191" i="3"/>
  <c r="DG199" i="3" s="1"/>
  <c r="EJ191" i="3"/>
  <c r="BK144" i="3"/>
  <c r="BK142" i="3"/>
  <c r="BK208" i="3"/>
  <c r="BK104" i="3"/>
  <c r="BK184" i="3"/>
  <c r="BK191" i="3"/>
  <c r="EH142" i="3"/>
  <c r="EH208" i="3"/>
  <c r="EH184" i="3"/>
  <c r="EH186" i="3" s="1"/>
  <c r="EH187" i="3" s="1"/>
  <c r="EH191" i="3"/>
  <c r="EH199" i="3" s="1"/>
  <c r="EH144" i="3"/>
  <c r="EH104" i="3"/>
  <c r="BW191" i="3"/>
  <c r="BW199" i="3" s="1"/>
  <c r="BW208" i="3"/>
  <c r="BW184" i="3"/>
  <c r="BW186" i="3" s="1"/>
  <c r="BW187" i="3" s="1"/>
  <c r="BW104" i="3"/>
  <c r="AY144" i="3"/>
  <c r="AY104" i="3"/>
  <c r="AY191" i="3"/>
  <c r="AY199" i="3" s="1"/>
  <c r="AY208" i="3"/>
  <c r="AY184" i="3"/>
  <c r="AY186" i="3" s="1"/>
  <c r="AY187" i="3" s="1"/>
  <c r="AY142" i="3"/>
  <c r="FX191" i="3"/>
  <c r="FX199" i="3" s="1"/>
  <c r="FB144" i="3"/>
  <c r="FB104" i="3"/>
  <c r="FB184" i="3"/>
  <c r="FB186" i="3" s="1"/>
  <c r="FB187" i="3" s="1"/>
  <c r="FB208" i="3"/>
  <c r="FB191" i="3"/>
  <c r="FB199" i="3" s="1"/>
  <c r="FB142" i="3"/>
  <c r="GB90" i="3"/>
  <c r="DD208" i="3"/>
  <c r="CB104" i="3"/>
  <c r="DD104" i="3"/>
  <c r="CF208" i="3"/>
  <c r="CU184" i="3"/>
  <c r="CU186" i="3" s="1"/>
  <c r="CU187" i="3" s="1"/>
  <c r="CU104" i="3"/>
  <c r="CU208" i="3"/>
  <c r="CU191" i="3"/>
  <c r="CU199" i="3" s="1"/>
  <c r="BZ142" i="3"/>
  <c r="AJ201" i="3"/>
  <c r="AJ197" i="3"/>
  <c r="AJ193" i="3"/>
  <c r="AJ195" i="3"/>
  <c r="AJ202" i="3"/>
  <c r="AJ230" i="3" s="1"/>
  <c r="M122" i="3"/>
  <c r="M195" i="3"/>
  <c r="M154" i="3"/>
  <c r="M123" i="3"/>
  <c r="M268" i="3"/>
  <c r="CV210" i="3"/>
  <c r="CV237" i="3" s="1"/>
  <c r="EM193" i="3"/>
  <c r="EM201" i="3"/>
  <c r="EM197" i="3"/>
  <c r="EM202" i="3"/>
  <c r="EM230" i="3" s="1"/>
  <c r="AS237" i="3"/>
  <c r="CS237" i="3"/>
  <c r="M237" i="3"/>
  <c r="CT237" i="3"/>
  <c r="AB237" i="3"/>
  <c r="K237" i="3"/>
  <c r="BP237" i="3"/>
  <c r="FT237" i="3"/>
  <c r="CI237" i="3"/>
  <c r="DU237" i="3"/>
  <c r="CQ237" i="3"/>
  <c r="EO237" i="3"/>
  <c r="FI237" i="3"/>
  <c r="EC237" i="3"/>
  <c r="C215" i="3"/>
  <c r="FZ96" i="3"/>
  <c r="GB96" i="3" s="1"/>
  <c r="C127" i="3"/>
  <c r="Q237" i="3"/>
  <c r="FP237" i="3"/>
  <c r="I237" i="3"/>
  <c r="DH237" i="3"/>
  <c r="Z237" i="3"/>
  <c r="EN237" i="3"/>
  <c r="BF237" i="3"/>
  <c r="D227" i="3"/>
  <c r="FE146" i="3" l="1"/>
  <c r="FE148" i="3" s="1"/>
  <c r="EO146" i="3"/>
  <c r="EO148" i="3" s="1"/>
  <c r="I146" i="3"/>
  <c r="I148" i="3" s="1"/>
  <c r="FG146" i="3"/>
  <c r="FG148" i="3" s="1"/>
  <c r="DB193" i="3"/>
  <c r="BV199" i="3"/>
  <c r="DB197" i="3"/>
  <c r="BL119" i="3"/>
  <c r="DP199" i="3"/>
  <c r="FJ199" i="3"/>
  <c r="N199" i="3"/>
  <c r="BU199" i="3"/>
  <c r="AB202" i="3"/>
  <c r="AB230" i="3" s="1"/>
  <c r="EX182" i="3"/>
  <c r="EX227" i="3" s="1"/>
  <c r="CS201" i="3"/>
  <c r="EP199" i="3"/>
  <c r="DB199" i="3"/>
  <c r="Z199" i="3"/>
  <c r="AB199" i="3"/>
  <c r="AT199" i="3"/>
  <c r="BM146" i="3"/>
  <c r="BM148" i="3" s="1"/>
  <c r="AB193" i="3"/>
  <c r="FC182" i="3"/>
  <c r="FC227" i="3" s="1"/>
  <c r="EW199" i="3"/>
  <c r="CS202" i="3"/>
  <c r="CS230" i="3" s="1"/>
  <c r="AB195" i="3"/>
  <c r="CS195" i="3"/>
  <c r="AB197" i="3"/>
  <c r="H199" i="3"/>
  <c r="CN199" i="3"/>
  <c r="CR113" i="3"/>
  <c r="CS199" i="3"/>
  <c r="BF199" i="3"/>
  <c r="BE199" i="3"/>
  <c r="AS199" i="3"/>
  <c r="CS193" i="3"/>
  <c r="EC199" i="3"/>
  <c r="BT199" i="3"/>
  <c r="AW199" i="3"/>
  <c r="DN201" i="3"/>
  <c r="R201" i="3"/>
  <c r="DR201" i="3"/>
  <c r="EU195" i="3"/>
  <c r="FD197" i="3"/>
  <c r="FD199" i="3"/>
  <c r="CP201" i="3"/>
  <c r="T195" i="3"/>
  <c r="T199" i="3"/>
  <c r="DJ201" i="3"/>
  <c r="AK197" i="3"/>
  <c r="AK199" i="3"/>
  <c r="F195" i="3"/>
  <c r="AH201" i="3"/>
  <c r="DL195" i="3"/>
  <c r="DM195" i="3"/>
  <c r="DM199" i="3"/>
  <c r="CH197" i="3"/>
  <c r="CH199" i="3"/>
  <c r="BB195" i="3"/>
  <c r="CZ195" i="3"/>
  <c r="CE201" i="3"/>
  <c r="CE199" i="3"/>
  <c r="BQ201" i="3"/>
  <c r="EM195" i="3"/>
  <c r="EM199" i="3"/>
  <c r="DX195" i="3"/>
  <c r="DX199" i="3"/>
  <c r="BG201" i="3"/>
  <c r="EF195" i="3"/>
  <c r="FR193" i="3"/>
  <c r="FR199" i="3"/>
  <c r="BS201" i="3"/>
  <c r="EV195" i="3"/>
  <c r="EV199" i="3"/>
  <c r="FU195" i="3"/>
  <c r="BL201" i="3"/>
  <c r="BL199" i="3"/>
  <c r="AI197" i="3"/>
  <c r="AI199" i="3"/>
  <c r="BC195" i="3"/>
  <c r="FH195" i="3"/>
  <c r="FH199" i="3"/>
  <c r="P202" i="3"/>
  <c r="P230" i="3" s="1"/>
  <c r="P199" i="3"/>
  <c r="U195" i="3"/>
  <c r="U199" i="3"/>
  <c r="AZ195" i="3"/>
  <c r="FF193" i="3"/>
  <c r="FF199" i="3"/>
  <c r="S195" i="3"/>
  <c r="EY201" i="3"/>
  <c r="CK197" i="3"/>
  <c r="CK199" i="3"/>
  <c r="FQ195" i="3"/>
  <c r="FQ199" i="3"/>
  <c r="AQ201" i="3"/>
  <c r="AQ199" i="3"/>
  <c r="FV201" i="3"/>
  <c r="ES202" i="3"/>
  <c r="ES230" i="3" s="1"/>
  <c r="ES199" i="3"/>
  <c r="DO201" i="3"/>
  <c r="DK195" i="3"/>
  <c r="DK199" i="3"/>
  <c r="Q146" i="3"/>
  <c r="Q148" i="3" s="1"/>
  <c r="AO195" i="3"/>
  <c r="DI195" i="3"/>
  <c r="Y201" i="3"/>
  <c r="CY193" i="3"/>
  <c r="CY199" i="3"/>
  <c r="CX195" i="3"/>
  <c r="CX199" i="3"/>
  <c r="J195" i="3"/>
  <c r="BA201" i="3"/>
  <c r="DS201" i="3"/>
  <c r="EG202" i="3"/>
  <c r="EG230" i="3" s="1"/>
  <c r="EG199" i="3"/>
  <c r="EJ195" i="3"/>
  <c r="D195" i="3"/>
  <c r="ET197" i="3"/>
  <c r="ET199" i="3"/>
  <c r="DW193" i="3"/>
  <c r="DW199" i="3"/>
  <c r="AN202" i="3"/>
  <c r="AN230" i="3" s="1"/>
  <c r="AN199" i="3"/>
  <c r="FK201" i="3"/>
  <c r="AP195" i="3"/>
  <c r="CJ195" i="3"/>
  <c r="BX202" i="3"/>
  <c r="BX230" i="3" s="1"/>
  <c r="BX199" i="3"/>
  <c r="DH154" i="3"/>
  <c r="Z193" i="3"/>
  <c r="CI154" i="3"/>
  <c r="Z195" i="3"/>
  <c r="CD195" i="3"/>
  <c r="Z201" i="3"/>
  <c r="Z197" i="3"/>
  <c r="DQ201" i="3"/>
  <c r="AS195" i="3"/>
  <c r="DC197" i="3"/>
  <c r="AW201" i="3"/>
  <c r="CI146" i="3"/>
  <c r="CI148" i="3" s="1"/>
  <c r="EP124" i="3"/>
  <c r="EP150" i="3" s="1"/>
  <c r="FQ182" i="3"/>
  <c r="FQ227" i="3" s="1"/>
  <c r="FI146" i="3"/>
  <c r="FI148" i="3" s="1"/>
  <c r="EX146" i="3"/>
  <c r="EX148" i="3" s="1"/>
  <c r="AF124" i="3"/>
  <c r="AF150" i="3" s="1"/>
  <c r="AF154" i="3" s="1"/>
  <c r="AF156" i="3" s="1"/>
  <c r="AF158" i="3" s="1"/>
  <c r="DO182" i="3"/>
  <c r="DO227" i="3" s="1"/>
  <c r="ET113" i="3"/>
  <c r="ET123" i="3" s="1"/>
  <c r="CF113" i="3"/>
  <c r="AP113" i="3"/>
  <c r="FF113" i="3"/>
  <c r="FF123" i="3" s="1"/>
  <c r="FL113" i="3"/>
  <c r="FL123" i="3" s="1"/>
  <c r="DK113" i="3"/>
  <c r="DK123" i="3" s="1"/>
  <c r="CE182" i="3"/>
  <c r="CE227" i="3" s="1"/>
  <c r="K146" i="3"/>
  <c r="K148" i="3" s="1"/>
  <c r="DP182" i="3"/>
  <c r="DP227" i="3" s="1"/>
  <c r="BV195" i="3"/>
  <c r="DV146" i="3"/>
  <c r="DV148" i="3" s="1"/>
  <c r="U268" i="3"/>
  <c r="F182" i="3"/>
  <c r="F227" i="3" s="1"/>
  <c r="DZ193" i="3"/>
  <c r="FB113" i="3"/>
  <c r="FB123" i="3" s="1"/>
  <c r="CV146" i="3"/>
  <c r="CV148" i="3" s="1"/>
  <c r="FV182" i="3"/>
  <c r="FV227" i="3" s="1"/>
  <c r="DM182" i="3"/>
  <c r="DM227" i="3" s="1"/>
  <c r="FP146" i="3"/>
  <c r="FP148" i="3" s="1"/>
  <c r="E146" i="3"/>
  <c r="E148" i="3" s="1"/>
  <c r="EB146" i="3"/>
  <c r="EB148" i="3" s="1"/>
  <c r="ER202" i="3"/>
  <c r="ER230" i="3" s="1"/>
  <c r="ED202" i="3"/>
  <c r="ED230" i="3" s="1"/>
  <c r="CB195" i="3"/>
  <c r="DA197" i="3"/>
  <c r="W197" i="3"/>
  <c r="DY201" i="3"/>
  <c r="BI146" i="3"/>
  <c r="BI148" i="3" s="1"/>
  <c r="CW146" i="3"/>
  <c r="CW148" i="3" s="1"/>
  <c r="CT146" i="3"/>
  <c r="CT148" i="3" s="1"/>
  <c r="AE146" i="3"/>
  <c r="AE148" i="3" s="1"/>
  <c r="AS197" i="3"/>
  <c r="EK202" i="3"/>
  <c r="EK230" i="3" s="1"/>
  <c r="G182" i="3"/>
  <c r="G227" i="3" s="1"/>
  <c r="FJ182" i="3"/>
  <c r="FJ227" i="3" s="1"/>
  <c r="CN113" i="3"/>
  <c r="CN123" i="3" s="1"/>
  <c r="AU113" i="3"/>
  <c r="AU123" i="3" s="1"/>
  <c r="AT202" i="3"/>
  <c r="AT230" i="3" s="1"/>
  <c r="CE188" i="3"/>
  <c r="EW182" i="3"/>
  <c r="EW227" i="3" s="1"/>
  <c r="DW182" i="3"/>
  <c r="DW227" i="3" s="1"/>
  <c r="BX193" i="3"/>
  <c r="BX195" i="3"/>
  <c r="AK146" i="3"/>
  <c r="AK148" i="3" s="1"/>
  <c r="O182" i="3"/>
  <c r="O227" i="3" s="1"/>
  <c r="AC182" i="3"/>
  <c r="AC227" i="3" s="1"/>
  <c r="EP154" i="3"/>
  <c r="EP156" i="3" s="1"/>
  <c r="AG201" i="3"/>
  <c r="DH146" i="3"/>
  <c r="DH148" i="3" s="1"/>
  <c r="FS146" i="3"/>
  <c r="FS148" i="3" s="1"/>
  <c r="CU146" i="3"/>
  <c r="CU148" i="3" s="1"/>
  <c r="CQ146" i="3"/>
  <c r="CQ148" i="3" s="1"/>
  <c r="ET202" i="3"/>
  <c r="ET230" i="3" s="1"/>
  <c r="EG193" i="3"/>
  <c r="EG197" i="3"/>
  <c r="BJ195" i="3"/>
  <c r="DP193" i="3"/>
  <c r="AR195" i="3"/>
  <c r="AX124" i="3"/>
  <c r="AX128" i="3" s="1"/>
  <c r="AX223" i="3" s="1"/>
  <c r="DX113" i="3"/>
  <c r="DX123" i="3" s="1"/>
  <c r="AT113" i="3"/>
  <c r="AT123" i="3" s="1"/>
  <c r="EK113" i="3"/>
  <c r="EK123" i="3" s="1"/>
  <c r="J113" i="3"/>
  <c r="J123" i="3" s="1"/>
  <c r="EY113" i="3"/>
  <c r="EY123" i="3" s="1"/>
  <c r="AG113" i="3"/>
  <c r="U113" i="3"/>
  <c r="U123" i="3" s="1"/>
  <c r="DQ146" i="3"/>
  <c r="DQ148" i="3" s="1"/>
  <c r="M146" i="3"/>
  <c r="M148" i="3" s="1"/>
  <c r="EA201" i="3"/>
  <c r="CV195" i="3"/>
  <c r="EG201" i="3"/>
  <c r="CO195" i="3"/>
  <c r="AB124" i="3"/>
  <c r="O193" i="3"/>
  <c r="ER146" i="3"/>
  <c r="ER148" i="3" s="1"/>
  <c r="EG195" i="3"/>
  <c r="Z182" i="3"/>
  <c r="Z227" i="3" s="1"/>
  <c r="EP201" i="3"/>
  <c r="CV202" i="3"/>
  <c r="CV230" i="3" s="1"/>
  <c r="FN146" i="3"/>
  <c r="FN148" i="3" s="1"/>
  <c r="EP197" i="3"/>
  <c r="U146" i="3"/>
  <c r="U148" i="3" s="1"/>
  <c r="EP193" i="3"/>
  <c r="EC195" i="3"/>
  <c r="AU193" i="3"/>
  <c r="EC201" i="3"/>
  <c r="AT146" i="3"/>
  <c r="AT148" i="3" s="1"/>
  <c r="EC197" i="3"/>
  <c r="BV201" i="3"/>
  <c r="CA193" i="3"/>
  <c r="CN195" i="3"/>
  <c r="EC202" i="3"/>
  <c r="EC230" i="3" s="1"/>
  <c r="CL193" i="3"/>
  <c r="BJ146" i="3"/>
  <c r="BJ148" i="3" s="1"/>
  <c r="FS193" i="3"/>
  <c r="EP195" i="3"/>
  <c r="EW201" i="3"/>
  <c r="CD193" i="3"/>
  <c r="CD201" i="3"/>
  <c r="CD202" i="3"/>
  <c r="CD230" i="3" s="1"/>
  <c r="FE124" i="3"/>
  <c r="CM113" i="3"/>
  <c r="CM123" i="3" s="1"/>
  <c r="BF146" i="3"/>
  <c r="BF148" i="3" s="1"/>
  <c r="CO146" i="3"/>
  <c r="CO148" i="3" s="1"/>
  <c r="CD197" i="3"/>
  <c r="AY113" i="3"/>
  <c r="R113" i="3"/>
  <c r="R123" i="3" s="1"/>
  <c r="BO113" i="3"/>
  <c r="BO123" i="3" s="1"/>
  <c r="DR113" i="3"/>
  <c r="DR123" i="3" s="1"/>
  <c r="CY113" i="3"/>
  <c r="DE146" i="3"/>
  <c r="DE148" i="3" s="1"/>
  <c r="AG146" i="3"/>
  <c r="AG148" i="3" s="1"/>
  <c r="FH113" i="3"/>
  <c r="FH123" i="3" s="1"/>
  <c r="X113" i="3"/>
  <c r="X123" i="3" s="1"/>
  <c r="CG113" i="3"/>
  <c r="CG123" i="3" s="1"/>
  <c r="CP113" i="3"/>
  <c r="CP123" i="3" s="1"/>
  <c r="AW113" i="3"/>
  <c r="AW123" i="3" s="1"/>
  <c r="EK146" i="3"/>
  <c r="EK148" i="3" s="1"/>
  <c r="AD146" i="3"/>
  <c r="AD148" i="3" s="1"/>
  <c r="FD113" i="3"/>
  <c r="FD123" i="3" s="1"/>
  <c r="BK113" i="3"/>
  <c r="BK123" i="3" s="1"/>
  <c r="EG113" i="3"/>
  <c r="AZ113" i="3"/>
  <c r="AZ123" i="3" s="1"/>
  <c r="FC146" i="3"/>
  <c r="FC148" i="3" s="1"/>
  <c r="AC113" i="3"/>
  <c r="AC123" i="3" s="1"/>
  <c r="EF113" i="3"/>
  <c r="EF123" i="3" s="1"/>
  <c r="AL113" i="3"/>
  <c r="AL123" i="3" s="1"/>
  <c r="ED146" i="3"/>
  <c r="ED148" i="3" s="1"/>
  <c r="O146" i="3"/>
  <c r="O148" i="3" s="1"/>
  <c r="DM113" i="3"/>
  <c r="DM123" i="3" s="1"/>
  <c r="AU146" i="3"/>
  <c r="AU148" i="3" s="1"/>
  <c r="AC146" i="3"/>
  <c r="AC148" i="3" s="1"/>
  <c r="AW146" i="3"/>
  <c r="AW148" i="3" s="1"/>
  <c r="BD146" i="3"/>
  <c r="BD148" i="3" s="1"/>
  <c r="AO113" i="3"/>
  <c r="AO123" i="3" s="1"/>
  <c r="BL113" i="3"/>
  <c r="BL123" i="3" s="1"/>
  <c r="BL124" i="3" s="1"/>
  <c r="DG113" i="3"/>
  <c r="DG123" i="3" s="1"/>
  <c r="EA113" i="3"/>
  <c r="EA123" i="3" s="1"/>
  <c r="EZ113" i="3"/>
  <c r="EZ123" i="3" s="1"/>
  <c r="EJ113" i="3"/>
  <c r="EJ123" i="3" s="1"/>
  <c r="L113" i="3"/>
  <c r="CD113" i="3"/>
  <c r="CD123" i="3" s="1"/>
  <c r="BZ113" i="3"/>
  <c r="BZ123" i="3" s="1"/>
  <c r="CX113" i="3"/>
  <c r="CX123" i="3" s="1"/>
  <c r="AH113" i="3"/>
  <c r="AH123" i="3" s="1"/>
  <c r="BE146" i="3"/>
  <c r="BE148" i="3" s="1"/>
  <c r="CS146" i="3"/>
  <c r="CS148" i="3" s="1"/>
  <c r="DY146" i="3"/>
  <c r="DY148" i="3" s="1"/>
  <c r="FM146" i="3"/>
  <c r="FM148" i="3" s="1"/>
  <c r="CD146" i="3"/>
  <c r="CD148" i="3" s="1"/>
  <c r="FA146" i="3"/>
  <c r="FA148" i="3" s="1"/>
  <c r="EC146" i="3"/>
  <c r="EC148" i="3" s="1"/>
  <c r="DC146" i="3"/>
  <c r="DC148" i="3" s="1"/>
  <c r="BV146" i="3"/>
  <c r="BV148" i="3" s="1"/>
  <c r="H146" i="3"/>
  <c r="H148" i="3" s="1"/>
  <c r="CO113" i="3"/>
  <c r="CO123" i="3" s="1"/>
  <c r="BR113" i="3"/>
  <c r="BR123" i="3" s="1"/>
  <c r="BY113" i="3"/>
  <c r="BY123" i="3" s="1"/>
  <c r="N113" i="3"/>
  <c r="EL113" i="3"/>
  <c r="EL123" i="3" s="1"/>
  <c r="V113" i="3"/>
  <c r="V123" i="3" s="1"/>
  <c r="BH113" i="3"/>
  <c r="BH123" i="3" s="1"/>
  <c r="AQ113" i="3"/>
  <c r="AQ123" i="3" s="1"/>
  <c r="EI113" i="3"/>
  <c r="EI123" i="3" s="1"/>
  <c r="AI113" i="3"/>
  <c r="AI123" i="3" s="1"/>
  <c r="DP146" i="3"/>
  <c r="DP148" i="3" s="1"/>
  <c r="BT146" i="3"/>
  <c r="BT148" i="3" s="1"/>
  <c r="FJ146" i="3"/>
  <c r="FJ148" i="3" s="1"/>
  <c r="CK146" i="3"/>
  <c r="CK148" i="3" s="1"/>
  <c r="DT187" i="3"/>
  <c r="DT188" i="3" s="1"/>
  <c r="CJ187" i="3"/>
  <c r="CJ188" i="3" s="1"/>
  <c r="AA113" i="3"/>
  <c r="AA123" i="3" s="1"/>
  <c r="ES113" i="3"/>
  <c r="ES123" i="3" s="1"/>
  <c r="CU113" i="3"/>
  <c r="CU123" i="3" s="1"/>
  <c r="AR146" i="3"/>
  <c r="AR148" i="3" s="1"/>
  <c r="CK187" i="3"/>
  <c r="CK188" i="3" s="1"/>
  <c r="AQ187" i="3"/>
  <c r="AQ188" i="3" s="1"/>
  <c r="DY187" i="3"/>
  <c r="DY188" i="3" s="1"/>
  <c r="DD187" i="3"/>
  <c r="DD188" i="3" s="1"/>
  <c r="AW187" i="3"/>
  <c r="AW188" i="3" s="1"/>
  <c r="DE187" i="3"/>
  <c r="DE188" i="3" s="1"/>
  <c r="AO187" i="3"/>
  <c r="AO188" i="3" s="1"/>
  <c r="FU187" i="3"/>
  <c r="FU188" i="3" s="1"/>
  <c r="EW187" i="3"/>
  <c r="EW188" i="3" s="1"/>
  <c r="DA113" i="3"/>
  <c r="DA123" i="3" s="1"/>
  <c r="T113" i="3"/>
  <c r="T123" i="3" s="1"/>
  <c r="FS113" i="3"/>
  <c r="FS123" i="3" s="1"/>
  <c r="DQ113" i="3"/>
  <c r="DQ123" i="3" s="1"/>
  <c r="FR113" i="3"/>
  <c r="FR123" i="3" s="1"/>
  <c r="CV113" i="3"/>
  <c r="CV123" i="3" s="1"/>
  <c r="DN113" i="3"/>
  <c r="DN123" i="3" s="1"/>
  <c r="DX146" i="3"/>
  <c r="DX148" i="3" s="1"/>
  <c r="CN146" i="3"/>
  <c r="CN148" i="3" s="1"/>
  <c r="N146" i="3"/>
  <c r="N148" i="3" s="1"/>
  <c r="DA146" i="3"/>
  <c r="DA148" i="3" s="1"/>
  <c r="BX187" i="3"/>
  <c r="BX188" i="3" s="1"/>
  <c r="CZ187" i="3"/>
  <c r="CZ188" i="3" s="1"/>
  <c r="DS187" i="3"/>
  <c r="DS188" i="3" s="1"/>
  <c r="DQ187" i="3"/>
  <c r="DQ188" i="3" s="1"/>
  <c r="FD187" i="3"/>
  <c r="FD188" i="3" s="1"/>
  <c r="CM187" i="3"/>
  <c r="CM188" i="3" s="1"/>
  <c r="BY187" i="3"/>
  <c r="BY188" i="3" s="1"/>
  <c r="BZ187" i="3"/>
  <c r="BZ188" i="3" s="1"/>
  <c r="BF201" i="3"/>
  <c r="ED187" i="3"/>
  <c r="ED188" i="3" s="1"/>
  <c r="J187" i="3"/>
  <c r="J188" i="3" s="1"/>
  <c r="FQ187" i="3"/>
  <c r="FQ188" i="3" s="1"/>
  <c r="S187" i="3"/>
  <c r="S188" i="3" s="1"/>
  <c r="CG187" i="3"/>
  <c r="CG188" i="3" s="1"/>
  <c r="BF202" i="3"/>
  <c r="BF230" i="3" s="1"/>
  <c r="FR146" i="3"/>
  <c r="FR148" i="3" s="1"/>
  <c r="ET187" i="3"/>
  <c r="ET188" i="3" s="1"/>
  <c r="BS187" i="3"/>
  <c r="BS188" i="3" s="1"/>
  <c r="DX187" i="3"/>
  <c r="DX188" i="3" s="1"/>
  <c r="CA187" i="3"/>
  <c r="CA188" i="3" s="1"/>
  <c r="AC187" i="3"/>
  <c r="AC188" i="3" s="1"/>
  <c r="CE113" i="3"/>
  <c r="CE123" i="3" s="1"/>
  <c r="EE113" i="3"/>
  <c r="AJ113" i="3"/>
  <c r="DS113" i="3"/>
  <c r="DS123" i="3" s="1"/>
  <c r="FV113" i="3"/>
  <c r="FV123" i="3" s="1"/>
  <c r="AK113" i="3"/>
  <c r="AK123" i="3" s="1"/>
  <c r="DE113" i="3"/>
  <c r="DE123" i="3" s="1"/>
  <c r="DJ113" i="3"/>
  <c r="DW113" i="3"/>
  <c r="DW123" i="3" s="1"/>
  <c r="DZ113" i="3"/>
  <c r="DZ123" i="3" s="1"/>
  <c r="AR113" i="3"/>
  <c r="AR123" i="3" s="1"/>
  <c r="FK113" i="3"/>
  <c r="FK123" i="3" s="1"/>
  <c r="ER113" i="3"/>
  <c r="ER123" i="3" s="1"/>
  <c r="DZ146" i="3"/>
  <c r="DZ148" i="3" s="1"/>
  <c r="CA146" i="3"/>
  <c r="CA148" i="3" s="1"/>
  <c r="CL146" i="3"/>
  <c r="CL148" i="3" s="1"/>
  <c r="EW146" i="3"/>
  <c r="EW148" i="3" s="1"/>
  <c r="BW146" i="3"/>
  <c r="BW148" i="3" s="1"/>
  <c r="EK187" i="3"/>
  <c r="EK188" i="3" s="1"/>
  <c r="T187" i="3"/>
  <c r="T188" i="3" s="1"/>
  <c r="BF195" i="3"/>
  <c r="BF193" i="3"/>
  <c r="ED113" i="3"/>
  <c r="ED123" i="3" s="1"/>
  <c r="O113" i="3"/>
  <c r="O123" i="3" s="1"/>
  <c r="Y113" i="3"/>
  <c r="Y123" i="3" s="1"/>
  <c r="W146" i="3"/>
  <c r="W148" i="3" s="1"/>
  <c r="EQ146" i="3"/>
  <c r="EQ148" i="3" s="1"/>
  <c r="FL146" i="3"/>
  <c r="FL148" i="3" s="1"/>
  <c r="FJ187" i="3"/>
  <c r="FJ188" i="3" s="1"/>
  <c r="EG187" i="3"/>
  <c r="EG188" i="3" s="1"/>
  <c r="CR187" i="3"/>
  <c r="CR188" i="3" s="1"/>
  <c r="ES187" i="3"/>
  <c r="ES188" i="3" s="1"/>
  <c r="FV187" i="3"/>
  <c r="FV188" i="3" s="1"/>
  <c r="BR187" i="3"/>
  <c r="BR188" i="3" s="1"/>
  <c r="AH187" i="3"/>
  <c r="AH188" i="3" s="1"/>
  <c r="DL187" i="3"/>
  <c r="DL188" i="3" s="1"/>
  <c r="Z146" i="3"/>
  <c r="Z148" i="3" s="1"/>
  <c r="AA146" i="3"/>
  <c r="AA148" i="3" s="1"/>
  <c r="DB146" i="3"/>
  <c r="DB148" i="3" s="1"/>
  <c r="FM187" i="3"/>
  <c r="FM188" i="3" s="1"/>
  <c r="AU187" i="3"/>
  <c r="AU188" i="3" s="1"/>
  <c r="EZ187" i="3"/>
  <c r="EZ188" i="3" s="1"/>
  <c r="EF187" i="3"/>
  <c r="EF188" i="3" s="1"/>
  <c r="W187" i="3"/>
  <c r="W188" i="3" s="1"/>
  <c r="DK187" i="3"/>
  <c r="DK188" i="3" s="1"/>
  <c r="AN187" i="3"/>
  <c r="AN188" i="3" s="1"/>
  <c r="DZ187" i="3"/>
  <c r="DZ188" i="3" s="1"/>
  <c r="FW187" i="3"/>
  <c r="FW188" i="3" s="1"/>
  <c r="CL113" i="3"/>
  <c r="CL123" i="3" s="1"/>
  <c r="CB146" i="3"/>
  <c r="CB148" i="3" s="1"/>
  <c r="EP146" i="3"/>
  <c r="EP148" i="3" s="1"/>
  <c r="AB146" i="3"/>
  <c r="AB148" i="3" s="1"/>
  <c r="CP187" i="3"/>
  <c r="CP188" i="3" s="1"/>
  <c r="FX187" i="3"/>
  <c r="FX188" i="3" s="1"/>
  <c r="DP113" i="3"/>
  <c r="DP123" i="3" s="1"/>
  <c r="EH113" i="3"/>
  <c r="BS113" i="3"/>
  <c r="BS123" i="3" s="1"/>
  <c r="DC187" i="3"/>
  <c r="DC188" i="3" s="1"/>
  <c r="BH187" i="3"/>
  <c r="BH188" i="3" s="1"/>
  <c r="FS187" i="3"/>
  <c r="FS188" i="3" s="1"/>
  <c r="BQ187" i="3"/>
  <c r="BQ188" i="3" s="1"/>
  <c r="P187" i="3"/>
  <c r="P188" i="3" s="1"/>
  <c r="G187" i="3"/>
  <c r="G188" i="3" s="1"/>
  <c r="DA187" i="3"/>
  <c r="DA188" i="3" s="1"/>
  <c r="U187" i="3"/>
  <c r="U188" i="3" s="1"/>
  <c r="EV187" i="3"/>
  <c r="EV188" i="3" s="1"/>
  <c r="FH187" i="3"/>
  <c r="FH188" i="3" s="1"/>
  <c r="AS146" i="3"/>
  <c r="AS148" i="3" s="1"/>
  <c r="CV187" i="3"/>
  <c r="CV188" i="3" s="1"/>
  <c r="EM187" i="3"/>
  <c r="EM188" i="3" s="1"/>
  <c r="AK187" i="3"/>
  <c r="AK188" i="3" s="1"/>
  <c r="DW187" i="3"/>
  <c r="DW188" i="3" s="1"/>
  <c r="AD187" i="3"/>
  <c r="AD188" i="3" s="1"/>
  <c r="EU187" i="3"/>
  <c r="EU188" i="3" s="1"/>
  <c r="DP187" i="3"/>
  <c r="DP188" i="3" s="1"/>
  <c r="CD187" i="3"/>
  <c r="CD188" i="3" s="1"/>
  <c r="CL187" i="3"/>
  <c r="CL188" i="3" s="1"/>
  <c r="AV187" i="3"/>
  <c r="AV188" i="3" s="1"/>
  <c r="AS202" i="3"/>
  <c r="AS230" i="3" s="1"/>
  <c r="AS201" i="3"/>
  <c r="BU146" i="3"/>
  <c r="BU148" i="3" s="1"/>
  <c r="EA146" i="3"/>
  <c r="EA148" i="3" s="1"/>
  <c r="BH146" i="3"/>
  <c r="BH148" i="3" s="1"/>
  <c r="BY182" i="3"/>
  <c r="BY227" i="3" s="1"/>
  <c r="FM113" i="3"/>
  <c r="FM123" i="3" s="1"/>
  <c r="EQ113" i="3"/>
  <c r="EQ123" i="3" s="1"/>
  <c r="CK113" i="3"/>
  <c r="CK123" i="3" s="1"/>
  <c r="BN113" i="3"/>
  <c r="BN123" i="3" s="1"/>
  <c r="CZ113" i="3"/>
  <c r="CZ123" i="3" s="1"/>
  <c r="FQ113" i="3"/>
  <c r="FQ123" i="3" s="1"/>
  <c r="BC113" i="3"/>
  <c r="BC123" i="3" s="1"/>
  <c r="CH113" i="3"/>
  <c r="CH123" i="3" s="1"/>
  <c r="CJ113" i="3"/>
  <c r="CJ123" i="3" s="1"/>
  <c r="BJ113" i="3"/>
  <c r="BJ123" i="3" s="1"/>
  <c r="BG113" i="3"/>
  <c r="BG123" i="3" s="1"/>
  <c r="FX113" i="3"/>
  <c r="FX123" i="3" s="1"/>
  <c r="BQ113" i="3"/>
  <c r="BQ123" i="3" s="1"/>
  <c r="BD113" i="3"/>
  <c r="BD123" i="3" s="1"/>
  <c r="G113" i="3"/>
  <c r="G123" i="3" s="1"/>
  <c r="DF113" i="3"/>
  <c r="DF123" i="3" s="1"/>
  <c r="BT113" i="3"/>
  <c r="BT123" i="3" s="1"/>
  <c r="DL113" i="3"/>
  <c r="DL123" i="3" s="1"/>
  <c r="EV113" i="3"/>
  <c r="EV123" i="3" s="1"/>
  <c r="AZ201" i="3"/>
  <c r="I124" i="3"/>
  <c r="BM124" i="3"/>
  <c r="EM122" i="3"/>
  <c r="FO113" i="3"/>
  <c r="FO123" i="3" s="1"/>
  <c r="FA113" i="3"/>
  <c r="FA123" i="3" s="1"/>
  <c r="DO113" i="3"/>
  <c r="DO123" i="3" s="1"/>
  <c r="AV113" i="3"/>
  <c r="AV123" i="3" s="1"/>
  <c r="FW113" i="3"/>
  <c r="FW123" i="3" s="1"/>
  <c r="FJ113" i="3"/>
  <c r="FJ123" i="3" s="1"/>
  <c r="BX113" i="3"/>
  <c r="BX123" i="3" s="1"/>
  <c r="DI113" i="3"/>
  <c r="DI123" i="3" s="1"/>
  <c r="EU113" i="3"/>
  <c r="EU123" i="3" s="1"/>
  <c r="CA113" i="3"/>
  <c r="CA123" i="3" s="1"/>
  <c r="DY113" i="3"/>
  <c r="DY123" i="3" s="1"/>
  <c r="CB113" i="3"/>
  <c r="CB123" i="3" s="1"/>
  <c r="BI124" i="3"/>
  <c r="P113" i="3"/>
  <c r="P123" i="3" s="1"/>
  <c r="W113" i="3"/>
  <c r="W123" i="3" s="1"/>
  <c r="CJ201" i="3"/>
  <c r="D113" i="3"/>
  <c r="D123" i="3" s="1"/>
  <c r="DT113" i="3"/>
  <c r="DT123" i="3" s="1"/>
  <c r="AN113" i="3"/>
  <c r="AN123" i="3" s="1"/>
  <c r="EM113" i="3"/>
  <c r="EM123" i="3" s="1"/>
  <c r="BW113" i="3"/>
  <c r="BW123" i="3" s="1"/>
  <c r="BA113" i="3"/>
  <c r="BA123" i="3" s="1"/>
  <c r="CM146" i="3"/>
  <c r="CM148" i="3" s="1"/>
  <c r="DV124" i="3"/>
  <c r="DV167" i="3" s="1"/>
  <c r="DV168" i="3" s="1"/>
  <c r="DV169" i="3" s="1"/>
  <c r="DV226" i="3" s="1"/>
  <c r="EW113" i="3"/>
  <c r="EW123" i="3" s="1"/>
  <c r="BB113" i="3"/>
  <c r="BB123" i="3" s="1"/>
  <c r="FC113" i="3"/>
  <c r="FC123" i="3" s="1"/>
  <c r="DC113" i="3"/>
  <c r="DC123" i="3" s="1"/>
  <c r="AD113" i="3"/>
  <c r="AD123" i="3" s="1"/>
  <c r="BU113" i="3"/>
  <c r="BU123" i="3" s="1"/>
  <c r="BE113" i="3"/>
  <c r="BE123" i="3" s="1"/>
  <c r="AM113" i="3"/>
  <c r="AM123" i="3" s="1"/>
  <c r="F113" i="3"/>
  <c r="F123" i="3" s="1"/>
  <c r="FU113" i="3"/>
  <c r="BV113" i="3"/>
  <c r="BV123" i="3" s="1"/>
  <c r="S113" i="3"/>
  <c r="S123" i="3" s="1"/>
  <c r="DD113" i="3"/>
  <c r="DD123" i="3" s="1"/>
  <c r="E124" i="3"/>
  <c r="E156" i="3" s="1"/>
  <c r="E158" i="3" s="1"/>
  <c r="FX146" i="3"/>
  <c r="FX148" i="3" s="1"/>
  <c r="DJ122" i="3"/>
  <c r="FT124" i="3"/>
  <c r="ES122" i="3"/>
  <c r="W182" i="3"/>
  <c r="W227" i="3" s="1"/>
  <c r="G146" i="3"/>
  <c r="G148" i="3" s="1"/>
  <c r="DM197" i="3"/>
  <c r="BD122" i="3"/>
  <c r="DM201" i="3"/>
  <c r="G268" i="3"/>
  <c r="DM202" i="3"/>
  <c r="DM230" i="3" s="1"/>
  <c r="DM193" i="3"/>
  <c r="DK210" i="3"/>
  <c r="DK237" i="3" s="1"/>
  <c r="BY122" i="3"/>
  <c r="BR146" i="3"/>
  <c r="BR148" i="3" s="1"/>
  <c r="DR146" i="3"/>
  <c r="DR148" i="3" s="1"/>
  <c r="BA188" i="3"/>
  <c r="CS124" i="3"/>
  <c r="AP201" i="3"/>
  <c r="AT122" i="3"/>
  <c r="DM146" i="3"/>
  <c r="DM148" i="3" s="1"/>
  <c r="EG146" i="3"/>
  <c r="EG148" i="3" s="1"/>
  <c r="EM146" i="3"/>
  <c r="EM148" i="3" s="1"/>
  <c r="BF182" i="3"/>
  <c r="BF227" i="3" s="1"/>
  <c r="CH182" i="3"/>
  <c r="CH227" i="3" s="1"/>
  <c r="BW182" i="3"/>
  <c r="BW227" i="3" s="1"/>
  <c r="ER182" i="3"/>
  <c r="ER227" i="3" s="1"/>
  <c r="J182" i="3"/>
  <c r="J227" i="3" s="1"/>
  <c r="CL202" i="3"/>
  <c r="CL230" i="3" s="1"/>
  <c r="FL197" i="3"/>
  <c r="FL182" i="3"/>
  <c r="FL227" i="3" s="1"/>
  <c r="CG182" i="3"/>
  <c r="CG227" i="3" s="1"/>
  <c r="BH182" i="3"/>
  <c r="BH227" i="3" s="1"/>
  <c r="DR182" i="3"/>
  <c r="DR227" i="3" s="1"/>
  <c r="FL210" i="3"/>
  <c r="FL237" i="3" s="1"/>
  <c r="CJ210" i="3"/>
  <c r="CJ237" i="3" s="1"/>
  <c r="BB182" i="3"/>
  <c r="BB227" i="3" s="1"/>
  <c r="ES182" i="3"/>
  <c r="ES227" i="3" s="1"/>
  <c r="ET182" i="3"/>
  <c r="ET227" i="3" s="1"/>
  <c r="BX197" i="3"/>
  <c r="BX201" i="3"/>
  <c r="AR197" i="3"/>
  <c r="AM182" i="3"/>
  <c r="AM227" i="3" s="1"/>
  <c r="AR201" i="3"/>
  <c r="BQ210" i="3"/>
  <c r="BQ237" i="3" s="1"/>
  <c r="AR202" i="3"/>
  <c r="AR230" i="3" s="1"/>
  <c r="AH182" i="3"/>
  <c r="AH227" i="3" s="1"/>
  <c r="DQ182" i="3"/>
  <c r="DQ227" i="3" s="1"/>
  <c r="T122" i="3"/>
  <c r="BJ182" i="3"/>
  <c r="BJ227" i="3" s="1"/>
  <c r="ED201" i="3"/>
  <c r="BG182" i="3"/>
  <c r="BG227" i="3" s="1"/>
  <c r="X182" i="3"/>
  <c r="X227" i="3" s="1"/>
  <c r="AU182" i="3"/>
  <c r="AU227" i="3" s="1"/>
  <c r="EJ182" i="3"/>
  <c r="EJ227" i="3" s="1"/>
  <c r="ED195" i="3"/>
  <c r="CW182" i="3"/>
  <c r="CW227" i="3" s="1"/>
  <c r="K124" i="3"/>
  <c r="FP182" i="3"/>
  <c r="FP227" i="3" s="1"/>
  <c r="BI182" i="3"/>
  <c r="BI227" i="3" s="1"/>
  <c r="EI182" i="3"/>
  <c r="EI227" i="3" s="1"/>
  <c r="DK182" i="3"/>
  <c r="DK227" i="3" s="1"/>
  <c r="CJ182" i="3"/>
  <c r="CJ227" i="3" s="1"/>
  <c r="BO182" i="3"/>
  <c r="BO227" i="3" s="1"/>
  <c r="DW195" i="3"/>
  <c r="DA182" i="3"/>
  <c r="DA227" i="3" s="1"/>
  <c r="EO124" i="3"/>
  <c r="AS182" i="3"/>
  <c r="AS227" i="3" s="1"/>
  <c r="FK182" i="3"/>
  <c r="FK227" i="3" s="1"/>
  <c r="BK182" i="3"/>
  <c r="BK227" i="3" s="1"/>
  <c r="FZ177" i="3"/>
  <c r="AH210" i="3"/>
  <c r="AH237" i="3" s="1"/>
  <c r="CK182" i="3"/>
  <c r="CK227" i="3" s="1"/>
  <c r="EG123" i="3"/>
  <c r="EG124" i="3" s="1"/>
  <c r="BV210" i="3"/>
  <c r="BV237" i="3" s="1"/>
  <c r="CK210" i="3"/>
  <c r="CK237" i="3" s="1"/>
  <c r="EM182" i="3"/>
  <c r="EM227" i="3" s="1"/>
  <c r="AU122" i="3"/>
  <c r="AB182" i="3"/>
  <c r="AB227" i="3" s="1"/>
  <c r="DA210" i="3"/>
  <c r="DA237" i="3" s="1"/>
  <c r="AA119" i="3"/>
  <c r="D146" i="3"/>
  <c r="D148" i="3" s="1"/>
  <c r="BH122" i="3"/>
  <c r="ET193" i="3"/>
  <c r="ET201" i="3"/>
  <c r="ET195" i="3"/>
  <c r="CL195" i="3"/>
  <c r="BV182" i="3"/>
  <c r="BV227" i="3" s="1"/>
  <c r="EZ182" i="3"/>
  <c r="EZ227" i="3" s="1"/>
  <c r="AF182" i="3"/>
  <c r="AF227" i="3" s="1"/>
  <c r="CC182" i="3"/>
  <c r="CC227" i="3" s="1"/>
  <c r="AI182" i="3"/>
  <c r="AI227" i="3" s="1"/>
  <c r="FW182" i="3"/>
  <c r="FW227" i="3" s="1"/>
  <c r="BS182" i="3"/>
  <c r="BS227" i="3" s="1"/>
  <c r="P182" i="3"/>
  <c r="FE182" i="3"/>
  <c r="FE227" i="3" s="1"/>
  <c r="EL182" i="3"/>
  <c r="EL227" i="3" s="1"/>
  <c r="AD182" i="3"/>
  <c r="AD227" i="3" s="1"/>
  <c r="FZ174" i="3"/>
  <c r="DF182" i="3"/>
  <c r="DF227" i="3" s="1"/>
  <c r="CO182" i="3"/>
  <c r="CO227" i="3" s="1"/>
  <c r="EF182" i="3"/>
  <c r="EF227" i="3" s="1"/>
  <c r="AR182" i="3"/>
  <c r="AR227" i="3" s="1"/>
  <c r="EO182" i="3"/>
  <c r="EO227" i="3" s="1"/>
  <c r="FO182" i="3"/>
  <c r="FO227" i="3" s="1"/>
  <c r="AP182" i="3"/>
  <c r="AP227" i="3" s="1"/>
  <c r="FK154" i="3"/>
  <c r="CK193" i="3"/>
  <c r="AR193" i="3"/>
  <c r="FL193" i="3"/>
  <c r="CC124" i="3"/>
  <c r="EW268" i="3"/>
  <c r="CK201" i="3"/>
  <c r="EF201" i="3"/>
  <c r="FJ122" i="3"/>
  <c r="DY202" i="3"/>
  <c r="DY230" i="3" s="1"/>
  <c r="FL195" i="3"/>
  <c r="EG210" i="3"/>
  <c r="EG237" i="3" s="1"/>
  <c r="DT146" i="3"/>
  <c r="DT148" i="3" s="1"/>
  <c r="CD268" i="3"/>
  <c r="DY193" i="3"/>
  <c r="CK195" i="3"/>
  <c r="DK201" i="3"/>
  <c r="DY197" i="3"/>
  <c r="DZ197" i="3"/>
  <c r="DY195" i="3"/>
  <c r="BJ268" i="3"/>
  <c r="CK202" i="3"/>
  <c r="CK230" i="3" s="1"/>
  <c r="DY122" i="3"/>
  <c r="DZ201" i="3"/>
  <c r="DZ195" i="3"/>
  <c r="W193" i="3"/>
  <c r="FJ210" i="3"/>
  <c r="FJ237" i="3" s="1"/>
  <c r="DZ202" i="3"/>
  <c r="DZ230" i="3" s="1"/>
  <c r="EM268" i="3"/>
  <c r="FL201" i="3"/>
  <c r="FV119" i="3"/>
  <c r="FL202" i="3"/>
  <c r="FL230" i="3" s="1"/>
  <c r="H124" i="3"/>
  <c r="H152" i="3" s="1"/>
  <c r="BY202" i="3"/>
  <c r="BY230" i="3" s="1"/>
  <c r="DO146" i="3"/>
  <c r="DO148" i="3" s="1"/>
  <c r="DM122" i="3"/>
  <c r="DC119" i="3"/>
  <c r="FL122" i="3"/>
  <c r="ES210" i="3"/>
  <c r="ES237" i="3" s="1"/>
  <c r="EK122" i="3"/>
  <c r="CP122" i="3"/>
  <c r="CM122" i="3"/>
  <c r="ES195" i="3"/>
  <c r="U202" i="3"/>
  <c r="U230" i="3" s="1"/>
  <c r="FU146" i="3"/>
  <c r="FU148" i="3" s="1"/>
  <c r="DS146" i="3"/>
  <c r="DS148" i="3" s="1"/>
  <c r="AR210" i="3"/>
  <c r="AR237" i="3" s="1"/>
  <c r="DT119" i="3"/>
  <c r="BS122" i="3"/>
  <c r="DP122" i="3"/>
  <c r="CJ146" i="3"/>
  <c r="CJ148" i="3" s="1"/>
  <c r="CP146" i="3"/>
  <c r="CP148" i="3" s="1"/>
  <c r="W195" i="3"/>
  <c r="BD201" i="3"/>
  <c r="BD202" i="3"/>
  <c r="BD230" i="3" s="1"/>
  <c r="BD195" i="3"/>
  <c r="BD193" i="3"/>
  <c r="BA195" i="3"/>
  <c r="BD197" i="3"/>
  <c r="BY146" i="3"/>
  <c r="BY148" i="3" s="1"/>
  <c r="CW124" i="3"/>
  <c r="FU154" i="3"/>
  <c r="W202" i="3"/>
  <c r="W230" i="3" s="1"/>
  <c r="EW122" i="3"/>
  <c r="BY197" i="3"/>
  <c r="BY195" i="3"/>
  <c r="BF124" i="3"/>
  <c r="BY193" i="3"/>
  <c r="CD122" i="3"/>
  <c r="CL119" i="3"/>
  <c r="T146" i="3"/>
  <c r="T148" i="3" s="1"/>
  <c r="BV122" i="3"/>
  <c r="AS124" i="3"/>
  <c r="AS152" i="3" s="1"/>
  <c r="BY268" i="3"/>
  <c r="FU201" i="3"/>
  <c r="AG195" i="3"/>
  <c r="FQ201" i="3"/>
  <c r="CM210" i="3"/>
  <c r="CM237" i="3" s="1"/>
  <c r="V122" i="3"/>
  <c r="P146" i="3"/>
  <c r="P148" i="3" s="1"/>
  <c r="FH197" i="3"/>
  <c r="CP195" i="3"/>
  <c r="BC119" i="3"/>
  <c r="ES197" i="3"/>
  <c r="DO195" i="3"/>
  <c r="BD188" i="3"/>
  <c r="D119" i="3"/>
  <c r="CX146" i="3"/>
  <c r="CX148" i="3" s="1"/>
  <c r="BQ195" i="3"/>
  <c r="BZ201" i="3"/>
  <c r="DK119" i="3"/>
  <c r="ES201" i="3"/>
  <c r="FH201" i="3"/>
  <c r="T210" i="3"/>
  <c r="T237" i="3" s="1"/>
  <c r="EX124" i="3"/>
  <c r="FH202" i="3"/>
  <c r="FH230" i="3" s="1"/>
  <c r="FU122" i="3"/>
  <c r="FH193" i="3"/>
  <c r="EU201" i="3"/>
  <c r="EV193" i="3"/>
  <c r="CB186" i="3"/>
  <c r="CB187" i="3" s="1"/>
  <c r="FU123" i="3"/>
  <c r="ES193" i="3"/>
  <c r="AP268" i="3"/>
  <c r="AP186" i="3"/>
  <c r="AP187" i="3" s="1"/>
  <c r="U122" i="3"/>
  <c r="EV202" i="3"/>
  <c r="EV230" i="3" s="1"/>
  <c r="FH268" i="3"/>
  <c r="BZ193" i="3"/>
  <c r="BZ195" i="3"/>
  <c r="EW195" i="3"/>
  <c r="FD202" i="3"/>
  <c r="FD230" i="3" s="1"/>
  <c r="BZ210" i="3"/>
  <c r="BZ237" i="3" s="1"/>
  <c r="P195" i="3"/>
  <c r="P197" i="3"/>
  <c r="FD201" i="3"/>
  <c r="EZ268" i="3"/>
  <c r="FD193" i="3"/>
  <c r="EW197" i="3"/>
  <c r="BZ202" i="3"/>
  <c r="BZ230" i="3" s="1"/>
  <c r="DZ210" i="3"/>
  <c r="DZ237" i="3" s="1"/>
  <c r="BZ197" i="3"/>
  <c r="EJ119" i="3"/>
  <c r="CI124" i="3"/>
  <c r="CI128" i="3" s="1"/>
  <c r="CI223" i="3" s="1"/>
  <c r="EU119" i="3"/>
  <c r="FD195" i="3"/>
  <c r="CV119" i="3"/>
  <c r="BX146" i="3"/>
  <c r="BX148" i="3" s="1"/>
  <c r="J201" i="3"/>
  <c r="AQ193" i="3"/>
  <c r="AQ195" i="3"/>
  <c r="EZ146" i="3"/>
  <c r="EZ148" i="3" s="1"/>
  <c r="BY201" i="3"/>
  <c r="DC202" i="3"/>
  <c r="DC230" i="3" s="1"/>
  <c r="AT195" i="3"/>
  <c r="AE124" i="3"/>
  <c r="BT197" i="3"/>
  <c r="U201" i="3"/>
  <c r="BQ122" i="3"/>
  <c r="AP119" i="3"/>
  <c r="AW202" i="3"/>
  <c r="AW230" i="3" s="1"/>
  <c r="X201" i="3"/>
  <c r="BS210" i="3"/>
  <c r="BS237" i="3" s="1"/>
  <c r="AU195" i="3"/>
  <c r="X193" i="3"/>
  <c r="EC124" i="3"/>
  <c r="DR122" i="3"/>
  <c r="AW193" i="3"/>
  <c r="EU210" i="3"/>
  <c r="EU237" i="3" s="1"/>
  <c r="AW197" i="3"/>
  <c r="X197" i="3"/>
  <c r="W210" i="3"/>
  <c r="W237" i="3" s="1"/>
  <c r="AU202" i="3"/>
  <c r="AU230" i="3" s="1"/>
  <c r="X195" i="3"/>
  <c r="V210" i="3"/>
  <c r="V237" i="3" s="1"/>
  <c r="BA268" i="3"/>
  <c r="U197" i="3"/>
  <c r="U193" i="3"/>
  <c r="FQ119" i="3"/>
  <c r="DZ122" i="3"/>
  <c r="BJ122" i="3"/>
  <c r="CN197" i="3"/>
  <c r="O197" i="3"/>
  <c r="BX268" i="3"/>
  <c r="AQ146" i="3"/>
  <c r="AQ148" i="3" s="1"/>
  <c r="FL186" i="3"/>
  <c r="FL187" i="3" s="1"/>
  <c r="T197" i="3"/>
  <c r="CL197" i="3"/>
  <c r="CL201" i="3"/>
  <c r="T193" i="3"/>
  <c r="DQ122" i="3"/>
  <c r="T202" i="3"/>
  <c r="T230" i="3" s="1"/>
  <c r="BB119" i="3"/>
  <c r="T201" i="3"/>
  <c r="BE195" i="3"/>
  <c r="FD146" i="3"/>
  <c r="FD148" i="3" s="1"/>
  <c r="FG124" i="3"/>
  <c r="CT124" i="3"/>
  <c r="FI124" i="3"/>
  <c r="EF146" i="3"/>
  <c r="EF148" i="3" s="1"/>
  <c r="DK146" i="3"/>
  <c r="DK148" i="3" s="1"/>
  <c r="EZ202" i="3"/>
  <c r="EZ230" i="3" s="1"/>
  <c r="CV193" i="3"/>
  <c r="DL146" i="3"/>
  <c r="DL148" i="3" s="1"/>
  <c r="EN124" i="3"/>
  <c r="FK146" i="3"/>
  <c r="FK148" i="3" s="1"/>
  <c r="AD268" i="3"/>
  <c r="BR195" i="3"/>
  <c r="AR122" i="3"/>
  <c r="DA122" i="3"/>
  <c r="P193" i="3"/>
  <c r="EW193" i="3"/>
  <c r="EV201" i="3"/>
  <c r="CE210" i="3"/>
  <c r="CE237" i="3" s="1"/>
  <c r="P201" i="3"/>
  <c r="S201" i="3"/>
  <c r="DX119" i="3"/>
  <c r="CV197" i="3"/>
  <c r="DD202" i="3"/>
  <c r="DD230" i="3" s="1"/>
  <c r="DH124" i="3"/>
  <c r="DH167" i="3" s="1"/>
  <c r="DH168" i="3" s="1"/>
  <c r="DH169" i="3" s="1"/>
  <c r="DH226" i="3" s="1"/>
  <c r="DL210" i="3"/>
  <c r="DL237" i="3" s="1"/>
  <c r="CV201" i="3"/>
  <c r="EZ193" i="3"/>
  <c r="BC188" i="3"/>
  <c r="EW202" i="3"/>
  <c r="EW230" i="3" s="1"/>
  <c r="AH122" i="3"/>
  <c r="DD197" i="3"/>
  <c r="EJ210" i="3"/>
  <c r="EJ237" i="3" s="1"/>
  <c r="FU268" i="3"/>
  <c r="DD193" i="3"/>
  <c r="J210" i="3"/>
  <c r="J237" i="3" s="1"/>
  <c r="P119" i="3"/>
  <c r="BS195" i="3"/>
  <c r="AW122" i="3"/>
  <c r="CJ154" i="3"/>
  <c r="EF119" i="3"/>
  <c r="BR201" i="3"/>
  <c r="EV197" i="3"/>
  <c r="P268" i="3"/>
  <c r="G201" i="3"/>
  <c r="BR122" i="3"/>
  <c r="DL201" i="3"/>
  <c r="AW195" i="3"/>
  <c r="DS195" i="3"/>
  <c r="DM268" i="3"/>
  <c r="AV122" i="3"/>
  <c r="BQ146" i="3"/>
  <c r="BQ148" i="3" s="1"/>
  <c r="EB124" i="3"/>
  <c r="DQ268" i="3"/>
  <c r="AO201" i="3"/>
  <c r="AO268" i="3"/>
  <c r="CG268" i="3"/>
  <c r="CP210" i="3"/>
  <c r="CP237" i="3" s="1"/>
  <c r="FW268" i="3"/>
  <c r="BC146" i="3"/>
  <c r="BC148" i="3" s="1"/>
  <c r="BP124" i="3"/>
  <c r="EF268" i="3"/>
  <c r="CN202" i="3"/>
  <c r="CN230" i="3" s="1"/>
  <c r="CN268" i="3"/>
  <c r="G195" i="3"/>
  <c r="DE119" i="3"/>
  <c r="CN201" i="3"/>
  <c r="W201" i="3"/>
  <c r="AP146" i="3"/>
  <c r="AP148" i="3" s="1"/>
  <c r="Z124" i="3"/>
  <c r="EV268" i="3"/>
  <c r="CN193" i="3"/>
  <c r="X268" i="3"/>
  <c r="DA202" i="3"/>
  <c r="DA230" i="3" s="1"/>
  <c r="DA201" i="3"/>
  <c r="AU197" i="3"/>
  <c r="AU201" i="3"/>
  <c r="DB124" i="3"/>
  <c r="EU146" i="3"/>
  <c r="EU148" i="3" s="1"/>
  <c r="V146" i="3"/>
  <c r="V148" i="3" s="1"/>
  <c r="D186" i="3"/>
  <c r="D187" i="3" s="1"/>
  <c r="D268" i="3"/>
  <c r="AH195" i="3"/>
  <c r="AV210" i="3"/>
  <c r="AV237" i="3" s="1"/>
  <c r="AN119" i="3"/>
  <c r="CZ201" i="3"/>
  <c r="BZ146" i="3"/>
  <c r="BZ148" i="3" s="1"/>
  <c r="AV146" i="3"/>
  <c r="AV148" i="3" s="1"/>
  <c r="O195" i="3"/>
  <c r="DC210" i="3"/>
  <c r="DC237" i="3" s="1"/>
  <c r="FW122" i="3"/>
  <c r="ET119" i="3"/>
  <c r="BE201" i="3"/>
  <c r="AW210" i="3"/>
  <c r="AW237" i="3" s="1"/>
  <c r="FH146" i="3"/>
  <c r="FH148" i="3" s="1"/>
  <c r="CB201" i="3"/>
  <c r="FS268" i="3"/>
  <c r="FK122" i="3"/>
  <c r="AK201" i="3"/>
  <c r="FQ146" i="3"/>
  <c r="FQ148" i="3" s="1"/>
  <c r="FD119" i="3"/>
  <c r="BJ201" i="3"/>
  <c r="FK268" i="3"/>
  <c r="DL122" i="3"/>
  <c r="DQ195" i="3"/>
  <c r="EZ201" i="3"/>
  <c r="EZ197" i="3"/>
  <c r="FP124" i="3"/>
  <c r="FV195" i="3"/>
  <c r="J146" i="3"/>
  <c r="J148" i="3" s="1"/>
  <c r="BX119" i="3"/>
  <c r="BE119" i="3"/>
  <c r="BE124" i="3" s="1"/>
  <c r="W122" i="3"/>
  <c r="EZ195" i="3"/>
  <c r="AH146" i="3"/>
  <c r="AH148" i="3" s="1"/>
  <c r="DJ210" i="3"/>
  <c r="DJ237" i="3" s="1"/>
  <c r="DP201" i="3"/>
  <c r="CZ122" i="3"/>
  <c r="DW197" i="3"/>
  <c r="AV195" i="3"/>
  <c r="AV193" i="3"/>
  <c r="FH122" i="3"/>
  <c r="CN186" i="3"/>
  <c r="CN187" i="3" s="1"/>
  <c r="CJ122" i="3"/>
  <c r="BE210" i="3"/>
  <c r="BE237" i="3" s="1"/>
  <c r="AV201" i="3"/>
  <c r="ER210" i="3"/>
  <c r="ER237" i="3" s="1"/>
  <c r="CZ210" i="3"/>
  <c r="CZ237" i="3" s="1"/>
  <c r="ET146" i="3"/>
  <c r="ET148" i="3" s="1"/>
  <c r="DW201" i="3"/>
  <c r="AV197" i="3"/>
  <c r="DJ195" i="3"/>
  <c r="AR188" i="3"/>
  <c r="CA268" i="3"/>
  <c r="DX193" i="3"/>
  <c r="DW202" i="3"/>
  <c r="DW230" i="3" s="1"/>
  <c r="G119" i="3"/>
  <c r="DE268" i="3"/>
  <c r="CM195" i="3"/>
  <c r="CM201" i="3"/>
  <c r="DP195" i="3"/>
  <c r="DP202" i="3"/>
  <c r="DP230" i="3" s="1"/>
  <c r="BJ186" i="3"/>
  <c r="BJ187" i="3" s="1"/>
  <c r="AV202" i="3"/>
  <c r="AV230" i="3" s="1"/>
  <c r="CL210" i="3"/>
  <c r="CL237" i="3" s="1"/>
  <c r="DS268" i="3"/>
  <c r="CZ146" i="3"/>
  <c r="CZ148" i="3" s="1"/>
  <c r="FF268" i="3"/>
  <c r="DP197" i="3"/>
  <c r="FK195" i="3"/>
  <c r="O201" i="3"/>
  <c r="O202" i="3"/>
  <c r="O230" i="3" s="1"/>
  <c r="AZ146" i="3"/>
  <c r="AZ148" i="3" s="1"/>
  <c r="DS122" i="3"/>
  <c r="BA146" i="3"/>
  <c r="BA148" i="3" s="1"/>
  <c r="DW146" i="3"/>
  <c r="DW148" i="3" s="1"/>
  <c r="D201" i="3"/>
  <c r="ED122" i="3"/>
  <c r="EK193" i="3"/>
  <c r="R146" i="3"/>
  <c r="R148" i="3" s="1"/>
  <c r="AJ146" i="3"/>
  <c r="AJ148" i="3" s="1"/>
  <c r="EK195" i="3"/>
  <c r="AT193" i="3"/>
  <c r="FF195" i="3"/>
  <c r="FF197" i="3"/>
  <c r="EK197" i="3"/>
  <c r="DJ123" i="3"/>
  <c r="FF201" i="3"/>
  <c r="FV146" i="3"/>
  <c r="FV148" i="3" s="1"/>
  <c r="FW146" i="3"/>
  <c r="FW148" i="3" s="1"/>
  <c r="FF202" i="3"/>
  <c r="FF230" i="3" s="1"/>
  <c r="EK201" i="3"/>
  <c r="DW122" i="3"/>
  <c r="AQ210" i="3"/>
  <c r="AQ237" i="3" s="1"/>
  <c r="EJ146" i="3"/>
  <c r="EJ148" i="3" s="1"/>
  <c r="DU124" i="3"/>
  <c r="ET268" i="3"/>
  <c r="AD195" i="3"/>
  <c r="AT210" i="3"/>
  <c r="AT237" i="3" s="1"/>
  <c r="AD197" i="3"/>
  <c r="F146" i="3"/>
  <c r="F148" i="3" s="1"/>
  <c r="FM268" i="3"/>
  <c r="V201" i="3"/>
  <c r="X122" i="3"/>
  <c r="CR146" i="3"/>
  <c r="CR148" i="3" s="1"/>
  <c r="DA195" i="3"/>
  <c r="DA193" i="3"/>
  <c r="CO201" i="3"/>
  <c r="S210" i="3"/>
  <c r="S237" i="3" s="1"/>
  <c r="EV122" i="3"/>
  <c r="CO202" i="3"/>
  <c r="CO230" i="3" s="1"/>
  <c r="AD202" i="3"/>
  <c r="AD230" i="3" s="1"/>
  <c r="ER197" i="3"/>
  <c r="BA119" i="3"/>
  <c r="R195" i="3"/>
  <c r="DP210" i="3"/>
  <c r="DP237" i="3" s="1"/>
  <c r="FN124" i="3"/>
  <c r="CO193" i="3"/>
  <c r="CO197" i="3"/>
  <c r="AD201" i="3"/>
  <c r="AZ268" i="3"/>
  <c r="AI146" i="3"/>
  <c r="AI148" i="3" s="1"/>
  <c r="BS146" i="3"/>
  <c r="BS148" i="3" s="1"/>
  <c r="FF146" i="3"/>
  <c r="FF148" i="3" s="1"/>
  <c r="AZ119" i="3"/>
  <c r="AD193" i="3"/>
  <c r="AD119" i="3"/>
  <c r="AP123" i="3"/>
  <c r="ED193" i="3"/>
  <c r="ED197" i="3"/>
  <c r="DT210" i="3"/>
  <c r="DT237" i="3" s="1"/>
  <c r="F119" i="3"/>
  <c r="AK193" i="3"/>
  <c r="AJ123" i="3"/>
  <c r="AN201" i="3"/>
  <c r="AT201" i="3"/>
  <c r="CE122" i="3"/>
  <c r="CY123" i="3"/>
  <c r="Q124" i="3"/>
  <c r="AK202" i="3"/>
  <c r="AK230" i="3" s="1"/>
  <c r="CR123" i="3"/>
  <c r="AK195" i="3"/>
  <c r="CY201" i="3"/>
  <c r="AT197" i="3"/>
  <c r="X202" i="3"/>
  <c r="X230" i="3" s="1"/>
  <c r="EJ188" i="3"/>
  <c r="BH268" i="3"/>
  <c r="CA195" i="3"/>
  <c r="DE201" i="3"/>
  <c r="FQ268" i="3"/>
  <c r="EA268" i="3"/>
  <c r="AQ119" i="3"/>
  <c r="BC201" i="3"/>
  <c r="AZ188" i="3"/>
  <c r="AI119" i="3"/>
  <c r="DI146" i="3"/>
  <c r="DI148" i="3" s="1"/>
  <c r="BT195" i="3"/>
  <c r="DC195" i="3"/>
  <c r="AQ197" i="3"/>
  <c r="F201" i="3"/>
  <c r="V193" i="3"/>
  <c r="X146" i="3"/>
  <c r="X148" i="3" s="1"/>
  <c r="CA197" i="3"/>
  <c r="DE202" i="3"/>
  <c r="DE230" i="3" s="1"/>
  <c r="DO210" i="3"/>
  <c r="DO237" i="3" s="1"/>
  <c r="BT201" i="3"/>
  <c r="DX197" i="3"/>
  <c r="AC122" i="3"/>
  <c r="AQ202" i="3"/>
  <c r="AQ230" i="3" s="1"/>
  <c r="AK268" i="3"/>
  <c r="DE197" i="3"/>
  <c r="CR268" i="3"/>
  <c r="AA188" i="3"/>
  <c r="CY119" i="3"/>
  <c r="FR122" i="3"/>
  <c r="DR195" i="3"/>
  <c r="FX268" i="3"/>
  <c r="DE193" i="3"/>
  <c r="Y195" i="3"/>
  <c r="V202" i="3"/>
  <c r="V230" i="3" s="1"/>
  <c r="CA201" i="3"/>
  <c r="BT202" i="3"/>
  <c r="BT230" i="3" s="1"/>
  <c r="V195" i="3"/>
  <c r="CH146" i="3"/>
  <c r="CH148" i="3" s="1"/>
  <c r="EY146" i="3"/>
  <c r="EY148" i="3" s="1"/>
  <c r="CA119" i="3"/>
  <c r="BB268" i="3"/>
  <c r="DX202" i="3"/>
  <c r="DX230" i="3" s="1"/>
  <c r="DR210" i="3"/>
  <c r="DR237" i="3" s="1"/>
  <c r="AJ122" i="3"/>
  <c r="F210" i="3"/>
  <c r="F237" i="3" s="1"/>
  <c r="DC193" i="3"/>
  <c r="DI210" i="3"/>
  <c r="DI237" i="3" s="1"/>
  <c r="DE195" i="3"/>
  <c r="S119" i="3"/>
  <c r="DC201" i="3"/>
  <c r="CX201" i="3"/>
  <c r="EV146" i="3"/>
  <c r="EV148" i="3" s="1"/>
  <c r="DN122" i="3"/>
  <c r="CA202" i="3"/>
  <c r="CA230" i="3" s="1"/>
  <c r="BT193" i="3"/>
  <c r="DX201" i="3"/>
  <c r="BB201" i="3"/>
  <c r="V197" i="3"/>
  <c r="AN146" i="3"/>
  <c r="AN148" i="3" s="1"/>
  <c r="CF146" i="3"/>
  <c r="CF148" i="3" s="1"/>
  <c r="BT122" i="3"/>
  <c r="DD146" i="3"/>
  <c r="DD148" i="3" s="1"/>
  <c r="FS195" i="3"/>
  <c r="Y122" i="3"/>
  <c r="CF123" i="3"/>
  <c r="R268" i="3"/>
  <c r="Y146" i="3"/>
  <c r="Y148" i="3" s="1"/>
  <c r="CE195" i="3"/>
  <c r="S146" i="3"/>
  <c r="S148" i="3" s="1"/>
  <c r="DN146" i="3"/>
  <c r="DN148" i="3" s="1"/>
  <c r="FF122" i="3"/>
  <c r="ES146" i="3"/>
  <c r="ES148" i="3" s="1"/>
  <c r="FS201" i="3"/>
  <c r="DX210" i="3"/>
  <c r="DX237" i="3" s="1"/>
  <c r="EZ122" i="3"/>
  <c r="O122" i="3"/>
  <c r="O119" i="3"/>
  <c r="CY195" i="3"/>
  <c r="AC268" i="3"/>
  <c r="DN195" i="3"/>
  <c r="R119" i="3"/>
  <c r="FR195" i="3"/>
  <c r="DY210" i="3"/>
  <c r="DY237" i="3" s="1"/>
  <c r="CH201" i="3"/>
  <c r="DD195" i="3"/>
  <c r="AO119" i="3"/>
  <c r="CO268" i="3"/>
  <c r="CG122" i="3"/>
  <c r="CY202" i="3"/>
  <c r="CY230" i="3" s="1"/>
  <c r="CB197" i="3"/>
  <c r="CB202" i="3"/>
  <c r="CB230" i="3" s="1"/>
  <c r="ER195" i="3"/>
  <c r="CF122" i="3"/>
  <c r="ER193" i="3"/>
  <c r="CG201" i="3"/>
  <c r="CG197" i="3"/>
  <c r="FV268" i="3"/>
  <c r="FR201" i="3"/>
  <c r="Y268" i="3"/>
  <c r="FS197" i="3"/>
  <c r="AG122" i="3"/>
  <c r="FS202" i="3"/>
  <c r="FS230" i="3" s="1"/>
  <c r="BG195" i="3"/>
  <c r="CG202" i="3"/>
  <c r="CG230" i="3" s="1"/>
  <c r="BE188" i="3"/>
  <c r="CO119" i="3"/>
  <c r="BU122" i="3"/>
  <c r="FM201" i="3"/>
  <c r="DD201" i="3"/>
  <c r="AA268" i="3"/>
  <c r="CG195" i="3"/>
  <c r="FM195" i="3"/>
  <c r="CE193" i="3"/>
  <c r="O210" i="3"/>
  <c r="O237" i="3" s="1"/>
  <c r="O268" i="3"/>
  <c r="FR202" i="3"/>
  <c r="FR230" i="3" s="1"/>
  <c r="CE197" i="3"/>
  <c r="EA195" i="3"/>
  <c r="CE202" i="3"/>
  <c r="CE230" i="3" s="1"/>
  <c r="ER201" i="3"/>
  <c r="CG193" i="3"/>
  <c r="DO122" i="3"/>
  <c r="CY197" i="3"/>
  <c r="BT268" i="3"/>
  <c r="FR197" i="3"/>
  <c r="F186" i="3"/>
  <c r="F187" i="3" s="1"/>
  <c r="DW268" i="3"/>
  <c r="CB122" i="3"/>
  <c r="CE146" i="3"/>
  <c r="CE148" i="3" s="1"/>
  <c r="AC195" i="3"/>
  <c r="BB146" i="3"/>
  <c r="BB148" i="3" s="1"/>
  <c r="CR122" i="3"/>
  <c r="FR268" i="3"/>
  <c r="AI268" i="3"/>
  <c r="CH122" i="3"/>
  <c r="AN195" i="3"/>
  <c r="BC210" i="3"/>
  <c r="BC237" i="3" s="1"/>
  <c r="EY195" i="3"/>
  <c r="AI201" i="3"/>
  <c r="DJ146" i="3"/>
  <c r="DJ148" i="3" s="1"/>
  <c r="X188" i="3"/>
  <c r="BU197" i="3"/>
  <c r="EA122" i="3"/>
  <c r="BU210" i="3"/>
  <c r="BU237" i="3" s="1"/>
  <c r="BU193" i="3"/>
  <c r="AI202" i="3"/>
  <c r="AI230" i="3" s="1"/>
  <c r="FX119" i="3"/>
  <c r="BK146" i="3"/>
  <c r="BK148" i="3" s="1"/>
  <c r="CY146" i="3"/>
  <c r="CY148" i="3" s="1"/>
  <c r="AO146" i="3"/>
  <c r="AO148" i="3" s="1"/>
  <c r="BU201" i="3"/>
  <c r="BG122" i="3"/>
  <c r="AI193" i="3"/>
  <c r="AC201" i="3"/>
  <c r="BU195" i="3"/>
  <c r="AI195" i="3"/>
  <c r="J122" i="3"/>
  <c r="EY268" i="3"/>
  <c r="BL268" i="3"/>
  <c r="CG146" i="3"/>
  <c r="CG148" i="3" s="1"/>
  <c r="AU268" i="3"/>
  <c r="AU210" i="3"/>
  <c r="AU237" i="3" s="1"/>
  <c r="BL197" i="3"/>
  <c r="BL202" i="3"/>
  <c r="BL230" i="3" s="1"/>
  <c r="DI201" i="3"/>
  <c r="BL193" i="3"/>
  <c r="EY122" i="3"/>
  <c r="CF195" i="3"/>
  <c r="AY146" i="3"/>
  <c r="AY148" i="3" s="1"/>
  <c r="BL195" i="3"/>
  <c r="CX210" i="3"/>
  <c r="CX237" i="3" s="1"/>
  <c r="BW188" i="3"/>
  <c r="DG188" i="3"/>
  <c r="EQ188" i="3"/>
  <c r="AL188" i="3"/>
  <c r="CX188" i="3"/>
  <c r="CN119" i="3"/>
  <c r="CN122" i="3"/>
  <c r="AY188" i="3"/>
  <c r="CY188" i="3"/>
  <c r="AG188" i="3"/>
  <c r="CO186" i="3"/>
  <c r="CO187" i="3" s="1"/>
  <c r="CO188" i="3"/>
  <c r="BR210" i="3"/>
  <c r="BR237" i="3" s="1"/>
  <c r="BR268" i="3"/>
  <c r="DI188" i="3"/>
  <c r="FF188" i="3"/>
  <c r="DO188" i="3"/>
  <c r="DT202" i="3"/>
  <c r="DT230" i="3" s="1"/>
  <c r="DT193" i="3"/>
  <c r="DT195" i="3"/>
  <c r="DT197" i="3"/>
  <c r="DT201" i="3"/>
  <c r="FO188" i="3"/>
  <c r="EY188" i="3"/>
  <c r="EL188" i="3"/>
  <c r="FJ201" i="3"/>
  <c r="FJ195" i="3"/>
  <c r="AM188" i="3"/>
  <c r="FA188" i="3"/>
  <c r="Y188" i="3"/>
  <c r="BD268" i="3"/>
  <c r="BD210" i="3"/>
  <c r="BD237" i="3" s="1"/>
  <c r="AA201" i="3"/>
  <c r="AA202" i="3"/>
  <c r="AA230" i="3" s="1"/>
  <c r="AA193" i="3"/>
  <c r="AA195" i="3"/>
  <c r="AA197" i="3"/>
  <c r="CB210" i="3"/>
  <c r="CB237" i="3" s="1"/>
  <c r="CB268" i="3"/>
  <c r="BU188" i="3"/>
  <c r="AI188" i="3"/>
  <c r="ED268" i="3"/>
  <c r="ED210" i="3"/>
  <c r="ED237" i="3" s="1"/>
  <c r="FW195" i="3"/>
  <c r="FW197" i="3"/>
  <c r="FW201" i="3"/>
  <c r="FW202" i="3"/>
  <c r="FW230" i="3" s="1"/>
  <c r="FW193" i="3"/>
  <c r="CK119" i="3"/>
  <c r="CK122" i="3"/>
  <c r="CU188" i="3"/>
  <c r="BO188" i="3"/>
  <c r="CF188" i="3"/>
  <c r="CH188" i="3"/>
  <c r="BL188" i="3"/>
  <c r="DJ188" i="3"/>
  <c r="ER188" i="3"/>
  <c r="FC188" i="3"/>
  <c r="BN188" i="3"/>
  <c r="DN188" i="3"/>
  <c r="FK188" i="3"/>
  <c r="AT188" i="3"/>
  <c r="V188" i="3"/>
  <c r="O186" i="3"/>
  <c r="O187" i="3" s="1"/>
  <c r="O188" i="3"/>
  <c r="DM188" i="3"/>
  <c r="BH201" i="3"/>
  <c r="BH202" i="3"/>
  <c r="BH230" i="3" s="1"/>
  <c r="BH193" i="3"/>
  <c r="BH195" i="3"/>
  <c r="BH197" i="3"/>
  <c r="FB188" i="3"/>
  <c r="AJ188" i="3"/>
  <c r="FS122" i="3"/>
  <c r="FS119" i="3"/>
  <c r="BG188" i="3"/>
  <c r="EK210" i="3"/>
  <c r="EK237" i="3" s="1"/>
  <c r="EK268" i="3"/>
  <c r="EH188" i="3"/>
  <c r="EE188" i="3"/>
  <c r="AL146" i="3"/>
  <c r="AL148" i="3" s="1"/>
  <c r="BT188" i="3"/>
  <c r="FR188" i="3"/>
  <c r="EA188" i="3"/>
  <c r="FM122" i="3"/>
  <c r="FM119" i="3"/>
  <c r="R188" i="3"/>
  <c r="DR188" i="3"/>
  <c r="FD268" i="3"/>
  <c r="FD210" i="3"/>
  <c r="FD237" i="3" s="1"/>
  <c r="BG268" i="3"/>
  <c r="BB186" i="3"/>
  <c r="BB187" i="3" s="1"/>
  <c r="BB188" i="3"/>
  <c r="CB193" i="3"/>
  <c r="BL146" i="3"/>
  <c r="BL148" i="3" s="1"/>
  <c r="CR193" i="3"/>
  <c r="CR197" i="3"/>
  <c r="CR195" i="3"/>
  <c r="CR202" i="3"/>
  <c r="CR230" i="3" s="1"/>
  <c r="CR201" i="3"/>
  <c r="DN210" i="3"/>
  <c r="DN237" i="3" s="1"/>
  <c r="CX119" i="3"/>
  <c r="DI119" i="3"/>
  <c r="CH210" i="3"/>
  <c r="CH237" i="3" s="1"/>
  <c r="AN268" i="3"/>
  <c r="M124" i="3"/>
  <c r="M167" i="3" s="1"/>
  <c r="M168" i="3" s="1"/>
  <c r="M169" i="3" s="1"/>
  <c r="M226" i="3" s="1"/>
  <c r="BG146" i="3"/>
  <c r="BG148" i="3" s="1"/>
  <c r="DN154" i="3"/>
  <c r="L123" i="3"/>
  <c r="ER119" i="3"/>
  <c r="FO146" i="3"/>
  <c r="FO148" i="3" s="1"/>
  <c r="CY210" i="3"/>
  <c r="CY237" i="3" s="1"/>
  <c r="EE123" i="3"/>
  <c r="CH202" i="3"/>
  <c r="CH230" i="3" s="1"/>
  <c r="EJ201" i="3"/>
  <c r="DG146" i="3"/>
  <c r="DG148" i="3" s="1"/>
  <c r="EE146" i="3"/>
  <c r="EE148" i="3" s="1"/>
  <c r="EL146" i="3"/>
  <c r="EL148" i="3" s="1"/>
  <c r="AG123" i="3"/>
  <c r="CH193" i="3"/>
  <c r="EH123" i="3"/>
  <c r="CH195" i="3"/>
  <c r="BO146" i="3"/>
  <c r="BO148" i="3" s="1"/>
  <c r="N123" i="3"/>
  <c r="EL201" i="3"/>
  <c r="EL195" i="3"/>
  <c r="AJ268" i="3"/>
  <c r="L146" i="3"/>
  <c r="L148" i="3" s="1"/>
  <c r="AY123" i="3"/>
  <c r="EL268" i="3"/>
  <c r="EL210" i="3"/>
  <c r="EL237" i="3" s="1"/>
  <c r="FB119" i="3"/>
  <c r="FB122" i="3"/>
  <c r="AY119" i="3"/>
  <c r="AY122" i="3"/>
  <c r="EH268" i="3"/>
  <c r="EH210" i="3"/>
  <c r="EH237" i="3" s="1"/>
  <c r="DF201" i="3"/>
  <c r="DF195" i="3"/>
  <c r="N268" i="3"/>
  <c r="N210" i="3"/>
  <c r="N237" i="3" s="1"/>
  <c r="EL119" i="3"/>
  <c r="EL122" i="3"/>
  <c r="DF268" i="3"/>
  <c r="DF210" i="3"/>
  <c r="DF237" i="3" s="1"/>
  <c r="EI195" i="3"/>
  <c r="EI201" i="3"/>
  <c r="FA119" i="3"/>
  <c r="FA122" i="3"/>
  <c r="DD210" i="3"/>
  <c r="DD237" i="3" s="1"/>
  <c r="DD268" i="3"/>
  <c r="BW210" i="3"/>
  <c r="BW237" i="3" s="1"/>
  <c r="BW268" i="3"/>
  <c r="EI146" i="3"/>
  <c r="EI148" i="3" s="1"/>
  <c r="AY268" i="3"/>
  <c r="AY210" i="3"/>
  <c r="AY237" i="3" s="1"/>
  <c r="BW201" i="3"/>
  <c r="BW193" i="3"/>
  <c r="BW197" i="3"/>
  <c r="BW195" i="3"/>
  <c r="BW202" i="3"/>
  <c r="BW230" i="3" s="1"/>
  <c r="BK201" i="3"/>
  <c r="BK195" i="3"/>
  <c r="DG210" i="3"/>
  <c r="DG237" i="3" s="1"/>
  <c r="DG268" i="3"/>
  <c r="EE210" i="3"/>
  <c r="EE237" i="3" s="1"/>
  <c r="EE268" i="3"/>
  <c r="FC119" i="3"/>
  <c r="FC122" i="3"/>
  <c r="BN146" i="3"/>
  <c r="BN148" i="3" s="1"/>
  <c r="EI210" i="3"/>
  <c r="EI237" i="3" s="1"/>
  <c r="EI268" i="3"/>
  <c r="N188" i="3"/>
  <c r="N186" i="3"/>
  <c r="N187" i="3" s="1"/>
  <c r="AY201" i="3"/>
  <c r="AY202" i="3"/>
  <c r="AY230" i="3" s="1"/>
  <c r="AY193" i="3"/>
  <c r="AY195" i="3"/>
  <c r="AY197" i="3"/>
  <c r="BK186" i="3"/>
  <c r="BK187" i="3" s="1"/>
  <c r="BK188" i="3"/>
  <c r="EE197" i="3"/>
  <c r="EE201" i="3"/>
  <c r="EE202" i="3"/>
  <c r="EE230" i="3" s="1"/>
  <c r="EE193" i="3"/>
  <c r="EE195" i="3"/>
  <c r="FO154" i="3"/>
  <c r="DF119" i="3"/>
  <c r="DF122" i="3"/>
  <c r="EQ210" i="3"/>
  <c r="EQ237" i="3" s="1"/>
  <c r="EQ268" i="3"/>
  <c r="N119" i="3"/>
  <c r="N122" i="3"/>
  <c r="CF197" i="3"/>
  <c r="BZ122" i="3"/>
  <c r="BZ119" i="3"/>
  <c r="BN119" i="3"/>
  <c r="BN122" i="3"/>
  <c r="EI119" i="3"/>
  <c r="EI122" i="3"/>
  <c r="EQ201" i="3"/>
  <c r="EQ195" i="3"/>
  <c r="EQ202" i="3"/>
  <c r="EQ230" i="3" s="1"/>
  <c r="EQ193" i="3"/>
  <c r="EQ197" i="3"/>
  <c r="L210" i="3"/>
  <c r="L237" i="3" s="1"/>
  <c r="L268" i="3"/>
  <c r="AN197" i="3"/>
  <c r="CF202" i="3"/>
  <c r="CF230" i="3" s="1"/>
  <c r="AG268" i="3"/>
  <c r="FX201" i="3"/>
  <c r="FX202" i="3"/>
  <c r="FX230" i="3" s="1"/>
  <c r="FX193" i="3"/>
  <c r="FX197" i="3"/>
  <c r="FX195" i="3"/>
  <c r="EH146" i="3"/>
  <c r="EH148" i="3" s="1"/>
  <c r="BK268" i="3"/>
  <c r="BK210" i="3"/>
  <c r="BK237" i="3" s="1"/>
  <c r="DG202" i="3"/>
  <c r="DG230" i="3" s="1"/>
  <c r="DG195" i="3"/>
  <c r="DG197" i="3"/>
  <c r="DG201" i="3"/>
  <c r="DG193" i="3"/>
  <c r="AM146" i="3"/>
  <c r="AM148" i="3" s="1"/>
  <c r="AL268" i="3"/>
  <c r="AL210" i="3"/>
  <c r="AL237" i="3" s="1"/>
  <c r="L201" i="3"/>
  <c r="L195" i="3"/>
  <c r="CF193" i="3"/>
  <c r="CU201" i="3"/>
  <c r="CU195" i="3"/>
  <c r="FB146" i="3"/>
  <c r="FB148" i="3" s="1"/>
  <c r="EH122" i="3"/>
  <c r="EH119" i="3"/>
  <c r="BK119" i="3"/>
  <c r="BK122" i="3"/>
  <c r="EE122" i="3"/>
  <c r="EE119" i="3"/>
  <c r="FO268" i="3"/>
  <c r="FO210" i="3"/>
  <c r="FO237" i="3" s="1"/>
  <c r="DD119" i="3"/>
  <c r="DD122" i="3"/>
  <c r="BO122" i="3"/>
  <c r="BO119" i="3"/>
  <c r="L188" i="3"/>
  <c r="L186" i="3"/>
  <c r="L187" i="3" s="1"/>
  <c r="CU210" i="3"/>
  <c r="CU237" i="3" s="1"/>
  <c r="CU268" i="3"/>
  <c r="FB201" i="3"/>
  <c r="FB202" i="3"/>
  <c r="FB230" i="3" s="1"/>
  <c r="FB193" i="3"/>
  <c r="FB195" i="3"/>
  <c r="FB197" i="3"/>
  <c r="BW119" i="3"/>
  <c r="BW122" i="3"/>
  <c r="DG119" i="3"/>
  <c r="DG122" i="3"/>
  <c r="AM268" i="3"/>
  <c r="AM210" i="3"/>
  <c r="AM237" i="3" s="1"/>
  <c r="FO201" i="3"/>
  <c r="FO195" i="3"/>
  <c r="FA201" i="3"/>
  <c r="FA202" i="3"/>
  <c r="FA230" i="3" s="1"/>
  <c r="FA193" i="3"/>
  <c r="FA195" i="3"/>
  <c r="FA197" i="3"/>
  <c r="AL201" i="3"/>
  <c r="AL202" i="3"/>
  <c r="AL230" i="3" s="1"/>
  <c r="AL193" i="3"/>
  <c r="AL195" i="3"/>
  <c r="AL197" i="3"/>
  <c r="CU119" i="3"/>
  <c r="CU122" i="3"/>
  <c r="FB210" i="3"/>
  <c r="FB237" i="3" s="1"/>
  <c r="FB268" i="3"/>
  <c r="AM202" i="3"/>
  <c r="AM230" i="3" s="1"/>
  <c r="AM201" i="3"/>
  <c r="AM193" i="3"/>
  <c r="AM195" i="3"/>
  <c r="AM197" i="3"/>
  <c r="FO119" i="3"/>
  <c r="FO122" i="3"/>
  <c r="FC210" i="3"/>
  <c r="FC237" i="3" s="1"/>
  <c r="FC268" i="3"/>
  <c r="BN195" i="3"/>
  <c r="BN201" i="3"/>
  <c r="FA268" i="3"/>
  <c r="FA210" i="3"/>
  <c r="FA237" i="3" s="1"/>
  <c r="AL119" i="3"/>
  <c r="AL122" i="3"/>
  <c r="AN193" i="3"/>
  <c r="CF201" i="3"/>
  <c r="AK122" i="3"/>
  <c r="AK119" i="3"/>
  <c r="EH193" i="3"/>
  <c r="EH195" i="3"/>
  <c r="EH197" i="3"/>
  <c r="EH201" i="3"/>
  <c r="EH202" i="3"/>
  <c r="EH230" i="3" s="1"/>
  <c r="DF146" i="3"/>
  <c r="DF148" i="3" s="1"/>
  <c r="EQ119" i="3"/>
  <c r="EQ122" i="3"/>
  <c r="BO195" i="3"/>
  <c r="BO201" i="3"/>
  <c r="L119" i="3"/>
  <c r="L122" i="3"/>
  <c r="BU202" i="3"/>
  <c r="BU230" i="3" s="1"/>
  <c r="CF210" i="3"/>
  <c r="CF237" i="3" s="1"/>
  <c r="CF268" i="3"/>
  <c r="AM122" i="3"/>
  <c r="AM119" i="3"/>
  <c r="FC201" i="3"/>
  <c r="FC195" i="3"/>
  <c r="FC202" i="3"/>
  <c r="FC230" i="3" s="1"/>
  <c r="FC193" i="3"/>
  <c r="FC197" i="3"/>
  <c r="BN210" i="3"/>
  <c r="BN237" i="3" s="1"/>
  <c r="BN268" i="3"/>
  <c r="DF186" i="3"/>
  <c r="DF187" i="3" s="1"/>
  <c r="DF188" i="3"/>
  <c r="EI188" i="3"/>
  <c r="EI186" i="3"/>
  <c r="EI187" i="3" s="1"/>
  <c r="N201" i="3"/>
  <c r="N202" i="3"/>
  <c r="N230" i="3" s="1"/>
  <c r="N193" i="3"/>
  <c r="N195" i="3"/>
  <c r="N197" i="3"/>
  <c r="BO268" i="3"/>
  <c r="BO210" i="3"/>
  <c r="BO237" i="3" s="1"/>
  <c r="DV154" i="3"/>
  <c r="DV156" i="3" s="1"/>
  <c r="FE167" i="3"/>
  <c r="FE168" i="3" s="1"/>
  <c r="FE169" i="3" s="1"/>
  <c r="FE226" i="3" s="1"/>
  <c r="CQ193" i="3"/>
  <c r="CQ197" i="3" s="1"/>
  <c r="CQ128" i="3"/>
  <c r="CQ223" i="3" s="1"/>
  <c r="C191" i="3"/>
  <c r="C208" i="3"/>
  <c r="C184" i="3"/>
  <c r="FZ103" i="3"/>
  <c r="GB103" i="3" s="1"/>
  <c r="C109" i="3"/>
  <c r="C115" i="3"/>
  <c r="C104" i="3"/>
  <c r="FZ104" i="3" s="1"/>
  <c r="C144" i="3"/>
  <c r="C142" i="3"/>
  <c r="FZ127" i="3"/>
  <c r="FZ215" i="3"/>
  <c r="C220" i="3"/>
  <c r="AT124" i="3" l="1"/>
  <c r="AT167" i="3" s="1"/>
  <c r="AT168" i="3" s="1"/>
  <c r="AT169" i="3" s="1"/>
  <c r="AT226" i="3" s="1"/>
  <c r="EP167" i="3"/>
  <c r="EP168" i="3" s="1"/>
  <c r="EP169" i="3" s="1"/>
  <c r="EP226" i="3" s="1"/>
  <c r="EP128" i="3"/>
  <c r="EP223" i="3" s="1"/>
  <c r="AF128" i="3"/>
  <c r="AF223" i="3" s="1"/>
  <c r="AF167" i="3"/>
  <c r="AF168" i="3" s="1"/>
  <c r="AF169" i="3" s="1"/>
  <c r="AF226" i="3" s="1"/>
  <c r="CD124" i="3"/>
  <c r="BP128" i="3"/>
  <c r="BP223" i="3" s="1"/>
  <c r="BP150" i="3"/>
  <c r="BP154" i="3" s="1"/>
  <c r="BP156" i="3" s="1"/>
  <c r="BP158" i="3" s="1"/>
  <c r="EX150" i="3"/>
  <c r="EX154" i="3" s="1"/>
  <c r="EX156" i="3" s="1"/>
  <c r="FE128" i="3"/>
  <c r="FE223" i="3" s="1"/>
  <c r="FE150" i="3"/>
  <c r="FE154" i="3" s="1"/>
  <c r="FE156" i="3" s="1"/>
  <c r="FE158" i="3" s="1"/>
  <c r="CW128" i="3"/>
  <c r="CW223" i="3" s="1"/>
  <c r="CW150" i="3"/>
  <c r="CW154" i="3" s="1"/>
  <c r="CW156" i="3" s="1"/>
  <c r="CW158" i="3" s="1"/>
  <c r="EO128" i="3"/>
  <c r="EO223" i="3" s="1"/>
  <c r="EO150" i="3"/>
  <c r="EO154" i="3" s="1"/>
  <c r="EO156" i="3" s="1"/>
  <c r="EO158" i="3" s="1"/>
  <c r="BI167" i="3"/>
  <c r="BI168" i="3" s="1"/>
  <c r="BI169" i="3" s="1"/>
  <c r="BI226" i="3" s="1"/>
  <c r="BI150" i="3"/>
  <c r="BI154" i="3" s="1"/>
  <c r="BI156" i="3" s="1"/>
  <c r="Z167" i="3"/>
  <c r="Z168" i="3" s="1"/>
  <c r="Z169" i="3" s="1"/>
  <c r="Z226" i="3" s="1"/>
  <c r="Z150" i="3"/>
  <c r="DV128" i="3"/>
  <c r="DV223" i="3" s="1"/>
  <c r="DV150" i="3"/>
  <c r="CD167" i="3"/>
  <c r="CD168" i="3" s="1"/>
  <c r="CD169" i="3" s="1"/>
  <c r="CD226" i="3" s="1"/>
  <c r="CD150" i="3"/>
  <c r="BM167" i="3"/>
  <c r="BM168" i="3" s="1"/>
  <c r="BM169" i="3" s="1"/>
  <c r="BM226" i="3" s="1"/>
  <c r="BM150" i="3"/>
  <c r="BM154" i="3" s="1"/>
  <c r="BM156" i="3" s="1"/>
  <c r="BM158" i="3" s="1"/>
  <c r="AE150" i="3"/>
  <c r="AE154" i="3" s="1"/>
  <c r="AE156" i="3" s="1"/>
  <c r="CC167" i="3"/>
  <c r="CC168" i="3" s="1"/>
  <c r="CC169" i="3" s="1"/>
  <c r="CC226" i="3" s="1"/>
  <c r="CC150" i="3"/>
  <c r="CC154" i="3" s="1"/>
  <c r="CC156" i="3" s="1"/>
  <c r="CC158" i="3" s="1"/>
  <c r="CS167" i="3"/>
  <c r="CS168" i="3" s="1"/>
  <c r="CS169" i="3" s="1"/>
  <c r="CS226" i="3" s="1"/>
  <c r="CS150" i="3"/>
  <c r="CS162" i="3" s="1"/>
  <c r="DU128" i="3"/>
  <c r="DU223" i="3" s="1"/>
  <c r="DU150" i="3"/>
  <c r="DB167" i="3"/>
  <c r="DB168" i="3" s="1"/>
  <c r="DB169" i="3" s="1"/>
  <c r="DB226" i="3" s="1"/>
  <c r="DB150" i="3"/>
  <c r="DB162" i="3" s="1"/>
  <c r="EG167" i="3"/>
  <c r="EG168" i="3" s="1"/>
  <c r="EG169" i="3" s="1"/>
  <c r="EG226" i="3" s="1"/>
  <c r="EG150" i="3"/>
  <c r="BE167" i="3"/>
  <c r="BE168" i="3" s="1"/>
  <c r="BE169" i="3" s="1"/>
  <c r="BE226" i="3" s="1"/>
  <c r="BE152" i="3"/>
  <c r="CT150" i="3"/>
  <c r="CT154" i="3" s="1"/>
  <c r="CT156" i="3" s="1"/>
  <c r="EC167" i="3"/>
  <c r="EC168" i="3" s="1"/>
  <c r="EC169" i="3" s="1"/>
  <c r="EC226" i="3" s="1"/>
  <c r="EC150" i="3"/>
  <c r="EC162" i="3" s="1"/>
  <c r="BF167" i="3"/>
  <c r="BF168" i="3" s="1"/>
  <c r="BF169" i="3" s="1"/>
  <c r="BF226" i="3" s="1"/>
  <c r="BF152" i="3"/>
  <c r="AB167" i="3"/>
  <c r="AB168" i="3" s="1"/>
  <c r="AB169" i="3" s="1"/>
  <c r="AB226" i="3" s="1"/>
  <c r="AB152" i="3"/>
  <c r="BL128" i="3"/>
  <c r="BL223" i="3" s="1"/>
  <c r="BL150" i="3"/>
  <c r="BL154" i="3" s="1"/>
  <c r="BL156" i="3" s="1"/>
  <c r="BL158" i="3" s="1"/>
  <c r="AT152" i="3"/>
  <c r="FG154" i="3"/>
  <c r="FG156" i="3" s="1"/>
  <c r="FG150" i="3"/>
  <c r="AX167" i="3"/>
  <c r="AX168" i="3" s="1"/>
  <c r="AX169" i="3" s="1"/>
  <c r="AX226" i="3" s="1"/>
  <c r="AX150" i="3"/>
  <c r="AX154" i="3" s="1"/>
  <c r="AX156" i="3" s="1"/>
  <c r="AX158" i="3" s="1"/>
  <c r="FT150" i="3"/>
  <c r="FT154" i="3" s="1"/>
  <c r="FT156" i="3" s="1"/>
  <c r="K150" i="3"/>
  <c r="K154" i="3" s="1"/>
  <c r="K156" i="3" s="1"/>
  <c r="CQ154" i="3"/>
  <c r="CQ156" i="3" s="1"/>
  <c r="CQ158" i="3" s="1"/>
  <c r="AS154" i="3"/>
  <c r="AS156" i="3" s="1"/>
  <c r="AS158" i="3" s="1"/>
  <c r="E160" i="3"/>
  <c r="E162" i="3" s="1"/>
  <c r="E224" i="3" s="1"/>
  <c r="BE193" i="3"/>
  <c r="BE197" i="3" s="1"/>
  <c r="E167" i="3"/>
  <c r="E168" i="3" s="1"/>
  <c r="E169" i="3" s="1"/>
  <c r="E226" i="3" s="1"/>
  <c r="E128" i="3"/>
  <c r="E223" i="3" s="1"/>
  <c r="E193" i="3"/>
  <c r="E197" i="3" s="1"/>
  <c r="BH124" i="3"/>
  <c r="BH167" i="3" s="1"/>
  <c r="BH168" i="3" s="1"/>
  <c r="BH169" i="3" s="1"/>
  <c r="BH226" i="3" s="1"/>
  <c r="EN193" i="3"/>
  <c r="EN197" i="3" s="1"/>
  <c r="FP193" i="3"/>
  <c r="FP197" i="3" s="1"/>
  <c r="AB128" i="3"/>
  <c r="AB223" i="3" s="1"/>
  <c r="Q193" i="3"/>
  <c r="Q197" i="3" s="1"/>
  <c r="FI128" i="3"/>
  <c r="FI223" i="3" s="1"/>
  <c r="FT167" i="3"/>
  <c r="FT168" i="3" s="1"/>
  <c r="FT169" i="3" s="1"/>
  <c r="FT226" i="3" s="1"/>
  <c r="H193" i="3"/>
  <c r="H197" i="3" s="1"/>
  <c r="FT128" i="3"/>
  <c r="FT223" i="3" s="1"/>
  <c r="FN193" i="3"/>
  <c r="FN197" i="3" s="1"/>
  <c r="CP124" i="3"/>
  <c r="CP193" i="3" s="1"/>
  <c r="CP197" i="3" s="1"/>
  <c r="I128" i="3"/>
  <c r="I223" i="3" s="1"/>
  <c r="EP160" i="3"/>
  <c r="EF124" i="3"/>
  <c r="EF193" i="3" s="1"/>
  <c r="EF197" i="3" s="1"/>
  <c r="DJ124" i="3"/>
  <c r="ES124" i="3"/>
  <c r="BY124" i="3"/>
  <c r="EM124" i="3"/>
  <c r="CO124" i="3"/>
  <c r="CO152" i="3" s="1"/>
  <c r="DM124" i="3"/>
  <c r="I193" i="3"/>
  <c r="I197" i="3" s="1"/>
  <c r="I167" i="3"/>
  <c r="I168" i="3" s="1"/>
  <c r="I169" i="3" s="1"/>
  <c r="I226" i="3" s="1"/>
  <c r="CZ124" i="3"/>
  <c r="CZ167" i="3" s="1"/>
  <c r="CZ168" i="3" s="1"/>
  <c r="CZ169" i="3" s="1"/>
  <c r="CZ226" i="3" s="1"/>
  <c r="BD124" i="3"/>
  <c r="BM128" i="3"/>
  <c r="BM223" i="3" s="1"/>
  <c r="T124" i="3"/>
  <c r="AQ124" i="3"/>
  <c r="DE124" i="3"/>
  <c r="DE150" i="3" s="1"/>
  <c r="K128" i="3"/>
  <c r="K223" i="3" s="1"/>
  <c r="BI128" i="3"/>
  <c r="BI223" i="3" s="1"/>
  <c r="CS224" i="3"/>
  <c r="AW124" i="3"/>
  <c r="CS128" i="3"/>
  <c r="CS223" i="3" s="1"/>
  <c r="FV124" i="3"/>
  <c r="FV193" i="3" s="1"/>
  <c r="FV197" i="3" s="1"/>
  <c r="K167" i="3"/>
  <c r="K168" i="3" s="1"/>
  <c r="K169" i="3" s="1"/>
  <c r="K226" i="3" s="1"/>
  <c r="BV124" i="3"/>
  <c r="BV152" i="3" s="1"/>
  <c r="DO124" i="3"/>
  <c r="EU124" i="3"/>
  <c r="DL124" i="3"/>
  <c r="FJ124" i="3"/>
  <c r="FJ152" i="3" s="1"/>
  <c r="CV124" i="3"/>
  <c r="H128" i="3"/>
  <c r="H223" i="3" s="1"/>
  <c r="DY124" i="3"/>
  <c r="DY150" i="3" s="1"/>
  <c r="EX128" i="3"/>
  <c r="EX223" i="3" s="1"/>
  <c r="BR124" i="3"/>
  <c r="BR128" i="3" s="1"/>
  <c r="BR223" i="3" s="1"/>
  <c r="FQ124" i="3"/>
  <c r="DQ124" i="3"/>
  <c r="DQ152" i="3" s="1"/>
  <c r="AU124" i="3"/>
  <c r="J124" i="3"/>
  <c r="AR124" i="3"/>
  <c r="FU124" i="3"/>
  <c r="FU167" i="3" s="1"/>
  <c r="FU168" i="3" s="1"/>
  <c r="FU169" i="3" s="1"/>
  <c r="FU226" i="3" s="1"/>
  <c r="AA124" i="3"/>
  <c r="EO167" i="3"/>
  <c r="EO168" i="3" s="1"/>
  <c r="EO169" i="3" s="1"/>
  <c r="EO226" i="3" s="1"/>
  <c r="CM124" i="3"/>
  <c r="F124" i="3"/>
  <c r="FD124" i="3"/>
  <c r="FD128" i="3" s="1"/>
  <c r="FD223" i="3" s="1"/>
  <c r="P227" i="3"/>
  <c r="FZ227" i="3" s="1"/>
  <c r="FZ182" i="3"/>
  <c r="GB182" i="3" s="1"/>
  <c r="CC128" i="3"/>
  <c r="CC223" i="3" s="1"/>
  <c r="CW167" i="3"/>
  <c r="CW168" i="3" s="1"/>
  <c r="CW169" i="3" s="1"/>
  <c r="CW226" i="3" s="1"/>
  <c r="AE167" i="3"/>
  <c r="AE168" i="3" s="1"/>
  <c r="AE169" i="3" s="1"/>
  <c r="AE226" i="3" s="1"/>
  <c r="DB128" i="3"/>
  <c r="DB223" i="3" s="1"/>
  <c r="DK124" i="3"/>
  <c r="DK152" i="3" s="1"/>
  <c r="DC124" i="3"/>
  <c r="U124" i="3"/>
  <c r="EV124" i="3"/>
  <c r="DT124" i="3"/>
  <c r="CI156" i="3"/>
  <c r="EW124" i="3"/>
  <c r="EW152" i="3" s="1"/>
  <c r="FL124" i="3"/>
  <c r="CI167" i="3"/>
  <c r="CI168" i="3" s="1"/>
  <c r="CI169" i="3" s="1"/>
  <c r="CI226" i="3" s="1"/>
  <c r="CI193" i="3"/>
  <c r="CI197" i="3" s="1"/>
  <c r="EX167" i="3"/>
  <c r="EX168" i="3" s="1"/>
  <c r="EX169" i="3" s="1"/>
  <c r="EX226" i="3" s="1"/>
  <c r="BF128" i="3"/>
  <c r="BF223" i="3" s="1"/>
  <c r="H167" i="3"/>
  <c r="H168" i="3" s="1"/>
  <c r="H169" i="3" s="1"/>
  <c r="H226" i="3" s="1"/>
  <c r="DP124" i="3"/>
  <c r="AS167" i="3"/>
  <c r="AS168" i="3" s="1"/>
  <c r="AS169" i="3" s="1"/>
  <c r="AS226" i="3" s="1"/>
  <c r="EK124" i="3"/>
  <c r="CQ160" i="3"/>
  <c r="Q167" i="3"/>
  <c r="Q168" i="3" s="1"/>
  <c r="Q169" i="3" s="1"/>
  <c r="Q226" i="3" s="1"/>
  <c r="AS128" i="3"/>
  <c r="AS223" i="3" s="1"/>
  <c r="BS124" i="3"/>
  <c r="DZ124" i="3"/>
  <c r="DR124" i="3"/>
  <c r="V124" i="3"/>
  <c r="EC128" i="3"/>
  <c r="EC223" i="3" s="1"/>
  <c r="BP167" i="3"/>
  <c r="BP168" i="3" s="1"/>
  <c r="BP169" i="3" s="1"/>
  <c r="BP226" i="3" s="1"/>
  <c r="DA124" i="3"/>
  <c r="CL124" i="3"/>
  <c r="CL152" i="3" s="1"/>
  <c r="AE128" i="3"/>
  <c r="AE223" i="3" s="1"/>
  <c r="R124" i="3"/>
  <c r="D124" i="3"/>
  <c r="ET124" i="3"/>
  <c r="BC124" i="3"/>
  <c r="G124" i="3"/>
  <c r="CG124" i="3"/>
  <c r="EJ124" i="3"/>
  <c r="DS124" i="3"/>
  <c r="AJ124" i="3"/>
  <c r="EN128" i="3"/>
  <c r="EN223" i="3" s="1"/>
  <c r="Z154" i="3"/>
  <c r="Z156" i="3" s="1"/>
  <c r="EB167" i="3"/>
  <c r="EB168" i="3" s="1"/>
  <c r="EB169" i="3" s="1"/>
  <c r="EB226" i="3" s="1"/>
  <c r="EB128" i="3"/>
  <c r="EB223" i="3" s="1"/>
  <c r="AD124" i="3"/>
  <c r="AD152" i="3" s="1"/>
  <c r="EB193" i="3"/>
  <c r="EB197" i="3" s="1"/>
  <c r="BQ124" i="3"/>
  <c r="EN167" i="3"/>
  <c r="EN168" i="3" s="1"/>
  <c r="EN169" i="3" s="1"/>
  <c r="EN226" i="3" s="1"/>
  <c r="Z128" i="3"/>
  <c r="Z223" i="3" s="1"/>
  <c r="FI193" i="3"/>
  <c r="FI197" i="3" s="1"/>
  <c r="FN167" i="3"/>
  <c r="FN168" i="3" s="1"/>
  <c r="FN169" i="3" s="1"/>
  <c r="FN226" i="3" s="1"/>
  <c r="FI167" i="3"/>
  <c r="FI168" i="3" s="1"/>
  <c r="FI169" i="3" s="1"/>
  <c r="FI226" i="3" s="1"/>
  <c r="CT128" i="3"/>
  <c r="CT223" i="3" s="1"/>
  <c r="AH124" i="3"/>
  <c r="CT167" i="3"/>
  <c r="CT168" i="3" s="1"/>
  <c r="CT169" i="3" s="1"/>
  <c r="CT226" i="3" s="1"/>
  <c r="Q128" i="3"/>
  <c r="Q223" i="3" s="1"/>
  <c r="FN128" i="3"/>
  <c r="FN223" i="3" s="1"/>
  <c r="FK124" i="3"/>
  <c r="FK193" i="3" s="1"/>
  <c r="FK197" i="3" s="1"/>
  <c r="EY124" i="3"/>
  <c r="DX124" i="3"/>
  <c r="DX150" i="3" s="1"/>
  <c r="DX162" i="3" s="1"/>
  <c r="AP124" i="3"/>
  <c r="X124" i="3"/>
  <c r="CJ124" i="3"/>
  <c r="CJ167" i="3" s="1"/>
  <c r="CJ168" i="3" s="1"/>
  <c r="CJ169" i="3" s="1"/>
  <c r="CJ226" i="3" s="1"/>
  <c r="P124" i="3"/>
  <c r="FG167" i="3"/>
  <c r="FG168" i="3" s="1"/>
  <c r="FG169" i="3" s="1"/>
  <c r="FG226" i="3" s="1"/>
  <c r="AN124" i="3"/>
  <c r="BX124" i="3"/>
  <c r="BB124" i="3"/>
  <c r="FG128" i="3"/>
  <c r="FG223" i="3" s="1"/>
  <c r="BJ124" i="3"/>
  <c r="BJ152" i="3" s="1"/>
  <c r="W124" i="3"/>
  <c r="DH128" i="3"/>
  <c r="DH223" i="3" s="1"/>
  <c r="DH156" i="3"/>
  <c r="DH158" i="3" s="1"/>
  <c r="DH193" i="3"/>
  <c r="DH197" i="3" s="1"/>
  <c r="CA124" i="3"/>
  <c r="AV124" i="3"/>
  <c r="BA124" i="3"/>
  <c r="Y124" i="3"/>
  <c r="AC124" i="3"/>
  <c r="AC152" i="3" s="1"/>
  <c r="M156" i="3"/>
  <c r="M158" i="3" s="1"/>
  <c r="FW124" i="3"/>
  <c r="FH124" i="3"/>
  <c r="DW124" i="3"/>
  <c r="DU154" i="3"/>
  <c r="DU156" i="3" s="1"/>
  <c r="DU158" i="3" s="1"/>
  <c r="FP167" i="3"/>
  <c r="FP168" i="3" s="1"/>
  <c r="FP169" i="3" s="1"/>
  <c r="FP226" i="3" s="1"/>
  <c r="BT124" i="3"/>
  <c r="BG124" i="3"/>
  <c r="FP128" i="3"/>
  <c r="FP223" i="3" s="1"/>
  <c r="ER124" i="3"/>
  <c r="CY124" i="3"/>
  <c r="AZ124" i="3"/>
  <c r="M128" i="3"/>
  <c r="M223" i="3" s="1"/>
  <c r="CF124" i="3"/>
  <c r="S124" i="3"/>
  <c r="CE124" i="3"/>
  <c r="EF128" i="3"/>
  <c r="EF223" i="3" s="1"/>
  <c r="DU167" i="3"/>
  <c r="DU168" i="3" s="1"/>
  <c r="DU169" i="3" s="1"/>
  <c r="DU226" i="3" s="1"/>
  <c r="AG124" i="3"/>
  <c r="AG152" i="3" s="1"/>
  <c r="EZ124" i="3"/>
  <c r="DN124" i="3"/>
  <c r="DN128" i="3" s="1"/>
  <c r="DN223" i="3" s="1"/>
  <c r="FR124" i="3"/>
  <c r="ED124" i="3"/>
  <c r="FF124" i="3"/>
  <c r="CB124" i="3"/>
  <c r="M193" i="3"/>
  <c r="M197" i="3" s="1"/>
  <c r="CR124" i="3"/>
  <c r="AO124" i="3"/>
  <c r="DI124" i="3"/>
  <c r="CN124" i="3"/>
  <c r="AI124" i="3"/>
  <c r="BU124" i="3"/>
  <c r="BE128" i="3"/>
  <c r="BE223" i="3" s="1"/>
  <c r="CX124" i="3"/>
  <c r="CX150" i="3" s="1"/>
  <c r="O124" i="3"/>
  <c r="EA124" i="3"/>
  <c r="EA152" i="3" s="1"/>
  <c r="FX124" i="3"/>
  <c r="CK124" i="3"/>
  <c r="CK152" i="3" s="1"/>
  <c r="CH124" i="3"/>
  <c r="FS124" i="3"/>
  <c r="FM124" i="3"/>
  <c r="FM152" i="3" s="1"/>
  <c r="EL124" i="3"/>
  <c r="EL150" i="3" s="1"/>
  <c r="BZ124" i="3"/>
  <c r="AM124" i="3"/>
  <c r="N124" i="3"/>
  <c r="BO124" i="3"/>
  <c r="FO124" i="3"/>
  <c r="FO193" i="3" s="1"/>
  <c r="FO197" i="3" s="1"/>
  <c r="DF124" i="3"/>
  <c r="FA124" i="3"/>
  <c r="FA152" i="3" s="1"/>
  <c r="AL124" i="3"/>
  <c r="EH124" i="3"/>
  <c r="EH150" i="3" s="1"/>
  <c r="AY124" i="3"/>
  <c r="AY150" i="3" s="1"/>
  <c r="AK124" i="3"/>
  <c r="DD124" i="3"/>
  <c r="DD150" i="3" s="1"/>
  <c r="EQ124" i="3"/>
  <c r="EQ152" i="3" s="1"/>
  <c r="CU124" i="3"/>
  <c r="CU152" i="3" s="1"/>
  <c r="EE124" i="3"/>
  <c r="EE150" i="3" s="1"/>
  <c r="EI124" i="3"/>
  <c r="BN124" i="3"/>
  <c r="FC124" i="3"/>
  <c r="FC152" i="3" s="1"/>
  <c r="BK124" i="3"/>
  <c r="DG124" i="3"/>
  <c r="DG150" i="3" s="1"/>
  <c r="FB124" i="3"/>
  <c r="FB150" i="3" s="1"/>
  <c r="L124" i="3"/>
  <c r="BW124" i="3"/>
  <c r="BW152" i="3" s="1"/>
  <c r="EG128" i="3"/>
  <c r="EG223" i="3" s="1"/>
  <c r="EG154" i="3"/>
  <c r="EG156" i="3" s="1"/>
  <c r="EG158" i="3" s="1"/>
  <c r="EM167" i="3"/>
  <c r="EM168" i="3" s="1"/>
  <c r="EM169" i="3" s="1"/>
  <c r="EM226" i="3" s="1"/>
  <c r="BL167" i="3"/>
  <c r="BL168" i="3" s="1"/>
  <c r="BL169" i="3" s="1"/>
  <c r="BL226" i="3" s="1"/>
  <c r="DJ128" i="3"/>
  <c r="DJ223" i="3" s="1"/>
  <c r="AT128" i="3"/>
  <c r="AT223" i="3" s="1"/>
  <c r="DL128" i="3"/>
  <c r="DL223" i="3" s="1"/>
  <c r="DO193" i="3"/>
  <c r="DO197" i="3" s="1"/>
  <c r="ES128" i="3"/>
  <c r="ES223" i="3" s="1"/>
  <c r="EM128" i="3"/>
  <c r="EM223" i="3" s="1"/>
  <c r="DJ167" i="3"/>
  <c r="DJ168" i="3" s="1"/>
  <c r="DJ169" i="3" s="1"/>
  <c r="DJ226" i="3" s="1"/>
  <c r="DM128" i="3"/>
  <c r="DM223" i="3" s="1"/>
  <c r="CD128" i="3"/>
  <c r="CD223" i="3" s="1"/>
  <c r="CD154" i="3"/>
  <c r="CD156" i="3" s="1"/>
  <c r="FU128" i="3"/>
  <c r="FU223" i="3" s="1"/>
  <c r="C146" i="3"/>
  <c r="C148" i="3" s="1"/>
  <c r="FZ148" i="3" s="1"/>
  <c r="C229" i="3"/>
  <c r="FZ229" i="3" s="1"/>
  <c r="FZ220" i="3"/>
  <c r="AF160" i="3"/>
  <c r="AF162" i="3" s="1"/>
  <c r="FE160" i="3"/>
  <c r="FE162" i="3" s="1"/>
  <c r="DV160" i="3"/>
  <c r="DV162" i="3" s="1"/>
  <c r="FG160" i="3"/>
  <c r="C186" i="3"/>
  <c r="C187" i="3" s="1"/>
  <c r="C188" i="3"/>
  <c r="C119" i="3"/>
  <c r="C122" i="3"/>
  <c r="C210" i="3"/>
  <c r="C268" i="3"/>
  <c r="C201" i="3"/>
  <c r="C195" i="3"/>
  <c r="BP160" i="3"/>
  <c r="BP162" i="3" s="1"/>
  <c r="C154" i="3"/>
  <c r="C111" i="3"/>
  <c r="C113" i="3" s="1"/>
  <c r="FZ109" i="3"/>
  <c r="DE128" i="3" l="1"/>
  <c r="DE223" i="3" s="1"/>
  <c r="DE167" i="3"/>
  <c r="DE168" i="3" s="1"/>
  <c r="DE169" i="3" s="1"/>
  <c r="DE226" i="3" s="1"/>
  <c r="E199" i="3"/>
  <c r="E202" i="3" s="1"/>
  <c r="E230" i="3" s="1"/>
  <c r="FT158" i="3"/>
  <c r="FT160" i="3" s="1"/>
  <c r="FT162" i="3" s="1"/>
  <c r="FT224" i="3" s="1"/>
  <c r="FT225" i="3" s="1"/>
  <c r="E225" i="3"/>
  <c r="E228" i="3" s="1"/>
  <c r="FG162" i="3"/>
  <c r="CP128" i="3"/>
  <c r="CP223" i="3" s="1"/>
  <c r="CP167" i="3"/>
  <c r="CP168" i="3" s="1"/>
  <c r="CP169" i="3" s="1"/>
  <c r="CP226" i="3" s="1"/>
  <c r="CO167" i="3"/>
  <c r="CO168" i="3" s="1"/>
  <c r="CO169" i="3" s="1"/>
  <c r="CO226" i="3" s="1"/>
  <c r="AS160" i="3"/>
  <c r="AS162" i="3" s="1"/>
  <c r="BI158" i="3"/>
  <c r="BI160" i="3" s="1"/>
  <c r="BI162" i="3" s="1"/>
  <c r="BI224" i="3" s="1"/>
  <c r="BI225" i="3" s="1"/>
  <c r="K158" i="3"/>
  <c r="K160" i="3" s="1"/>
  <c r="K162" i="3" s="1"/>
  <c r="K224" i="3" s="1"/>
  <c r="K225" i="3" s="1"/>
  <c r="AX160" i="3"/>
  <c r="AX162" i="3" s="1"/>
  <c r="CT158" i="3"/>
  <c r="CT160" i="3" s="1"/>
  <c r="CT162" i="3" s="1"/>
  <c r="CT224" i="3" s="1"/>
  <c r="CT225" i="3" s="1"/>
  <c r="CT228" i="3" s="1"/>
  <c r="CT233" i="3" s="1"/>
  <c r="CT238" i="3" s="1"/>
  <c r="CT240" i="3" s="1"/>
  <c r="AE158" i="3"/>
  <c r="AE160" i="3" s="1"/>
  <c r="AE162" i="3" s="1"/>
  <c r="AE224" i="3" s="1"/>
  <c r="AE225" i="3" s="1"/>
  <c r="EX158" i="3"/>
  <c r="EX160" i="3" s="1"/>
  <c r="EX162" i="3" s="1"/>
  <c r="EX224" i="3" s="1"/>
  <c r="EX225" i="3" s="1"/>
  <c r="EX228" i="3" s="1"/>
  <c r="EX233" i="3" s="1"/>
  <c r="EX238" i="3" s="1"/>
  <c r="EX258" i="3" s="1"/>
  <c r="BZ167" i="3"/>
  <c r="BZ168" i="3" s="1"/>
  <c r="BZ169" i="3" s="1"/>
  <c r="BZ226" i="3" s="1"/>
  <c r="BZ150" i="3"/>
  <c r="BU154" i="3"/>
  <c r="BU156" i="3" s="1"/>
  <c r="BU150" i="3"/>
  <c r="EZ150" i="3"/>
  <c r="EZ154" i="3" s="1"/>
  <c r="EZ156" i="3" s="1"/>
  <c r="AV167" i="3"/>
  <c r="AV168" i="3" s="1"/>
  <c r="AV169" i="3" s="1"/>
  <c r="AV226" i="3" s="1"/>
  <c r="AV150" i="3"/>
  <c r="AV154" i="3" s="1"/>
  <c r="AV156" i="3" s="1"/>
  <c r="AV158" i="3" s="1"/>
  <c r="P128" i="3"/>
  <c r="P223" i="3" s="1"/>
  <c r="P150" i="3"/>
  <c r="P154" i="3" s="1"/>
  <c r="P156" i="3" s="1"/>
  <c r="P158" i="3" s="1"/>
  <c r="AJ167" i="3"/>
  <c r="AJ168" i="3" s="1"/>
  <c r="AJ169" i="3" s="1"/>
  <c r="AJ226" i="3" s="1"/>
  <c r="AJ150" i="3"/>
  <c r="DP167" i="3"/>
  <c r="DP168" i="3" s="1"/>
  <c r="DP169" i="3" s="1"/>
  <c r="DP226" i="3" s="1"/>
  <c r="DP150" i="3"/>
  <c r="DC128" i="3"/>
  <c r="DC223" i="3" s="1"/>
  <c r="DC150" i="3"/>
  <c r="AW150" i="3"/>
  <c r="AW162" i="3" s="1"/>
  <c r="AW224" i="3" s="1"/>
  <c r="AI150" i="3"/>
  <c r="AI154" i="3" s="1"/>
  <c r="AI156" i="3" s="1"/>
  <c r="CA167" i="3"/>
  <c r="CA168" i="3" s="1"/>
  <c r="CA169" i="3" s="1"/>
  <c r="CA226" i="3" s="1"/>
  <c r="CA150" i="3"/>
  <c r="BE202" i="3"/>
  <c r="BE230" i="3" s="1"/>
  <c r="CN167" i="3"/>
  <c r="CN168" i="3" s="1"/>
  <c r="CN169" i="3" s="1"/>
  <c r="CN226" i="3" s="1"/>
  <c r="CN152" i="3"/>
  <c r="BT167" i="3"/>
  <c r="BT168" i="3" s="1"/>
  <c r="BT169" i="3" s="1"/>
  <c r="BT226" i="3" s="1"/>
  <c r="BT150" i="3"/>
  <c r="X150" i="3"/>
  <c r="X154" i="3" s="1"/>
  <c r="X156" i="3" s="1"/>
  <c r="V167" i="3"/>
  <c r="V168" i="3" s="1"/>
  <c r="V169" i="3" s="1"/>
  <c r="V226" i="3" s="1"/>
  <c r="V150" i="3"/>
  <c r="CV167" i="3"/>
  <c r="CV168" i="3" s="1"/>
  <c r="CV169" i="3" s="1"/>
  <c r="CV226" i="3" s="1"/>
  <c r="CV150" i="3"/>
  <c r="DM167" i="3"/>
  <c r="DM168" i="3" s="1"/>
  <c r="DM169" i="3" s="1"/>
  <c r="DM226" i="3" s="1"/>
  <c r="DM150" i="3"/>
  <c r="DM154" i="3" s="1"/>
  <c r="DM156" i="3" s="1"/>
  <c r="DM158" i="3" s="1"/>
  <c r="AK150" i="3"/>
  <c r="AK154" i="3" s="1"/>
  <c r="AK156" i="3" s="1"/>
  <c r="CG128" i="3"/>
  <c r="CG223" i="3" s="1"/>
  <c r="CG150" i="3"/>
  <c r="AA167" i="3"/>
  <c r="AA168" i="3" s="1"/>
  <c r="AA169" i="3" s="1"/>
  <c r="AA226" i="3" s="1"/>
  <c r="AA152" i="3"/>
  <c r="FS167" i="3"/>
  <c r="FS168" i="3" s="1"/>
  <c r="FS169" i="3" s="1"/>
  <c r="FS226" i="3" s="1"/>
  <c r="FS150" i="3"/>
  <c r="FS162" i="3" s="1"/>
  <c r="G128" i="3"/>
  <c r="G223" i="3" s="1"/>
  <c r="G152" i="3"/>
  <c r="DZ167" i="3"/>
  <c r="DZ168" i="3" s="1"/>
  <c r="DZ169" i="3" s="1"/>
  <c r="DZ226" i="3" s="1"/>
  <c r="DZ152" i="3"/>
  <c r="EM150" i="3"/>
  <c r="EM154" i="3" s="1"/>
  <c r="EM156" i="3" s="1"/>
  <c r="EM158" i="3" s="1"/>
  <c r="AL128" i="3"/>
  <c r="AL223" i="3" s="1"/>
  <c r="AL150" i="3"/>
  <c r="AL154" i="3" s="1"/>
  <c r="AL156" i="3" s="1"/>
  <c r="AL158" i="3" s="1"/>
  <c r="CH167" i="3"/>
  <c r="CH168" i="3" s="1"/>
  <c r="CH169" i="3" s="1"/>
  <c r="CH226" i="3" s="1"/>
  <c r="CH150" i="3"/>
  <c r="CR128" i="3"/>
  <c r="CR223" i="3" s="1"/>
  <c r="CR150" i="3"/>
  <c r="CE154" i="3"/>
  <c r="CE156" i="3" s="1"/>
  <c r="CE150" i="3"/>
  <c r="DW167" i="3"/>
  <c r="DW168" i="3" s="1"/>
  <c r="DW169" i="3" s="1"/>
  <c r="DW226" i="3" s="1"/>
  <c r="DW150" i="3"/>
  <c r="W167" i="3"/>
  <c r="W168" i="3" s="1"/>
  <c r="W169" i="3" s="1"/>
  <c r="W226" i="3" s="1"/>
  <c r="W150" i="3"/>
  <c r="AR167" i="3"/>
  <c r="AR168" i="3" s="1"/>
  <c r="AR169" i="3" s="1"/>
  <c r="AR226" i="3" s="1"/>
  <c r="AR152" i="3"/>
  <c r="BY128" i="3"/>
  <c r="BY223" i="3" s="1"/>
  <c r="BY150" i="3"/>
  <c r="BY154" i="3" s="1"/>
  <c r="BY156" i="3" s="1"/>
  <c r="BY158" i="3" s="1"/>
  <c r="FH128" i="3"/>
  <c r="FH223" i="3" s="1"/>
  <c r="FH150" i="3"/>
  <c r="ET150" i="3"/>
  <c r="ET154" i="3" s="1"/>
  <c r="ET156" i="3" s="1"/>
  <c r="FL167" i="3"/>
  <c r="FL168" i="3" s="1"/>
  <c r="FL169" i="3" s="1"/>
  <c r="FL226" i="3" s="1"/>
  <c r="FL152" i="3"/>
  <c r="AQ167" i="3"/>
  <c r="AQ168" i="3" s="1"/>
  <c r="AQ169" i="3" s="1"/>
  <c r="AQ226" i="3" s="1"/>
  <c r="AQ150" i="3"/>
  <c r="AQ154" i="3" s="1"/>
  <c r="AQ156" i="3" s="1"/>
  <c r="ES167" i="3"/>
  <c r="ES168" i="3" s="1"/>
  <c r="ES169" i="3" s="1"/>
  <c r="ES226" i="3" s="1"/>
  <c r="ES150" i="3"/>
  <c r="ES154" i="3" s="1"/>
  <c r="ES156" i="3" s="1"/>
  <c r="ES158" i="3" s="1"/>
  <c r="FX154" i="3"/>
  <c r="FX156" i="3" s="1"/>
  <c r="FX150" i="3"/>
  <c r="CB167" i="3"/>
  <c r="CB168" i="3" s="1"/>
  <c r="CB169" i="3" s="1"/>
  <c r="CB226" i="3" s="1"/>
  <c r="CB152" i="3"/>
  <c r="CF167" i="3"/>
  <c r="CF168" i="3" s="1"/>
  <c r="CF169" i="3" s="1"/>
  <c r="CF226" i="3" s="1"/>
  <c r="CF150" i="3"/>
  <c r="FW167" i="3"/>
  <c r="FW168" i="3" s="1"/>
  <c r="FW169" i="3" s="1"/>
  <c r="FW226" i="3" s="1"/>
  <c r="FW150" i="3"/>
  <c r="AU167" i="3"/>
  <c r="AU168" i="3" s="1"/>
  <c r="AU169" i="3" s="1"/>
  <c r="AU226" i="3" s="1"/>
  <c r="AU150" i="3"/>
  <c r="T167" i="3"/>
  <c r="T168" i="3" s="1"/>
  <c r="T169" i="3" s="1"/>
  <c r="T226" i="3" s="1"/>
  <c r="T150" i="3"/>
  <c r="T154" i="3" s="1"/>
  <c r="T156" i="3" s="1"/>
  <c r="T158" i="3" s="1"/>
  <c r="CI158" i="3"/>
  <c r="CI160" i="3" s="1"/>
  <c r="CI162" i="3" s="1"/>
  <c r="CI224" i="3" s="1"/>
  <c r="CI225" i="3" s="1"/>
  <c r="FF167" i="3"/>
  <c r="FF168" i="3" s="1"/>
  <c r="FF169" i="3" s="1"/>
  <c r="FF226" i="3" s="1"/>
  <c r="FF150" i="3"/>
  <c r="O167" i="3"/>
  <c r="O168" i="3" s="1"/>
  <c r="O169" i="3" s="1"/>
  <c r="O226" i="3" s="1"/>
  <c r="O152" i="3"/>
  <c r="ED128" i="3"/>
  <c r="ED223" i="3" s="1"/>
  <c r="ED152" i="3"/>
  <c r="BX167" i="3"/>
  <c r="BX168" i="3" s="1"/>
  <c r="BX169" i="3" s="1"/>
  <c r="BX226" i="3" s="1"/>
  <c r="BX150" i="3"/>
  <c r="DT167" i="3"/>
  <c r="DT168" i="3" s="1"/>
  <c r="DT169" i="3" s="1"/>
  <c r="DT226" i="3" s="1"/>
  <c r="DT150" i="3"/>
  <c r="DT154" i="3" s="1"/>
  <c r="DT156" i="3" s="1"/>
  <c r="FD150" i="3"/>
  <c r="FD154" i="3" s="1"/>
  <c r="FD156" i="3" s="1"/>
  <c r="FQ167" i="3"/>
  <c r="FQ168" i="3" s="1"/>
  <c r="FQ169" i="3" s="1"/>
  <c r="FQ226" i="3" s="1"/>
  <c r="FQ152" i="3"/>
  <c r="BH128" i="3"/>
  <c r="BH223" i="3" s="1"/>
  <c r="BH152" i="3"/>
  <c r="BH154" i="3" s="1"/>
  <c r="BH156" i="3" s="1"/>
  <c r="N128" i="3"/>
  <c r="N223" i="3" s="1"/>
  <c r="N152" i="3"/>
  <c r="FR128" i="3"/>
  <c r="FR223" i="3" s="1"/>
  <c r="FR150" i="3"/>
  <c r="FR162" i="3" s="1"/>
  <c r="CY167" i="3"/>
  <c r="CY168" i="3" s="1"/>
  <c r="CY169" i="3" s="1"/>
  <c r="CY226" i="3" s="1"/>
  <c r="CY150" i="3"/>
  <c r="CY154" i="3" s="1"/>
  <c r="CY156" i="3" s="1"/>
  <c r="CY158" i="3" s="1"/>
  <c r="AN167" i="3"/>
  <c r="AN168" i="3" s="1"/>
  <c r="AN169" i="3" s="1"/>
  <c r="AN226" i="3" s="1"/>
  <c r="AN150" i="3"/>
  <c r="AN154" i="3" s="1"/>
  <c r="AN156" i="3" s="1"/>
  <c r="AN158" i="3" s="1"/>
  <c r="EK167" i="3"/>
  <c r="EK168" i="3" s="1"/>
  <c r="EK169" i="3" s="1"/>
  <c r="EK226" i="3" s="1"/>
  <c r="EK152" i="3"/>
  <c r="EV128" i="3"/>
  <c r="EV223" i="3" s="1"/>
  <c r="EV150" i="3"/>
  <c r="BD167" i="3"/>
  <c r="BD168" i="3" s="1"/>
  <c r="BD169" i="3" s="1"/>
  <c r="BD226" i="3" s="1"/>
  <c r="BD152" i="3"/>
  <c r="E338" i="3"/>
  <c r="AM167" i="3"/>
  <c r="AM168" i="3" s="1"/>
  <c r="AM169" i="3" s="1"/>
  <c r="AM226" i="3" s="1"/>
  <c r="AM150" i="3"/>
  <c r="ER167" i="3"/>
  <c r="ER168" i="3" s="1"/>
  <c r="ER169" i="3" s="1"/>
  <c r="ER226" i="3" s="1"/>
  <c r="ER150" i="3"/>
  <c r="ER162" i="3" s="1"/>
  <c r="DA167" i="3"/>
  <c r="DA168" i="3" s="1"/>
  <c r="DA169" i="3" s="1"/>
  <c r="DA226" i="3" s="1"/>
  <c r="DA150" i="3"/>
  <c r="DA162" i="3" s="1"/>
  <c r="DA224" i="3" s="1"/>
  <c r="U128" i="3"/>
  <c r="U223" i="3" s="1"/>
  <c r="U150" i="3"/>
  <c r="AT154" i="3"/>
  <c r="AT156" i="3" s="1"/>
  <c r="AT158" i="3" s="1"/>
  <c r="CL154" i="3"/>
  <c r="CL156" i="3" s="1"/>
  <c r="CL158" i="3" s="1"/>
  <c r="EW154" i="3"/>
  <c r="EW156" i="3" s="1"/>
  <c r="EW158" i="3" s="1"/>
  <c r="EW160" i="3" s="1"/>
  <c r="EW162" i="3" s="1"/>
  <c r="L154" i="3"/>
  <c r="EB154" i="3"/>
  <c r="EB156" i="3" s="1"/>
  <c r="FI154" i="3"/>
  <c r="FI156" i="3" s="1"/>
  <c r="FI158" i="3" s="1"/>
  <c r="H154" i="3"/>
  <c r="H156" i="3" s="1"/>
  <c r="EP162" i="3"/>
  <c r="EP224" i="3" s="1"/>
  <c r="EP225" i="3" s="1"/>
  <c r="EP228" i="3" s="1"/>
  <c r="EP233" i="3" s="1"/>
  <c r="EP238" i="3" s="1"/>
  <c r="EP258" i="3" s="1"/>
  <c r="EN154" i="3"/>
  <c r="EN156" i="3" s="1"/>
  <c r="EN158" i="3" s="1"/>
  <c r="BR154" i="3"/>
  <c r="BR156" i="3" s="1"/>
  <c r="BK154" i="3"/>
  <c r="CK154" i="3"/>
  <c r="CK156" i="3" s="1"/>
  <c r="I154" i="3"/>
  <c r="I156" i="3" s="1"/>
  <c r="AB154" i="3"/>
  <c r="AB156" i="3" s="1"/>
  <c r="AB158" i="3" s="1"/>
  <c r="Q154" i="3"/>
  <c r="Q156" i="3" s="1"/>
  <c r="BN154" i="3"/>
  <c r="EI154" i="3"/>
  <c r="BF154" i="3"/>
  <c r="BF156" i="3" s="1"/>
  <c r="BF158" i="3" s="1"/>
  <c r="FN154" i="3"/>
  <c r="FN156" i="3" s="1"/>
  <c r="FN158" i="3" s="1"/>
  <c r="AD154" i="3"/>
  <c r="AD156" i="3" s="1"/>
  <c r="AD158" i="3" s="1"/>
  <c r="FP154" i="3"/>
  <c r="FP156" i="3" s="1"/>
  <c r="CQ162" i="3"/>
  <c r="BE154" i="3"/>
  <c r="BE156" i="3" s="1"/>
  <c r="BE158" i="3" s="1"/>
  <c r="CP154" i="3"/>
  <c r="CP156" i="3" s="1"/>
  <c r="CP158" i="3" s="1"/>
  <c r="CO154" i="3"/>
  <c r="CO156" i="3" s="1"/>
  <c r="BG167" i="3"/>
  <c r="BG168" i="3" s="1"/>
  <c r="BG169" i="3" s="1"/>
  <c r="BG226" i="3" s="1"/>
  <c r="CV154" i="3"/>
  <c r="CV156" i="3" s="1"/>
  <c r="CV160" i="3" s="1"/>
  <c r="FM193" i="3"/>
  <c r="FM197" i="3" s="1"/>
  <c r="AP193" i="3"/>
  <c r="AP197" i="3" s="1"/>
  <c r="DF128" i="3"/>
  <c r="DF223" i="3" s="1"/>
  <c r="DS167" i="3"/>
  <c r="DS168" i="3" s="1"/>
  <c r="DS169" i="3" s="1"/>
  <c r="DS226" i="3" s="1"/>
  <c r="J193" i="3"/>
  <c r="J197" i="3" s="1"/>
  <c r="DL193" i="3"/>
  <c r="DL197" i="3" s="1"/>
  <c r="EA167" i="3"/>
  <c r="EA168" i="3" s="1"/>
  <c r="EA169" i="3" s="1"/>
  <c r="EA226" i="3" s="1"/>
  <c r="EA193" i="3"/>
  <c r="EA197" i="3" s="1"/>
  <c r="EY167" i="3"/>
  <c r="EY168" i="3" s="1"/>
  <c r="EY169" i="3" s="1"/>
  <c r="EY226" i="3" s="1"/>
  <c r="EJ193" i="3"/>
  <c r="EJ197" i="3" s="1"/>
  <c r="EU193" i="3"/>
  <c r="EU197" i="3" s="1"/>
  <c r="S167" i="3"/>
  <c r="S168" i="3" s="1"/>
  <c r="S169" i="3" s="1"/>
  <c r="S226" i="3" s="1"/>
  <c r="BJ167" i="3"/>
  <c r="BJ168" i="3" s="1"/>
  <c r="BJ169" i="3" s="1"/>
  <c r="BJ226" i="3" s="1"/>
  <c r="BJ193" i="3"/>
  <c r="BJ197" i="3" s="1"/>
  <c r="DQ193" i="3"/>
  <c r="DQ197" i="3" s="1"/>
  <c r="DO167" i="3"/>
  <c r="DO168" i="3" s="1"/>
  <c r="DO169" i="3" s="1"/>
  <c r="DO226" i="3" s="1"/>
  <c r="H202" i="3"/>
  <c r="H230" i="3" s="1"/>
  <c r="CV128" i="3"/>
  <c r="CV223" i="3" s="1"/>
  <c r="CU193" i="3"/>
  <c r="CU197" i="3" s="1"/>
  <c r="CX128" i="3"/>
  <c r="CX223" i="3" s="1"/>
  <c r="BV167" i="3"/>
  <c r="BV168" i="3" s="1"/>
  <c r="BV169" i="3" s="1"/>
  <c r="BV226" i="3" s="1"/>
  <c r="BV193" i="3"/>
  <c r="BV197" i="3" s="1"/>
  <c r="DJ193" i="3"/>
  <c r="DJ197" i="3" s="1"/>
  <c r="BC193" i="3"/>
  <c r="BC197" i="3" s="1"/>
  <c r="EF167" i="3"/>
  <c r="EF168" i="3" s="1"/>
  <c r="EF169" i="3" s="1"/>
  <c r="EF226" i="3" s="1"/>
  <c r="FJ193" i="3"/>
  <c r="FJ197" i="3" s="1"/>
  <c r="AZ167" i="3"/>
  <c r="AZ168" i="3" s="1"/>
  <c r="AZ169" i="3" s="1"/>
  <c r="AZ226" i="3" s="1"/>
  <c r="AC128" i="3"/>
  <c r="AC223" i="3" s="1"/>
  <c r="AC193" i="3"/>
  <c r="AC197" i="3" s="1"/>
  <c r="DR167" i="3"/>
  <c r="DR168" i="3" s="1"/>
  <c r="DR169" i="3" s="1"/>
  <c r="DR226" i="3" s="1"/>
  <c r="FV167" i="3"/>
  <c r="FV168" i="3" s="1"/>
  <c r="FV169" i="3" s="1"/>
  <c r="FV226" i="3" s="1"/>
  <c r="Y193" i="3"/>
  <c r="Y197" i="3" s="1"/>
  <c r="CZ193" i="3"/>
  <c r="CZ197" i="3" s="1"/>
  <c r="AG128" i="3"/>
  <c r="AG223" i="3" s="1"/>
  <c r="AG193" i="3"/>
  <c r="AG197" i="3" s="1"/>
  <c r="DI167" i="3"/>
  <c r="DI168" i="3" s="1"/>
  <c r="DI169" i="3" s="1"/>
  <c r="DI226" i="3" s="1"/>
  <c r="BS167" i="3"/>
  <c r="BS168" i="3" s="1"/>
  <c r="BS169" i="3" s="1"/>
  <c r="BS226" i="3" s="1"/>
  <c r="AH167" i="3"/>
  <c r="AH168" i="3" s="1"/>
  <c r="AH169" i="3" s="1"/>
  <c r="AH226" i="3" s="1"/>
  <c r="R193" i="3"/>
  <c r="R197" i="3" s="1"/>
  <c r="DE154" i="3"/>
  <c r="DE156" i="3" s="1"/>
  <c r="BU160" i="3"/>
  <c r="CD160" i="3"/>
  <c r="DY154" i="3"/>
  <c r="DY156" i="3" s="1"/>
  <c r="Z160" i="3"/>
  <c r="AW128" i="3"/>
  <c r="AW223" i="3" s="1"/>
  <c r="BD128" i="3"/>
  <c r="BD223" i="3" s="1"/>
  <c r="FQ128" i="3"/>
  <c r="FQ223" i="3" s="1"/>
  <c r="CZ128" i="3"/>
  <c r="CZ223" i="3" s="1"/>
  <c r="CS225" i="3"/>
  <c r="CS228" i="3" s="1"/>
  <c r="CS233" i="3" s="1"/>
  <c r="CS238" i="3" s="1"/>
  <c r="CS258" i="3" s="1"/>
  <c r="CO128" i="3"/>
  <c r="CO223" i="3" s="1"/>
  <c r="BY167" i="3"/>
  <c r="BY168" i="3" s="1"/>
  <c r="BY169" i="3" s="1"/>
  <c r="BY226" i="3" s="1"/>
  <c r="BM160" i="3"/>
  <c r="AQ128" i="3"/>
  <c r="AQ223" i="3" s="1"/>
  <c r="T128" i="3"/>
  <c r="T223" i="3" s="1"/>
  <c r="DQ128" i="3"/>
  <c r="DQ223" i="3" s="1"/>
  <c r="EU128" i="3"/>
  <c r="EU223" i="3" s="1"/>
  <c r="DQ167" i="3"/>
  <c r="DQ168" i="3" s="1"/>
  <c r="DQ169" i="3" s="1"/>
  <c r="DQ226" i="3" s="1"/>
  <c r="DO128" i="3"/>
  <c r="DO223" i="3" s="1"/>
  <c r="AW167" i="3"/>
  <c r="AW168" i="3" s="1"/>
  <c r="AW169" i="3" s="1"/>
  <c r="AW226" i="3" s="1"/>
  <c r="FD167" i="3"/>
  <c r="FD168" i="3" s="1"/>
  <c r="FD169" i="3" s="1"/>
  <c r="FD226" i="3" s="1"/>
  <c r="BV128" i="3"/>
  <c r="BV223" i="3" s="1"/>
  <c r="AU128" i="3"/>
  <c r="AU223" i="3" s="1"/>
  <c r="EU167" i="3"/>
  <c r="EU168" i="3" s="1"/>
  <c r="EU169" i="3" s="1"/>
  <c r="EU226" i="3" s="1"/>
  <c r="FV128" i="3"/>
  <c r="FV223" i="3" s="1"/>
  <c r="FJ167" i="3"/>
  <c r="FJ168" i="3" s="1"/>
  <c r="FJ169" i="3" s="1"/>
  <c r="FJ226" i="3" s="1"/>
  <c r="FJ128" i="3"/>
  <c r="FJ223" i="3" s="1"/>
  <c r="FU156" i="3"/>
  <c r="FU193" i="3"/>
  <c r="FU197" i="3" s="1"/>
  <c r="DY167" i="3"/>
  <c r="DY168" i="3" s="1"/>
  <c r="DY169" i="3" s="1"/>
  <c r="DY226" i="3" s="1"/>
  <c r="DY128" i="3"/>
  <c r="DY223" i="3" s="1"/>
  <c r="BS193" i="3"/>
  <c r="BS197" i="3" s="1"/>
  <c r="DR193" i="3"/>
  <c r="DR197" i="3" s="1"/>
  <c r="DL167" i="3"/>
  <c r="DL168" i="3" s="1"/>
  <c r="DL169" i="3" s="1"/>
  <c r="DL226" i="3" s="1"/>
  <c r="DR128" i="3"/>
  <c r="DR223" i="3" s="1"/>
  <c r="J128" i="3"/>
  <c r="J223" i="3" s="1"/>
  <c r="J167" i="3"/>
  <c r="J168" i="3" s="1"/>
  <c r="J169" i="3" s="1"/>
  <c r="J226" i="3" s="1"/>
  <c r="EW128" i="3"/>
  <c r="EW223" i="3" s="1"/>
  <c r="AO193" i="3"/>
  <c r="AO197" i="3" s="1"/>
  <c r="EL128" i="3"/>
  <c r="EL223" i="3" s="1"/>
  <c r="FQ193" i="3"/>
  <c r="FQ197" i="3" s="1"/>
  <c r="F167" i="3"/>
  <c r="F168" i="3" s="1"/>
  <c r="F169" i="3" s="1"/>
  <c r="F226" i="3" s="1"/>
  <c r="BR167" i="3"/>
  <c r="BR168" i="3" s="1"/>
  <c r="BR169" i="3" s="1"/>
  <c r="BR226" i="3" s="1"/>
  <c r="BR193" i="3"/>
  <c r="BR197" i="3" s="1"/>
  <c r="DK167" i="3"/>
  <c r="DK168" i="3" s="1"/>
  <c r="DK169" i="3" s="1"/>
  <c r="DK226" i="3" s="1"/>
  <c r="CM193" i="3"/>
  <c r="CM197" i="3" s="1"/>
  <c r="G167" i="3"/>
  <c r="G168" i="3" s="1"/>
  <c r="G169" i="3" s="1"/>
  <c r="G226" i="3" s="1"/>
  <c r="G193" i="3"/>
  <c r="G197" i="3" s="1"/>
  <c r="BB128" i="3"/>
  <c r="BB223" i="3" s="1"/>
  <c r="BQ167" i="3"/>
  <c r="BQ168" i="3" s="1"/>
  <c r="BQ169" i="3" s="1"/>
  <c r="BQ226" i="3" s="1"/>
  <c r="BO167" i="3"/>
  <c r="BO168" i="3" s="1"/>
  <c r="BO169" i="3" s="1"/>
  <c r="BO226" i="3" s="1"/>
  <c r="BA167" i="3"/>
  <c r="BA168" i="3" s="1"/>
  <c r="BA169" i="3" s="1"/>
  <c r="BA226" i="3" s="1"/>
  <c r="D167" i="3"/>
  <c r="D168" i="3" s="1"/>
  <c r="D169" i="3" s="1"/>
  <c r="D226" i="3" s="1"/>
  <c r="FX160" i="3"/>
  <c r="ET167" i="3"/>
  <c r="ET168" i="3" s="1"/>
  <c r="ET169" i="3" s="1"/>
  <c r="ET226" i="3" s="1"/>
  <c r="CW160" i="3"/>
  <c r="EO160" i="3"/>
  <c r="AA128" i="3"/>
  <c r="AA223" i="3" s="1"/>
  <c r="AR128" i="3"/>
  <c r="AR223" i="3" s="1"/>
  <c r="CC160" i="3"/>
  <c r="CM167" i="3"/>
  <c r="CM168" i="3" s="1"/>
  <c r="CM169" i="3" s="1"/>
  <c r="CM226" i="3" s="1"/>
  <c r="DK128" i="3"/>
  <c r="DK223" i="3" s="1"/>
  <c r="DK193" i="3"/>
  <c r="DK197" i="3" s="1"/>
  <c r="EV167" i="3"/>
  <c r="EV168" i="3" s="1"/>
  <c r="EV169" i="3" s="1"/>
  <c r="EV226" i="3" s="1"/>
  <c r="DC167" i="3"/>
  <c r="DC168" i="3" s="1"/>
  <c r="DC169" i="3" s="1"/>
  <c r="DC226" i="3" s="1"/>
  <c r="F193" i="3"/>
  <c r="F197" i="3" s="1"/>
  <c r="F128" i="3"/>
  <c r="F223" i="3" s="1"/>
  <c r="BC128" i="3"/>
  <c r="BC223" i="3" s="1"/>
  <c r="BC167" i="3"/>
  <c r="BC168" i="3" s="1"/>
  <c r="BC169" i="3" s="1"/>
  <c r="BC226" i="3" s="1"/>
  <c r="BA128" i="3"/>
  <c r="BA223" i="3" s="1"/>
  <c r="V128" i="3"/>
  <c r="V223" i="3" s="1"/>
  <c r="CM128" i="3"/>
  <c r="CM223" i="3" s="1"/>
  <c r="ET128" i="3"/>
  <c r="ET223" i="3" s="1"/>
  <c r="V154" i="3"/>
  <c r="V156" i="3" s="1"/>
  <c r="U154" i="3"/>
  <c r="U156" i="3" s="1"/>
  <c r="U167" i="3"/>
  <c r="U168" i="3" s="1"/>
  <c r="U169" i="3" s="1"/>
  <c r="U226" i="3" s="1"/>
  <c r="DT128" i="3"/>
  <c r="DT223" i="3" s="1"/>
  <c r="FL128" i="3"/>
  <c r="FL223" i="3" s="1"/>
  <c r="D128" i="3"/>
  <c r="D223" i="3" s="1"/>
  <c r="EW167" i="3"/>
  <c r="EW168" i="3" s="1"/>
  <c r="EW169" i="3" s="1"/>
  <c r="EW226" i="3" s="1"/>
  <c r="EK128" i="3"/>
  <c r="EK223" i="3" s="1"/>
  <c r="DZ128" i="3"/>
  <c r="DZ223" i="3" s="1"/>
  <c r="EV154" i="3"/>
  <c r="EV156" i="3" s="1"/>
  <c r="W128" i="3"/>
  <c r="W223" i="3" s="1"/>
  <c r="DX128" i="3"/>
  <c r="DX223" i="3" s="1"/>
  <c r="DA128" i="3"/>
  <c r="DA223" i="3" s="1"/>
  <c r="BS128" i="3"/>
  <c r="BS223" i="3" s="1"/>
  <c r="DP128" i="3"/>
  <c r="DP223" i="3" s="1"/>
  <c r="CL160" i="3"/>
  <c r="EJ128" i="3"/>
  <c r="EJ223" i="3" s="1"/>
  <c r="M160" i="3"/>
  <c r="BE160" i="3"/>
  <c r="EG160" i="3"/>
  <c r="FI160" i="3"/>
  <c r="CG167" i="3"/>
  <c r="CG168" i="3" s="1"/>
  <c r="CG169" i="3" s="1"/>
  <c r="CG226" i="3" s="1"/>
  <c r="AJ154" i="3"/>
  <c r="AJ156" i="3" s="1"/>
  <c r="AJ158" i="3" s="1"/>
  <c r="CE160" i="3"/>
  <c r="DU160" i="3"/>
  <c r="CP160" i="3"/>
  <c r="CP162" i="3" s="1"/>
  <c r="CP199" i="3" s="1"/>
  <c r="CP202" i="3" s="1"/>
  <c r="CP230" i="3" s="1"/>
  <c r="BL160" i="3"/>
  <c r="BY160" i="3"/>
  <c r="DH160" i="3"/>
  <c r="AT160" i="3"/>
  <c r="DX224" i="3"/>
  <c r="DB224" i="3"/>
  <c r="DB225" i="3" s="1"/>
  <c r="EC224" i="3"/>
  <c r="EC225" i="3" s="1"/>
  <c r="FE224" i="3"/>
  <c r="FE225" i="3" s="1"/>
  <c r="AF224" i="3"/>
  <c r="AF225" i="3" s="1"/>
  <c r="AF228" i="3" s="1"/>
  <c r="AF233" i="3" s="1"/>
  <c r="AF238" i="3" s="1"/>
  <c r="AF240" i="3" s="1"/>
  <c r="AX224" i="3"/>
  <c r="AX225" i="3" s="1"/>
  <c r="AS224" i="3"/>
  <c r="AS225" i="3" s="1"/>
  <c r="AS228" i="3" s="1"/>
  <c r="AS233" i="3" s="1"/>
  <c r="AS238" i="3" s="1"/>
  <c r="AS258" i="3" s="1"/>
  <c r="FG224" i="3"/>
  <c r="FG225" i="3" s="1"/>
  <c r="FG228" i="3" s="1"/>
  <c r="FG233" i="3" s="1"/>
  <c r="FG238" i="3" s="1"/>
  <c r="FG249" i="3" s="1"/>
  <c r="BP224" i="3"/>
  <c r="BP225" i="3" s="1"/>
  <c r="DV224" i="3"/>
  <c r="DV225" i="3" s="1"/>
  <c r="DW128" i="3"/>
  <c r="DW223" i="3" s="1"/>
  <c r="CL128" i="3"/>
  <c r="CL223" i="3" s="1"/>
  <c r="D193" i="3"/>
  <c r="D197" i="3" s="1"/>
  <c r="CL167" i="3"/>
  <c r="CL168" i="3" s="1"/>
  <c r="CL169" i="3" s="1"/>
  <c r="CL226" i="3" s="1"/>
  <c r="AP128" i="3"/>
  <c r="AP223" i="3" s="1"/>
  <c r="CJ193" i="3"/>
  <c r="CJ197" i="3" s="1"/>
  <c r="AH193" i="3"/>
  <c r="AH197" i="3" s="1"/>
  <c r="AJ128" i="3"/>
  <c r="AJ223" i="3" s="1"/>
  <c r="CJ128" i="3"/>
  <c r="CJ223" i="3" s="1"/>
  <c r="R167" i="3"/>
  <c r="R168" i="3" s="1"/>
  <c r="R169" i="3" s="1"/>
  <c r="R226" i="3" s="1"/>
  <c r="AH128" i="3"/>
  <c r="AH223" i="3" s="1"/>
  <c r="AO167" i="3"/>
  <c r="AO168" i="3" s="1"/>
  <c r="AO169" i="3" s="1"/>
  <c r="AO226" i="3" s="1"/>
  <c r="Y167" i="3"/>
  <c r="Y168" i="3" s="1"/>
  <c r="Y169" i="3" s="1"/>
  <c r="Y226" i="3" s="1"/>
  <c r="P167" i="3"/>
  <c r="P168" i="3" s="1"/>
  <c r="P169" i="3" s="1"/>
  <c r="P226" i="3" s="1"/>
  <c r="FW154" i="3"/>
  <c r="FW156" i="3" s="1"/>
  <c r="FW158" i="3" s="1"/>
  <c r="AD167" i="3"/>
  <c r="AD168" i="3" s="1"/>
  <c r="AD169" i="3" s="1"/>
  <c r="AD226" i="3" s="1"/>
  <c r="DS193" i="3"/>
  <c r="DS197" i="3" s="1"/>
  <c r="R128" i="3"/>
  <c r="R223" i="3" s="1"/>
  <c r="CG154" i="3"/>
  <c r="CG156" i="3" s="1"/>
  <c r="DX167" i="3"/>
  <c r="DX168" i="3" s="1"/>
  <c r="DX169" i="3" s="1"/>
  <c r="DX226" i="3" s="1"/>
  <c r="EJ167" i="3"/>
  <c r="EJ168" i="3" s="1"/>
  <c r="EJ169" i="3" s="1"/>
  <c r="EJ226" i="3" s="1"/>
  <c r="AP167" i="3"/>
  <c r="AP168" i="3" s="1"/>
  <c r="AP169" i="3" s="1"/>
  <c r="AP226" i="3" s="1"/>
  <c r="X128" i="3"/>
  <c r="X223" i="3" s="1"/>
  <c r="X167" i="3"/>
  <c r="X168" i="3" s="1"/>
  <c r="X169" i="3" s="1"/>
  <c r="X226" i="3" s="1"/>
  <c r="DS128" i="3"/>
  <c r="DS223" i="3" s="1"/>
  <c r="FH154" i="3"/>
  <c r="FH156" i="3" s="1"/>
  <c r="BB193" i="3"/>
  <c r="BB197" i="3" s="1"/>
  <c r="FR167" i="3"/>
  <c r="FR168" i="3" s="1"/>
  <c r="FR169" i="3" s="1"/>
  <c r="FR226" i="3" s="1"/>
  <c r="BQ128" i="3"/>
  <c r="BQ223" i="3" s="1"/>
  <c r="BQ193" i="3"/>
  <c r="BQ197" i="3" s="1"/>
  <c r="CJ156" i="3"/>
  <c r="CJ158" i="3" s="1"/>
  <c r="BB167" i="3"/>
  <c r="BB168" i="3" s="1"/>
  <c r="BB169" i="3" s="1"/>
  <c r="BB226" i="3" s="1"/>
  <c r="EY128" i="3"/>
  <c r="EY223" i="3" s="1"/>
  <c r="CA154" i="3"/>
  <c r="CA156" i="3" s="1"/>
  <c r="FK156" i="3"/>
  <c r="FK158" i="3" s="1"/>
  <c r="FK128" i="3"/>
  <c r="FK223" i="3" s="1"/>
  <c r="DN167" i="3"/>
  <c r="DN168" i="3" s="1"/>
  <c r="DN169" i="3" s="1"/>
  <c r="DN226" i="3" s="1"/>
  <c r="EY193" i="3"/>
  <c r="EY197" i="3" s="1"/>
  <c r="FK167" i="3"/>
  <c r="FK168" i="3" s="1"/>
  <c r="FK169" i="3" s="1"/>
  <c r="FK226" i="3" s="1"/>
  <c r="S128" i="3"/>
  <c r="S223" i="3" s="1"/>
  <c r="AN128" i="3"/>
  <c r="AN223" i="3" s="1"/>
  <c r="FW128" i="3"/>
  <c r="FW223" i="3" s="1"/>
  <c r="AD128" i="3"/>
  <c r="AD223" i="3" s="1"/>
  <c r="CA128" i="3"/>
  <c r="CA223" i="3" s="1"/>
  <c r="BX128" i="3"/>
  <c r="BX223" i="3" s="1"/>
  <c r="BJ128" i="3"/>
  <c r="BJ223" i="3" s="1"/>
  <c r="S193" i="3"/>
  <c r="S197" i="3" s="1"/>
  <c r="BX154" i="3"/>
  <c r="BX156" i="3" s="1"/>
  <c r="FH167" i="3"/>
  <c r="FH168" i="3" s="1"/>
  <c r="FH169" i="3" s="1"/>
  <c r="FH226" i="3" s="1"/>
  <c r="AV128" i="3"/>
  <c r="AV223" i="3" s="1"/>
  <c r="AG167" i="3"/>
  <c r="AG168" i="3" s="1"/>
  <c r="AG169" i="3" s="1"/>
  <c r="AG226" i="3" s="1"/>
  <c r="ER128" i="3"/>
  <c r="ER223" i="3" s="1"/>
  <c r="AI128" i="3"/>
  <c r="AI223" i="3" s="1"/>
  <c r="AI167" i="3"/>
  <c r="AI168" i="3" s="1"/>
  <c r="AI169" i="3" s="1"/>
  <c r="AI226" i="3" s="1"/>
  <c r="AC167" i="3"/>
  <c r="AC168" i="3" s="1"/>
  <c r="AC169" i="3" s="1"/>
  <c r="AC226" i="3" s="1"/>
  <c r="BG128" i="3"/>
  <c r="BG223" i="3" s="1"/>
  <c r="BG193" i="3"/>
  <c r="BG197" i="3" s="1"/>
  <c r="Y128" i="3"/>
  <c r="Y223" i="3" s="1"/>
  <c r="BA193" i="3"/>
  <c r="BA197" i="3" s="1"/>
  <c r="ED167" i="3"/>
  <c r="ED168" i="3" s="1"/>
  <c r="ED169" i="3" s="1"/>
  <c r="ED226" i="3" s="1"/>
  <c r="BT154" i="3"/>
  <c r="BT156" i="3" s="1"/>
  <c r="BT128" i="3"/>
  <c r="BT223" i="3" s="1"/>
  <c r="DW154" i="3"/>
  <c r="DW156" i="3" s="1"/>
  <c r="DW158" i="3" s="1"/>
  <c r="CE128" i="3"/>
  <c r="CE223" i="3" s="1"/>
  <c r="CF128" i="3"/>
  <c r="CF223" i="3" s="1"/>
  <c r="CF154" i="3"/>
  <c r="CF156" i="3" s="1"/>
  <c r="CF158" i="3" s="1"/>
  <c r="DN193" i="3"/>
  <c r="DN197" i="3" s="1"/>
  <c r="DN156" i="3"/>
  <c r="DN158" i="3" s="1"/>
  <c r="O128" i="3"/>
  <c r="O223" i="3" s="1"/>
  <c r="AZ193" i="3"/>
  <c r="AZ197" i="3" s="1"/>
  <c r="AZ128" i="3"/>
  <c r="AZ223" i="3" s="1"/>
  <c r="CY128" i="3"/>
  <c r="CY223" i="3" s="1"/>
  <c r="AO128" i="3"/>
  <c r="AO223" i="3" s="1"/>
  <c r="CE167" i="3"/>
  <c r="CE168" i="3" s="1"/>
  <c r="CE169" i="3" s="1"/>
  <c r="CE226" i="3" s="1"/>
  <c r="CB128" i="3"/>
  <c r="CB223" i="3" s="1"/>
  <c r="EZ128" i="3"/>
  <c r="EZ223" i="3" s="1"/>
  <c r="FF154" i="3"/>
  <c r="FF156" i="3" s="1"/>
  <c r="FF158" i="3" s="1"/>
  <c r="BU167" i="3"/>
  <c r="BU168" i="3" s="1"/>
  <c r="BU169" i="3" s="1"/>
  <c r="BU226" i="3" s="1"/>
  <c r="EZ167" i="3"/>
  <c r="EZ168" i="3" s="1"/>
  <c r="EZ169" i="3" s="1"/>
  <c r="EZ226" i="3" s="1"/>
  <c r="FF128" i="3"/>
  <c r="FF223" i="3" s="1"/>
  <c r="CR154" i="3"/>
  <c r="CR156" i="3" s="1"/>
  <c r="CR167" i="3"/>
  <c r="CR168" i="3" s="1"/>
  <c r="CR169" i="3" s="1"/>
  <c r="CR226" i="3" s="1"/>
  <c r="EL167" i="3"/>
  <c r="EL168" i="3" s="1"/>
  <c r="EL169" i="3" s="1"/>
  <c r="EL226" i="3" s="1"/>
  <c r="DI193" i="3"/>
  <c r="DI197" i="3" s="1"/>
  <c r="DI128" i="3"/>
  <c r="DI223" i="3" s="1"/>
  <c r="FM167" i="3"/>
  <c r="FM168" i="3" s="1"/>
  <c r="FM169" i="3" s="1"/>
  <c r="FM226" i="3" s="1"/>
  <c r="CX167" i="3"/>
  <c r="CX168" i="3" s="1"/>
  <c r="CX169" i="3" s="1"/>
  <c r="CX226" i="3" s="1"/>
  <c r="CN128" i="3"/>
  <c r="CN223" i="3" s="1"/>
  <c r="BU128" i="3"/>
  <c r="BU223" i="3" s="1"/>
  <c r="BZ128" i="3"/>
  <c r="BZ223" i="3" s="1"/>
  <c r="CX193" i="3"/>
  <c r="CX197" i="3" s="1"/>
  <c r="EA128" i="3"/>
  <c r="EA223" i="3" s="1"/>
  <c r="CK167" i="3"/>
  <c r="CK168" i="3" s="1"/>
  <c r="CK169" i="3" s="1"/>
  <c r="CK226" i="3" s="1"/>
  <c r="FM128" i="3"/>
  <c r="FM223" i="3" s="1"/>
  <c r="EL193" i="3"/>
  <c r="EL197" i="3" s="1"/>
  <c r="FX167" i="3"/>
  <c r="FX168" i="3" s="1"/>
  <c r="FX169" i="3" s="1"/>
  <c r="FX226" i="3" s="1"/>
  <c r="FX128" i="3"/>
  <c r="FX223" i="3" s="1"/>
  <c r="CH154" i="3"/>
  <c r="CH156" i="3" s="1"/>
  <c r="CH158" i="3" s="1"/>
  <c r="CH128" i="3"/>
  <c r="CH223" i="3" s="1"/>
  <c r="FS128" i="3"/>
  <c r="FS223" i="3" s="1"/>
  <c r="CK128" i="3"/>
  <c r="CK223" i="3" s="1"/>
  <c r="FZ188" i="3"/>
  <c r="DF167" i="3"/>
  <c r="DF168" i="3" s="1"/>
  <c r="DF169" i="3" s="1"/>
  <c r="DF226" i="3" s="1"/>
  <c r="AK128" i="3"/>
  <c r="AK223" i="3" s="1"/>
  <c r="BZ154" i="3"/>
  <c r="BZ156" i="3" s="1"/>
  <c r="BZ158" i="3" s="1"/>
  <c r="BO128" i="3"/>
  <c r="BO223" i="3" s="1"/>
  <c r="BO193" i="3"/>
  <c r="BO197" i="3" s="1"/>
  <c r="AM128" i="3"/>
  <c r="AM223" i="3" s="1"/>
  <c r="AM154" i="3"/>
  <c r="AM156" i="3" s="1"/>
  <c r="AM158" i="3" s="1"/>
  <c r="FO156" i="3"/>
  <c r="FO158" i="3" s="1"/>
  <c r="AK167" i="3"/>
  <c r="AK168" i="3" s="1"/>
  <c r="AK169" i="3" s="1"/>
  <c r="AK226" i="3" s="1"/>
  <c r="N167" i="3"/>
  <c r="N168" i="3" s="1"/>
  <c r="N169" i="3" s="1"/>
  <c r="N226" i="3" s="1"/>
  <c r="FA167" i="3"/>
  <c r="FA168" i="3" s="1"/>
  <c r="FA169" i="3" s="1"/>
  <c r="FA226" i="3" s="1"/>
  <c r="FA128" i="3"/>
  <c r="FA223" i="3" s="1"/>
  <c r="DF193" i="3"/>
  <c r="DF197" i="3" s="1"/>
  <c r="FO167" i="3"/>
  <c r="FO168" i="3" s="1"/>
  <c r="FO169" i="3" s="1"/>
  <c r="FO226" i="3" s="1"/>
  <c r="FO128" i="3"/>
  <c r="FO223" i="3" s="1"/>
  <c r="AY128" i="3"/>
  <c r="AY223" i="3" s="1"/>
  <c r="AY167" i="3"/>
  <c r="AY168" i="3" s="1"/>
  <c r="AY169" i="3" s="1"/>
  <c r="AY226" i="3" s="1"/>
  <c r="AY154" i="3"/>
  <c r="AY156" i="3" s="1"/>
  <c r="AY158" i="3" s="1"/>
  <c r="EH128" i="3"/>
  <c r="EH223" i="3" s="1"/>
  <c r="EH167" i="3"/>
  <c r="EH168" i="3" s="1"/>
  <c r="EH169" i="3" s="1"/>
  <c r="EH226" i="3" s="1"/>
  <c r="EH154" i="3"/>
  <c r="EH156" i="3" s="1"/>
  <c r="EH158" i="3" s="1"/>
  <c r="AL167" i="3"/>
  <c r="AL168" i="3" s="1"/>
  <c r="AL169" i="3" s="1"/>
  <c r="AL226" i="3" s="1"/>
  <c r="BN167" i="3"/>
  <c r="BN168" i="3" s="1"/>
  <c r="BN169" i="3" s="1"/>
  <c r="BN226" i="3" s="1"/>
  <c r="BN156" i="3"/>
  <c r="BN158" i="3" s="1"/>
  <c r="BN193" i="3"/>
  <c r="BN197" i="3" s="1"/>
  <c r="BN128" i="3"/>
  <c r="BN223" i="3" s="1"/>
  <c r="FB167" i="3"/>
  <c r="FB168" i="3" s="1"/>
  <c r="FB169" i="3" s="1"/>
  <c r="FB226" i="3" s="1"/>
  <c r="FB128" i="3"/>
  <c r="FB223" i="3" s="1"/>
  <c r="FB154" i="3"/>
  <c r="FB156" i="3" s="1"/>
  <c r="FB158" i="3" s="1"/>
  <c r="EI167" i="3"/>
  <c r="EI168" i="3" s="1"/>
  <c r="EI169" i="3" s="1"/>
  <c r="EI226" i="3" s="1"/>
  <c r="EI193" i="3"/>
  <c r="EI197" i="3" s="1"/>
  <c r="EI156" i="3"/>
  <c r="EI158" i="3" s="1"/>
  <c r="EI128" i="3"/>
  <c r="EI223" i="3" s="1"/>
  <c r="EE154" i="3"/>
  <c r="EE156" i="3" s="1"/>
  <c r="EE158" i="3" s="1"/>
  <c r="EE128" i="3"/>
  <c r="EE223" i="3" s="1"/>
  <c r="EE167" i="3"/>
  <c r="EE168" i="3" s="1"/>
  <c r="EE169" i="3" s="1"/>
  <c r="EE226" i="3" s="1"/>
  <c r="DG167" i="3"/>
  <c r="DG168" i="3" s="1"/>
  <c r="DG169" i="3" s="1"/>
  <c r="DG226" i="3" s="1"/>
  <c r="DG154" i="3"/>
  <c r="DG156" i="3" s="1"/>
  <c r="DG128" i="3"/>
  <c r="DG223" i="3" s="1"/>
  <c r="BK167" i="3"/>
  <c r="BK168" i="3" s="1"/>
  <c r="BK169" i="3" s="1"/>
  <c r="BK226" i="3" s="1"/>
  <c r="BK156" i="3"/>
  <c r="BK158" i="3" s="1"/>
  <c r="BK193" i="3"/>
  <c r="BK197" i="3" s="1"/>
  <c r="BK128" i="3"/>
  <c r="BK223" i="3" s="1"/>
  <c r="CU167" i="3"/>
  <c r="CU168" i="3" s="1"/>
  <c r="CU169" i="3" s="1"/>
  <c r="CU226" i="3" s="1"/>
  <c r="CU128" i="3"/>
  <c r="CU223" i="3" s="1"/>
  <c r="EQ167" i="3"/>
  <c r="EQ168" i="3" s="1"/>
  <c r="EQ169" i="3" s="1"/>
  <c r="EQ226" i="3" s="1"/>
  <c r="EQ128" i="3"/>
  <c r="EQ223" i="3" s="1"/>
  <c r="DD128" i="3"/>
  <c r="DD223" i="3" s="1"/>
  <c r="DD167" i="3"/>
  <c r="DD168" i="3" s="1"/>
  <c r="DD169" i="3" s="1"/>
  <c r="DD226" i="3" s="1"/>
  <c r="DD154" i="3"/>
  <c r="DD156" i="3" s="1"/>
  <c r="DD158" i="3" s="1"/>
  <c r="BW167" i="3"/>
  <c r="BW168" i="3" s="1"/>
  <c r="BW169" i="3" s="1"/>
  <c r="BW226" i="3" s="1"/>
  <c r="BW128" i="3"/>
  <c r="BW223" i="3" s="1"/>
  <c r="L167" i="3"/>
  <c r="L168" i="3" s="1"/>
  <c r="L169" i="3" s="1"/>
  <c r="L226" i="3" s="1"/>
  <c r="L193" i="3"/>
  <c r="L197" i="3" s="1"/>
  <c r="L156" i="3"/>
  <c r="L158" i="3" s="1"/>
  <c r="L128" i="3"/>
  <c r="L223" i="3" s="1"/>
  <c r="FC167" i="3"/>
  <c r="FC168" i="3" s="1"/>
  <c r="FC169" i="3" s="1"/>
  <c r="FC226" i="3" s="1"/>
  <c r="FC128" i="3"/>
  <c r="FC223" i="3" s="1"/>
  <c r="FQ202" i="3"/>
  <c r="FQ230" i="3" s="1"/>
  <c r="E233" i="3"/>
  <c r="E238" i="3" s="1"/>
  <c r="E248" i="3" s="1"/>
  <c r="C123" i="3"/>
  <c r="FZ123" i="3" s="1"/>
  <c r="FZ113" i="3"/>
  <c r="C237" i="3"/>
  <c r="FZ237" i="3" s="1"/>
  <c r="FZ210" i="3"/>
  <c r="FZ119" i="3"/>
  <c r="CI199" i="3" l="1"/>
  <c r="CI202" i="3" s="1"/>
  <c r="CI230" i="3" s="1"/>
  <c r="X158" i="3"/>
  <c r="X160" i="3" s="1"/>
  <c r="X162" i="3" s="1"/>
  <c r="X224" i="3" s="1"/>
  <c r="X225" i="3" s="1"/>
  <c r="X228" i="3" s="1"/>
  <c r="X233" i="3" s="1"/>
  <c r="X238" i="3" s="1"/>
  <c r="AW225" i="3"/>
  <c r="FN160" i="3"/>
  <c r="FN162" i="3" s="1"/>
  <c r="FN199" i="3" s="1"/>
  <c r="FN202" i="3" s="1"/>
  <c r="FN230" i="3" s="1"/>
  <c r="BF160" i="3"/>
  <c r="BF162" i="3" s="1"/>
  <c r="BF224" i="3" s="1"/>
  <c r="BF225" i="3" s="1"/>
  <c r="BF228" i="3" s="1"/>
  <c r="BF233" i="3" s="1"/>
  <c r="BF238" i="3" s="1"/>
  <c r="DM160" i="3"/>
  <c r="R198" i="3"/>
  <c r="CQ224" i="3"/>
  <c r="CQ225" i="3" s="1"/>
  <c r="CQ228" i="3" s="1"/>
  <c r="CQ199" i="3"/>
  <c r="CQ202" i="3" s="1"/>
  <c r="CQ230" i="3" s="1"/>
  <c r="CI338" i="3"/>
  <c r="ET158" i="3"/>
  <c r="ET160" i="3" s="1"/>
  <c r="ET162" i="3" s="1"/>
  <c r="ET224" i="3" s="1"/>
  <c r="ET225" i="3" s="1"/>
  <c r="ET228" i="3" s="1"/>
  <c r="ET233" i="3" s="1"/>
  <c r="ET238" i="3" s="1"/>
  <c r="ET240" i="3" s="1"/>
  <c r="AK158" i="3"/>
  <c r="AK160" i="3" s="1"/>
  <c r="AK162" i="3" s="1"/>
  <c r="AK224" i="3" s="1"/>
  <c r="AK225" i="3" s="1"/>
  <c r="EZ158" i="3"/>
  <c r="EZ160" i="3" s="1"/>
  <c r="EZ162" i="3" s="1"/>
  <c r="EZ224" i="3" s="1"/>
  <c r="EZ225" i="3" s="1"/>
  <c r="EZ228" i="3" s="1"/>
  <c r="EZ233" i="3" s="1"/>
  <c r="EZ238" i="3" s="1"/>
  <c r="EZ246" i="3" s="1"/>
  <c r="AD160" i="3"/>
  <c r="AD162" i="3" s="1"/>
  <c r="EN160" i="3"/>
  <c r="EN162" i="3" s="1"/>
  <c r="T160" i="3"/>
  <c r="ES160" i="3"/>
  <c r="ES162" i="3" s="1"/>
  <c r="ES224" i="3" s="1"/>
  <c r="ES225" i="3" s="1"/>
  <c r="ES228" i="3" s="1"/>
  <c r="ES233" i="3" s="1"/>
  <c r="ES238" i="3" s="1"/>
  <c r="ES258" i="3" s="1"/>
  <c r="AI158" i="3"/>
  <c r="AI160" i="3" s="1"/>
  <c r="AI162" i="3" s="1"/>
  <c r="AI224" i="3" s="1"/>
  <c r="AI225" i="3" s="1"/>
  <c r="FD158" i="3"/>
  <c r="FD160" i="3" s="1"/>
  <c r="FD162" i="3" s="1"/>
  <c r="FD224" i="3" s="1"/>
  <c r="FD225" i="3" s="1"/>
  <c r="FD228" i="3" s="1"/>
  <c r="FD233" i="3" s="1"/>
  <c r="FD238" i="3" s="1"/>
  <c r="FD240" i="3" s="1"/>
  <c r="G202" i="3"/>
  <c r="G230" i="3" s="1"/>
  <c r="FU158" i="3"/>
  <c r="FU160" i="3" s="1"/>
  <c r="FU162" i="3" s="1"/>
  <c r="FU224" i="3" s="1"/>
  <c r="FU225" i="3" s="1"/>
  <c r="CO158" i="3"/>
  <c r="CO160" i="3" s="1"/>
  <c r="CO162" i="3" s="1"/>
  <c r="CO224" i="3" s="1"/>
  <c r="CO225" i="3" s="1"/>
  <c r="CO228" i="3" s="1"/>
  <c r="CO233" i="3" s="1"/>
  <c r="CO238" i="3" s="1"/>
  <c r="CO258" i="3" s="1"/>
  <c r="I158" i="3"/>
  <c r="I160" i="3" s="1"/>
  <c r="I162" i="3" s="1"/>
  <c r="CK158" i="3"/>
  <c r="CK160" i="3" s="1"/>
  <c r="CK162" i="3" s="1"/>
  <c r="CK224" i="3" s="1"/>
  <c r="CK225" i="3" s="1"/>
  <c r="CK228" i="3" s="1"/>
  <c r="CK233" i="3" s="1"/>
  <c r="CK238" i="3" s="1"/>
  <c r="U158" i="3"/>
  <c r="U160" i="3" s="1"/>
  <c r="U162" i="3" s="1"/>
  <c r="U224" i="3" s="1"/>
  <c r="U225" i="3" s="1"/>
  <c r="U228" i="3" s="1"/>
  <c r="U233" i="3" s="1"/>
  <c r="U238" i="3" s="1"/>
  <c r="U240" i="3" s="1"/>
  <c r="FP158" i="3"/>
  <c r="FP160" i="3" s="1"/>
  <c r="FP162" i="3" s="1"/>
  <c r="BR158" i="3"/>
  <c r="BR160" i="3" s="1"/>
  <c r="BR162" i="3" s="1"/>
  <c r="BR224" i="3" s="1"/>
  <c r="BR225" i="3" s="1"/>
  <c r="DT158" i="3"/>
  <c r="DT160" i="3" s="1"/>
  <c r="DT162" i="3" s="1"/>
  <c r="DT224" i="3" s="1"/>
  <c r="DT225" i="3" s="1"/>
  <c r="DT228" i="3" s="1"/>
  <c r="DT233" i="3" s="1"/>
  <c r="DT238" i="3" s="1"/>
  <c r="DT246" i="3" s="1"/>
  <c r="V158" i="3"/>
  <c r="V160" i="3" s="1"/>
  <c r="V162" i="3" s="1"/>
  <c r="V224" i="3" s="1"/>
  <c r="V225" i="3" s="1"/>
  <c r="V228" i="3" s="1"/>
  <c r="V233" i="3" s="1"/>
  <c r="V238" i="3" s="1"/>
  <c r="V258" i="3" s="1"/>
  <c r="DK202" i="3"/>
  <c r="DK230" i="3" s="1"/>
  <c r="EV158" i="3"/>
  <c r="EV160" i="3" s="1"/>
  <c r="EV162" i="3" s="1"/>
  <c r="EV224" i="3" s="1"/>
  <c r="EV225" i="3" s="1"/>
  <c r="EV228" i="3" s="1"/>
  <c r="EV233" i="3" s="1"/>
  <c r="EV238" i="3" s="1"/>
  <c r="EV249" i="3" s="1"/>
  <c r="BJ202" i="3"/>
  <c r="BJ230" i="3" s="1"/>
  <c r="EM160" i="3"/>
  <c r="EM162" i="3" s="1"/>
  <c r="EM224" i="3" s="1"/>
  <c r="EM225" i="3" s="1"/>
  <c r="EM228" i="3" s="1"/>
  <c r="EM233" i="3" s="1"/>
  <c r="EM238" i="3" s="1"/>
  <c r="EM240" i="3" s="1"/>
  <c r="H158" i="3"/>
  <c r="H160" i="3" s="1"/>
  <c r="H162" i="3" s="1"/>
  <c r="H224" i="3" s="1"/>
  <c r="H225" i="3" s="1"/>
  <c r="H228" i="3" s="1"/>
  <c r="H233" i="3" s="1"/>
  <c r="H238" i="3" s="1"/>
  <c r="H240" i="3" s="1"/>
  <c r="AQ158" i="3"/>
  <c r="AQ160" i="3" s="1"/>
  <c r="AQ162" i="3" s="1"/>
  <c r="AQ224" i="3" s="1"/>
  <c r="AQ225" i="3" s="1"/>
  <c r="AQ228" i="3" s="1"/>
  <c r="AQ233" i="3" s="1"/>
  <c r="AQ238" i="3" s="1"/>
  <c r="AQ240" i="3" s="1"/>
  <c r="BH158" i="3"/>
  <c r="BH160" i="3" s="1"/>
  <c r="BH162" i="3" s="1"/>
  <c r="BH224" i="3" s="1"/>
  <c r="BH225" i="3" s="1"/>
  <c r="BH228" i="3" s="1"/>
  <c r="BH233" i="3" s="1"/>
  <c r="BH238" i="3" s="1"/>
  <c r="BH258" i="3" s="1"/>
  <c r="EB158" i="3"/>
  <c r="EB160" i="3" s="1"/>
  <c r="EB162" i="3" s="1"/>
  <c r="BV202" i="3"/>
  <c r="BV230" i="3" s="1"/>
  <c r="AB160" i="3"/>
  <c r="AB162" i="3" s="1"/>
  <c r="AB224" i="3" s="1"/>
  <c r="AB225" i="3" s="1"/>
  <c r="AB228" i="3" s="1"/>
  <c r="AB233" i="3" s="1"/>
  <c r="AB238" i="3" s="1"/>
  <c r="AB240" i="3" s="1"/>
  <c r="Q158" i="3"/>
  <c r="Q160" i="3" s="1"/>
  <c r="Q162" i="3" s="1"/>
  <c r="CI228" i="3"/>
  <c r="M162" i="3"/>
  <c r="BM162" i="3"/>
  <c r="BM224" i="3" s="1"/>
  <c r="BM225" i="3" s="1"/>
  <c r="BM228" i="3" s="1"/>
  <c r="BM233" i="3" s="1"/>
  <c r="BM238" i="3" s="1"/>
  <c r="BM246" i="3" s="1"/>
  <c r="CX154" i="3"/>
  <c r="CX156" i="3" s="1"/>
  <c r="CX158" i="3" s="1"/>
  <c r="AC154" i="3"/>
  <c r="AC156" i="3" s="1"/>
  <c r="AC158" i="3" s="1"/>
  <c r="DU162" i="3"/>
  <c r="DU224" i="3" s="1"/>
  <c r="DU225" i="3" s="1"/>
  <c r="DU228" i="3" s="1"/>
  <c r="DU233" i="3" s="1"/>
  <c r="DU238" i="3" s="1"/>
  <c r="DU240" i="3" s="1"/>
  <c r="BA154" i="3"/>
  <c r="BA156" i="3" s="1"/>
  <c r="DK154" i="3"/>
  <c r="DK156" i="3" s="1"/>
  <c r="BV154" i="3"/>
  <c r="BV156" i="3" s="1"/>
  <c r="CD162" i="3"/>
  <c r="CD224" i="3" s="1"/>
  <c r="CD225" i="3" s="1"/>
  <c r="CD228" i="3" s="1"/>
  <c r="CD233" i="3" s="1"/>
  <c r="CD238" i="3" s="1"/>
  <c r="CD246" i="3" s="1"/>
  <c r="CE162" i="3"/>
  <c r="CE224" i="3" s="1"/>
  <c r="CE225" i="3" s="1"/>
  <c r="CE228" i="3" s="1"/>
  <c r="CE233" i="3" s="1"/>
  <c r="CE238" i="3" s="1"/>
  <c r="CE240" i="3" s="1"/>
  <c r="BU162" i="3"/>
  <c r="BU224" i="3" s="1"/>
  <c r="BU225" i="3" s="1"/>
  <c r="CZ154" i="3"/>
  <c r="CZ156" i="3" s="1"/>
  <c r="EU154" i="3"/>
  <c r="EU156" i="3" s="1"/>
  <c r="DS154" i="3"/>
  <c r="DS156" i="3" s="1"/>
  <c r="DS158" i="3" s="1"/>
  <c r="DH162" i="3"/>
  <c r="BO154" i="3"/>
  <c r="BO156" i="3" s="1"/>
  <c r="BO158" i="3" s="1"/>
  <c r="FJ154" i="3"/>
  <c r="FJ156" i="3" s="1"/>
  <c r="FJ158" i="3" s="1"/>
  <c r="ED154" i="3"/>
  <c r="ED156" i="3" s="1"/>
  <c r="DM162" i="3"/>
  <c r="DM224" i="3" s="1"/>
  <c r="DM225" i="3" s="1"/>
  <c r="DM228" i="3" s="1"/>
  <c r="DM233" i="3" s="1"/>
  <c r="DM238" i="3" s="1"/>
  <c r="DM246" i="3" s="1"/>
  <c r="BD154" i="3"/>
  <c r="BD156" i="3" s="1"/>
  <c r="BD158" i="3" s="1"/>
  <c r="D154" i="3"/>
  <c r="D156" i="3" s="1"/>
  <c r="AZ154" i="3"/>
  <c r="AZ156" i="3" s="1"/>
  <c r="AZ158" i="3" s="1"/>
  <c r="N154" i="3"/>
  <c r="N156" i="3" s="1"/>
  <c r="O154" i="3"/>
  <c r="O156" i="3" s="1"/>
  <c r="EK154" i="3"/>
  <c r="EK156" i="3" s="1"/>
  <c r="AA154" i="3"/>
  <c r="AA156" i="3" s="1"/>
  <c r="R154" i="3"/>
  <c r="R156" i="3" s="1"/>
  <c r="R158" i="3" s="1"/>
  <c r="Y154" i="3"/>
  <c r="Y156" i="3" s="1"/>
  <c r="Y158" i="3" s="1"/>
  <c r="EF154" i="3"/>
  <c r="EF156" i="3" s="1"/>
  <c r="EJ154" i="3"/>
  <c r="EJ156" i="3" s="1"/>
  <c r="DF154" i="3"/>
  <c r="DF156" i="3" s="1"/>
  <c r="CC162" i="3"/>
  <c r="CC224" i="3" s="1"/>
  <c r="CC225" i="3" s="1"/>
  <c r="CC228" i="3" s="1"/>
  <c r="CC233" i="3" s="1"/>
  <c r="CC238" i="3" s="1"/>
  <c r="CC246" i="3" s="1"/>
  <c r="DI154" i="3"/>
  <c r="DI156" i="3" s="1"/>
  <c r="DI158" i="3" s="1"/>
  <c r="AG154" i="3"/>
  <c r="AG156" i="3" s="1"/>
  <c r="AG158" i="3" s="1"/>
  <c r="AO154" i="3"/>
  <c r="AO156" i="3" s="1"/>
  <c r="J154" i="3"/>
  <c r="J156" i="3" s="1"/>
  <c r="BY162" i="3"/>
  <c r="BY224" i="3" s="1"/>
  <c r="BY225" i="3" s="1"/>
  <c r="BY228" i="3" s="1"/>
  <c r="BY233" i="3" s="1"/>
  <c r="BY238" i="3" s="1"/>
  <c r="BY240" i="3" s="1"/>
  <c r="EO162" i="3"/>
  <c r="EO224" i="3" s="1"/>
  <c r="EO225" i="3" s="1"/>
  <c r="EO228" i="3" s="1"/>
  <c r="EO233" i="3" s="1"/>
  <c r="EO238" i="3" s="1"/>
  <c r="EO240" i="3" s="1"/>
  <c r="BQ154" i="3"/>
  <c r="BQ156" i="3" s="1"/>
  <c r="BQ158" i="3" s="1"/>
  <c r="F154" i="3"/>
  <c r="F156" i="3" s="1"/>
  <c r="EQ154" i="3"/>
  <c r="EQ156" i="3" s="1"/>
  <c r="FL154" i="3"/>
  <c r="FL156" i="3" s="1"/>
  <c r="BW154" i="3"/>
  <c r="BW156" i="3" s="1"/>
  <c r="BW158" i="3" s="1"/>
  <c r="DZ154" i="3"/>
  <c r="DZ156" i="3" s="1"/>
  <c r="CW162" i="3"/>
  <c r="CW224" i="3" s="1"/>
  <c r="CW225" i="3" s="1"/>
  <c r="CW228" i="3" s="1"/>
  <c r="CW233" i="3" s="1"/>
  <c r="CW238" i="3" s="1"/>
  <c r="CW258" i="3" s="1"/>
  <c r="AH154" i="3"/>
  <c r="AH156" i="3" s="1"/>
  <c r="FV154" i="3"/>
  <c r="FV156" i="3" s="1"/>
  <c r="BC154" i="3"/>
  <c r="BC156" i="3" s="1"/>
  <c r="DO154" i="3"/>
  <c r="DO156" i="3" s="1"/>
  <c r="EY154" i="3"/>
  <c r="EY156" i="3" s="1"/>
  <c r="EY158" i="3" s="1"/>
  <c r="AP154" i="3"/>
  <c r="AP156" i="3" s="1"/>
  <c r="AP158" i="3" s="1"/>
  <c r="CL162" i="3"/>
  <c r="CL224" i="3" s="1"/>
  <c r="CL225" i="3" s="1"/>
  <c r="CL228" i="3" s="1"/>
  <c r="CL233" i="3" s="1"/>
  <c r="CL238" i="3" s="1"/>
  <c r="CL240" i="3" s="1"/>
  <c r="CV162" i="3"/>
  <c r="CV224" i="3" s="1"/>
  <c r="CV225" i="3" s="1"/>
  <c r="CV228" i="3" s="1"/>
  <c r="CV233" i="3" s="1"/>
  <c r="CV238" i="3" s="1"/>
  <c r="CV240" i="3" s="1"/>
  <c r="BG154" i="3"/>
  <c r="BG156" i="3" s="1"/>
  <c r="BG158" i="3" s="1"/>
  <c r="CN154" i="3"/>
  <c r="CN156" i="3" s="1"/>
  <c r="CN158" i="3" s="1"/>
  <c r="BB154" i="3"/>
  <c r="BB156" i="3" s="1"/>
  <c r="BB158" i="3" s="1"/>
  <c r="FQ154" i="3"/>
  <c r="FQ156" i="3" s="1"/>
  <c r="BE162" i="3"/>
  <c r="BE224" i="3" s="1"/>
  <c r="BE225" i="3" s="1"/>
  <c r="BE228" i="3" s="1"/>
  <c r="BE233" i="3" s="1"/>
  <c r="BE238" i="3" s="1"/>
  <c r="FI162" i="3"/>
  <c r="EA154" i="3"/>
  <c r="EA156" i="3" s="1"/>
  <c r="EA158" i="3" s="1"/>
  <c r="AD224" i="3"/>
  <c r="AD225" i="3" s="1"/>
  <c r="AD228" i="3" s="1"/>
  <c r="AD233" i="3" s="1"/>
  <c r="AD238" i="3" s="1"/>
  <c r="AD249" i="3" s="1"/>
  <c r="DL154" i="3"/>
  <c r="DL156" i="3" s="1"/>
  <c r="T162" i="3"/>
  <c r="T224" i="3" s="1"/>
  <c r="T225" i="3" s="1"/>
  <c r="T228" i="3" s="1"/>
  <c r="T233" i="3" s="1"/>
  <c r="T238" i="3" s="1"/>
  <c r="T240" i="3" s="1"/>
  <c r="CM154" i="3"/>
  <c r="CM156" i="3" s="1"/>
  <c r="BL162" i="3"/>
  <c r="BL224" i="3" s="1"/>
  <c r="BL225" i="3" s="1"/>
  <c r="BL228" i="3" s="1"/>
  <c r="BL233" i="3" s="1"/>
  <c r="BL238" i="3" s="1"/>
  <c r="BL240" i="3" s="1"/>
  <c r="EG162" i="3"/>
  <c r="EG224" i="3" s="1"/>
  <c r="EG225" i="3" s="1"/>
  <c r="EG228" i="3" s="1"/>
  <c r="EG233" i="3" s="1"/>
  <c r="EG238" i="3" s="1"/>
  <c r="EG248" i="3" s="1"/>
  <c r="BS154" i="3"/>
  <c r="BS156" i="3" s="1"/>
  <c r="DR154" i="3"/>
  <c r="DR156" i="3" s="1"/>
  <c r="DJ154" i="3"/>
  <c r="DJ156" i="3" s="1"/>
  <c r="AT162" i="3"/>
  <c r="AT224" i="3" s="1"/>
  <c r="AT225" i="3" s="1"/>
  <c r="AT228" i="3" s="1"/>
  <c r="AT233" i="3" s="1"/>
  <c r="AT238" i="3" s="1"/>
  <c r="AT258" i="3" s="1"/>
  <c r="Z162" i="3"/>
  <c r="Z224" i="3" s="1"/>
  <c r="Z225" i="3" s="1"/>
  <c r="Z228" i="3" s="1"/>
  <c r="Z233" i="3" s="1"/>
  <c r="Z238" i="3" s="1"/>
  <c r="FA154" i="3"/>
  <c r="FA156" i="3" s="1"/>
  <c r="FA158" i="3" s="1"/>
  <c r="G154" i="3"/>
  <c r="G156" i="3" s="1"/>
  <c r="S154" i="3"/>
  <c r="S156" i="3" s="1"/>
  <c r="S158" i="3" s="1"/>
  <c r="FC154" i="3"/>
  <c r="FC156" i="3" s="1"/>
  <c r="FC158" i="3" s="1"/>
  <c r="CB154" i="3"/>
  <c r="CB156" i="3" s="1"/>
  <c r="BJ154" i="3"/>
  <c r="BJ156" i="3" s="1"/>
  <c r="CP224" i="3"/>
  <c r="CP225" i="3" s="1"/>
  <c r="CP338" i="3" s="1"/>
  <c r="EW224" i="3"/>
  <c r="EW225" i="3" s="1"/>
  <c r="EW228" i="3" s="1"/>
  <c r="EW233" i="3" s="1"/>
  <c r="EW238" i="3" s="1"/>
  <c r="EW240" i="3" s="1"/>
  <c r="AR154" i="3"/>
  <c r="AR156" i="3" s="1"/>
  <c r="FX162" i="3"/>
  <c r="FX224" i="3" s="1"/>
  <c r="FX225" i="3" s="1"/>
  <c r="EL154" i="3"/>
  <c r="EL156" i="3" s="1"/>
  <c r="DQ154" i="3"/>
  <c r="DQ156" i="3" s="1"/>
  <c r="FM154" i="3"/>
  <c r="FM156" i="3" s="1"/>
  <c r="EA202" i="3"/>
  <c r="EA230" i="3" s="1"/>
  <c r="FJ202" i="3"/>
  <c r="FJ230" i="3" s="1"/>
  <c r="DQ202" i="3"/>
  <c r="DQ230" i="3" s="1"/>
  <c r="FM202" i="3"/>
  <c r="FM230" i="3" s="1"/>
  <c r="AC202" i="3"/>
  <c r="AC230" i="3" s="1"/>
  <c r="CU154" i="3"/>
  <c r="CU156" i="3" s="1"/>
  <c r="AG202" i="3"/>
  <c r="AG230" i="3" s="1"/>
  <c r="AU154" i="3"/>
  <c r="AU156" i="3" s="1"/>
  <c r="DY160" i="3"/>
  <c r="DC154" i="3"/>
  <c r="DC156" i="3" s="1"/>
  <c r="BT160" i="3"/>
  <c r="DP154" i="3"/>
  <c r="DP156" i="3" s="1"/>
  <c r="CA160" i="3"/>
  <c r="DE160" i="3"/>
  <c r="AW228" i="3"/>
  <c r="AW233" i="3" s="1"/>
  <c r="AW238" i="3" s="1"/>
  <c r="AW248" i="3" s="1"/>
  <c r="W154" i="3"/>
  <c r="W156" i="3" s="1"/>
  <c r="CI233" i="3"/>
  <c r="CI238" i="3" s="1"/>
  <c r="CI249" i="3" s="1"/>
  <c r="CU202" i="3"/>
  <c r="CU230" i="3" s="1"/>
  <c r="DA225" i="3"/>
  <c r="DA228" i="3" s="1"/>
  <c r="DA233" i="3" s="1"/>
  <c r="DA238" i="3" s="1"/>
  <c r="DA258" i="3" s="1"/>
  <c r="DX225" i="3"/>
  <c r="EP246" i="3"/>
  <c r="L160" i="3"/>
  <c r="EE160" i="3"/>
  <c r="AL160" i="3"/>
  <c r="BZ160" i="3"/>
  <c r="AG160" i="3"/>
  <c r="AG162" i="3" s="1"/>
  <c r="FK160" i="3"/>
  <c r="DS160" i="3"/>
  <c r="DS162" i="3" s="1"/>
  <c r="DS199" i="3" s="1"/>
  <c r="DS202" i="3" s="1"/>
  <c r="DS230" i="3" s="1"/>
  <c r="CY160" i="3"/>
  <c r="AZ160" i="3"/>
  <c r="AZ162" i="3" s="1"/>
  <c r="AZ199" i="3" s="1"/>
  <c r="AZ202" i="3" s="1"/>
  <c r="AZ230" i="3" s="1"/>
  <c r="CG160" i="3"/>
  <c r="AJ160" i="3"/>
  <c r="CR160" i="3"/>
  <c r="EI160" i="3"/>
  <c r="EH160" i="3"/>
  <c r="AN160" i="3"/>
  <c r="FH160" i="3"/>
  <c r="DW160" i="3"/>
  <c r="BN160" i="3"/>
  <c r="BK160" i="3"/>
  <c r="FB160" i="3"/>
  <c r="AY160" i="3"/>
  <c r="CF160" i="3"/>
  <c r="BX160" i="3"/>
  <c r="EA160" i="3"/>
  <c r="EA162" i="3" s="1"/>
  <c r="DN160" i="3"/>
  <c r="DD160" i="3"/>
  <c r="FO160" i="3"/>
  <c r="AV160" i="3"/>
  <c r="BB160" i="3"/>
  <c r="FW160" i="3"/>
  <c r="CH160" i="3"/>
  <c r="EY160" i="3"/>
  <c r="EY162" i="3" s="1"/>
  <c r="EY199" i="3" s="1"/>
  <c r="EY202" i="3" s="1"/>
  <c r="EY230" i="3" s="1"/>
  <c r="FF160" i="3"/>
  <c r="P160" i="3"/>
  <c r="CJ160" i="3"/>
  <c r="AM160" i="3"/>
  <c r="EP249" i="3"/>
  <c r="DG160" i="3"/>
  <c r="CX160" i="3"/>
  <c r="EP240" i="3"/>
  <c r="EP248" i="3"/>
  <c r="BI228" i="3"/>
  <c r="BI233" i="3" s="1"/>
  <c r="BI238" i="3" s="1"/>
  <c r="BI240" i="3" s="1"/>
  <c r="AE228" i="3"/>
  <c r="AE233" i="3" s="1"/>
  <c r="AE238" i="3" s="1"/>
  <c r="AE258" i="3" s="1"/>
  <c r="EC228" i="3"/>
  <c r="EC233" i="3" s="1"/>
  <c r="EC238" i="3" s="1"/>
  <c r="EC258" i="3" s="1"/>
  <c r="DB228" i="3"/>
  <c r="DB233" i="3" s="1"/>
  <c r="DB238" i="3" s="1"/>
  <c r="DB246" i="3" s="1"/>
  <c r="ER224" i="3"/>
  <c r="ER225" i="3" s="1"/>
  <c r="ER228" i="3" s="1"/>
  <c r="ER233" i="3" s="1"/>
  <c r="ER238" i="3" s="1"/>
  <c r="ER240" i="3" s="1"/>
  <c r="FS224" i="3"/>
  <c r="FS225" i="3" s="1"/>
  <c r="FR224" i="3"/>
  <c r="FR225" i="3" s="1"/>
  <c r="FE228" i="3"/>
  <c r="FE233" i="3" s="1"/>
  <c r="FE238" i="3" s="1"/>
  <c r="FE258" i="3" s="1"/>
  <c r="K228" i="3"/>
  <c r="K233" i="3" s="1"/>
  <c r="K238" i="3" s="1"/>
  <c r="K258" i="3" s="1"/>
  <c r="AX228" i="3"/>
  <c r="AX233" i="3" s="1"/>
  <c r="AX238" i="3" s="1"/>
  <c r="AX249" i="3" s="1"/>
  <c r="DV228" i="3"/>
  <c r="DV233" i="3" s="1"/>
  <c r="DV238" i="3" s="1"/>
  <c r="DV258" i="3" s="1"/>
  <c r="BP228" i="3"/>
  <c r="BP233" i="3" s="1"/>
  <c r="BP238" i="3" s="1"/>
  <c r="BP240" i="3" s="1"/>
  <c r="FT228" i="3"/>
  <c r="FT233" i="3" s="1"/>
  <c r="FT238" i="3" s="1"/>
  <c r="FT258" i="3" s="1"/>
  <c r="AS248" i="3"/>
  <c r="AS249" i="3"/>
  <c r="AS246" i="3"/>
  <c r="FG246" i="3"/>
  <c r="EL202" i="3"/>
  <c r="EL230" i="3" s="1"/>
  <c r="CT249" i="3"/>
  <c r="CT246" i="3"/>
  <c r="CT258" i="3"/>
  <c r="EX248" i="3"/>
  <c r="AF248" i="3"/>
  <c r="CX202" i="3"/>
  <c r="CX230" i="3" s="1"/>
  <c r="FG240" i="3"/>
  <c r="FG258" i="3"/>
  <c r="AF246" i="3"/>
  <c r="AF258" i="3"/>
  <c r="AF249" i="3"/>
  <c r="CT248" i="3"/>
  <c r="EX249" i="3"/>
  <c r="EX246" i="3"/>
  <c r="EX240" i="3"/>
  <c r="FG248" i="3"/>
  <c r="AS240" i="3"/>
  <c r="CS240" i="3"/>
  <c r="CS246" i="3"/>
  <c r="CS249" i="3"/>
  <c r="CS248" i="3"/>
  <c r="GB188" i="3"/>
  <c r="CP228" i="3"/>
  <c r="CP233" i="3" s="1"/>
  <c r="CP238" i="3" s="1"/>
  <c r="CP246" i="3" s="1"/>
  <c r="E246" i="3"/>
  <c r="E240" i="3"/>
  <c r="E258" i="3"/>
  <c r="E249" i="3"/>
  <c r="C124" i="3"/>
  <c r="C167" i="3" s="1"/>
  <c r="C168" i="3" s="1"/>
  <c r="C169" i="3" s="1"/>
  <c r="AC160" i="3" l="1"/>
  <c r="BO160" i="3"/>
  <c r="BO162" i="3" s="1"/>
  <c r="BO199" i="3" s="1"/>
  <c r="BO202" i="3" s="1"/>
  <c r="BO230" i="3" s="1"/>
  <c r="S160" i="3"/>
  <c r="S162" i="3" s="1"/>
  <c r="S199" i="3" s="1"/>
  <c r="S202" i="3" s="1"/>
  <c r="S230" i="3" s="1"/>
  <c r="Y160" i="3"/>
  <c r="Y162" i="3" s="1"/>
  <c r="Y199" i="3" s="1"/>
  <c r="Y202" i="3" s="1"/>
  <c r="Y230" i="3" s="1"/>
  <c r="BQ160" i="3"/>
  <c r="R160" i="3"/>
  <c r="R162" i="3" s="1"/>
  <c r="R199" i="3" s="1"/>
  <c r="R202" i="3" s="1"/>
  <c r="R230" i="3" s="1"/>
  <c r="AP160" i="3"/>
  <c r="FJ160" i="3"/>
  <c r="FJ162" i="3" s="1"/>
  <c r="CQ233" i="3"/>
  <c r="CQ238" i="3" s="1"/>
  <c r="CQ240" i="3" s="1"/>
  <c r="BF249" i="3"/>
  <c r="BF258" i="3"/>
  <c r="BF240" i="3"/>
  <c r="BF246" i="3"/>
  <c r="BF248" i="3"/>
  <c r="CN160" i="3"/>
  <c r="CN162" i="3" s="1"/>
  <c r="CN224" i="3" s="1"/>
  <c r="CN225" i="3" s="1"/>
  <c r="CN228" i="3" s="1"/>
  <c r="CN233" i="3" s="1"/>
  <c r="CN238" i="3" s="1"/>
  <c r="EB224" i="3"/>
  <c r="EB225" i="3" s="1"/>
  <c r="EB228" i="3" s="1"/>
  <c r="EB199" i="3"/>
  <c r="EB202" i="3" s="1"/>
  <c r="EB230" i="3" s="1"/>
  <c r="FP224" i="3"/>
  <c r="FP225" i="3" s="1"/>
  <c r="FP228" i="3" s="1"/>
  <c r="FP233" i="3" s="1"/>
  <c r="FP238" i="3" s="1"/>
  <c r="FP248" i="3" s="1"/>
  <c r="FP199" i="3"/>
  <c r="FP202" i="3" s="1"/>
  <c r="FP230" i="3" s="1"/>
  <c r="FI224" i="3"/>
  <c r="FI225" i="3" s="1"/>
  <c r="FI228" i="3" s="1"/>
  <c r="FI199" i="3"/>
  <c r="FI202" i="3" s="1"/>
  <c r="FI230" i="3" s="1"/>
  <c r="DH224" i="3"/>
  <c r="DH225" i="3" s="1"/>
  <c r="DH199" i="3"/>
  <c r="DH202" i="3" s="1"/>
  <c r="DH230" i="3" s="1"/>
  <c r="FA160" i="3"/>
  <c r="FA162" i="3" s="1"/>
  <c r="FA224" i="3" s="1"/>
  <c r="FA225" i="3" s="1"/>
  <c r="FA228" i="3" s="1"/>
  <c r="FA233" i="3" s="1"/>
  <c r="FA238" i="3" s="1"/>
  <c r="FA246" i="3" s="1"/>
  <c r="CQ338" i="3"/>
  <c r="FU199" i="3"/>
  <c r="FU202" i="3" s="1"/>
  <c r="FU230" i="3" s="1"/>
  <c r="M224" i="3"/>
  <c r="M225" i="3" s="1"/>
  <c r="M199" i="3"/>
  <c r="M202" i="3" s="1"/>
  <c r="M230" i="3" s="1"/>
  <c r="BG160" i="3"/>
  <c r="BR199" i="3"/>
  <c r="BR202" i="3" s="1"/>
  <c r="BR230" i="3" s="1"/>
  <c r="Q224" i="3"/>
  <c r="Q225" i="3" s="1"/>
  <c r="Q228" i="3" s="1"/>
  <c r="Q199" i="3"/>
  <c r="Q202" i="3" s="1"/>
  <c r="Q230" i="3" s="1"/>
  <c r="BW160" i="3"/>
  <c r="BW162" i="3" s="1"/>
  <c r="BW224" i="3" s="1"/>
  <c r="BW225" i="3" s="1"/>
  <c r="BW228" i="3" s="1"/>
  <c r="BW233" i="3" s="1"/>
  <c r="BW238" i="3" s="1"/>
  <c r="BW249" i="3" s="1"/>
  <c r="EN224" i="3"/>
  <c r="EN225" i="3" s="1"/>
  <c r="EN199" i="3"/>
  <c r="EN202" i="3" s="1"/>
  <c r="EN230" i="3" s="1"/>
  <c r="FN224" i="3"/>
  <c r="FN225" i="3" s="1"/>
  <c r="I224" i="3"/>
  <c r="I225" i="3" s="1"/>
  <c r="I228" i="3" s="1"/>
  <c r="I199" i="3"/>
  <c r="I202" i="3" s="1"/>
  <c r="I230" i="3" s="1"/>
  <c r="FC160" i="3"/>
  <c r="FC162" i="3" s="1"/>
  <c r="FC224" i="3" s="1"/>
  <c r="FC225" i="3" s="1"/>
  <c r="FC228" i="3" s="1"/>
  <c r="FC233" i="3" s="1"/>
  <c r="FC238" i="3" s="1"/>
  <c r="FC258" i="3" s="1"/>
  <c r="DI160" i="3"/>
  <c r="DI162" i="3" s="1"/>
  <c r="DI199" i="3" s="1"/>
  <c r="DI202" i="3" s="1"/>
  <c r="DI230" i="3" s="1"/>
  <c r="BR228" i="3"/>
  <c r="DQ158" i="3"/>
  <c r="DQ160" i="3" s="1"/>
  <c r="DQ162" i="3" s="1"/>
  <c r="DQ224" i="3" s="1"/>
  <c r="DQ225" i="3" s="1"/>
  <c r="DQ228" i="3" s="1"/>
  <c r="DQ233" i="3" s="1"/>
  <c r="DQ238" i="3" s="1"/>
  <c r="DQ258" i="3" s="1"/>
  <c r="DZ158" i="3"/>
  <c r="DZ160" i="3" s="1"/>
  <c r="DZ162" i="3" s="1"/>
  <c r="DZ224" i="3" s="1"/>
  <c r="DZ225" i="3" s="1"/>
  <c r="DZ228" i="3" s="1"/>
  <c r="DZ233" i="3" s="1"/>
  <c r="DZ238" i="3" s="1"/>
  <c r="N158" i="3"/>
  <c r="N160" i="3" s="1"/>
  <c r="N162" i="3" s="1"/>
  <c r="N224" i="3" s="1"/>
  <c r="N225" i="3" s="1"/>
  <c r="N228" i="3" s="1"/>
  <c r="N233" i="3" s="1"/>
  <c r="N238" i="3" s="1"/>
  <c r="N240" i="3" s="1"/>
  <c r="CU158" i="3"/>
  <c r="CU160" i="3" s="1"/>
  <c r="CU162" i="3" s="1"/>
  <c r="CU224" i="3" s="1"/>
  <c r="CU225" i="3" s="1"/>
  <c r="CU228" i="3" s="1"/>
  <c r="CU233" i="3" s="1"/>
  <c r="CU238" i="3" s="1"/>
  <c r="CU248" i="3" s="1"/>
  <c r="EL158" i="3"/>
  <c r="EL160" i="3" s="1"/>
  <c r="EL162" i="3" s="1"/>
  <c r="EL224" i="3" s="1"/>
  <c r="EL225" i="3" s="1"/>
  <c r="DL158" i="3"/>
  <c r="DL160" i="3" s="1"/>
  <c r="DL162" i="3" s="1"/>
  <c r="W158" i="3"/>
  <c r="W160" i="3" s="1"/>
  <c r="W162" i="3" s="1"/>
  <c r="W224" i="3" s="1"/>
  <c r="W225" i="3" s="1"/>
  <c r="W228" i="3" s="1"/>
  <c r="W233" i="3" s="1"/>
  <c r="W238" i="3" s="1"/>
  <c r="FL158" i="3"/>
  <c r="FL160" i="3" s="1"/>
  <c r="FL162" i="3" s="1"/>
  <c r="FL224" i="3" s="1"/>
  <c r="FL225" i="3" s="1"/>
  <c r="FL228" i="3" s="1"/>
  <c r="FL233" i="3" s="1"/>
  <c r="FL238" i="3" s="1"/>
  <c r="FL246" i="3" s="1"/>
  <c r="DF158" i="3"/>
  <c r="DF160" i="3" s="1"/>
  <c r="DF162" i="3" s="1"/>
  <c r="D158" i="3"/>
  <c r="D160" i="3" s="1"/>
  <c r="D162" i="3" s="1"/>
  <c r="EU158" i="3"/>
  <c r="EU160" i="3" s="1"/>
  <c r="EU162" i="3" s="1"/>
  <c r="AR158" i="3"/>
  <c r="AR160" i="3" s="1"/>
  <c r="AR162" i="3" s="1"/>
  <c r="AR224" i="3" s="1"/>
  <c r="AR225" i="3" s="1"/>
  <c r="AR228" i="3" s="1"/>
  <c r="AR233" i="3" s="1"/>
  <c r="AR238" i="3" s="1"/>
  <c r="AR246" i="3" s="1"/>
  <c r="DJ158" i="3"/>
  <c r="DJ160" i="3" s="1"/>
  <c r="DJ162" i="3" s="1"/>
  <c r="EQ158" i="3"/>
  <c r="EQ160" i="3" s="1"/>
  <c r="EQ162" i="3" s="1"/>
  <c r="EQ224" i="3" s="1"/>
  <c r="EQ225" i="3" s="1"/>
  <c r="EQ228" i="3" s="1"/>
  <c r="EQ233" i="3" s="1"/>
  <c r="EQ238" i="3" s="1"/>
  <c r="EQ248" i="3" s="1"/>
  <c r="EJ158" i="3"/>
  <c r="EJ160" i="3" s="1"/>
  <c r="EJ162" i="3" s="1"/>
  <c r="CZ158" i="3"/>
  <c r="CZ160" i="3" s="1"/>
  <c r="CZ162" i="3" s="1"/>
  <c r="DR158" i="3"/>
  <c r="DR160" i="3" s="1"/>
  <c r="DR162" i="3" s="1"/>
  <c r="EF158" i="3"/>
  <c r="EF160" i="3" s="1"/>
  <c r="EF162" i="3" s="1"/>
  <c r="BS158" i="3"/>
  <c r="BS160" i="3" s="1"/>
  <c r="BS162" i="3" s="1"/>
  <c r="F158" i="3"/>
  <c r="F160" i="3" s="1"/>
  <c r="F162" i="3" s="1"/>
  <c r="ED158" i="3"/>
  <c r="ED160" i="3" s="1"/>
  <c r="ED162" i="3" s="1"/>
  <c r="ED224" i="3" s="1"/>
  <c r="ED225" i="3" s="1"/>
  <c r="ED228" i="3" s="1"/>
  <c r="ED233" i="3" s="1"/>
  <c r="ED238" i="3" s="1"/>
  <c r="ED249" i="3" s="1"/>
  <c r="BJ158" i="3"/>
  <c r="BJ160" i="3" s="1"/>
  <c r="BJ162" i="3" s="1"/>
  <c r="BJ224" i="3" s="1"/>
  <c r="BJ225" i="3" s="1"/>
  <c r="BJ228" i="3" s="1"/>
  <c r="BJ233" i="3" s="1"/>
  <c r="BJ238" i="3" s="1"/>
  <c r="FQ158" i="3"/>
  <c r="FQ160" i="3" s="1"/>
  <c r="FQ162" i="3" s="1"/>
  <c r="FQ224" i="3" s="1"/>
  <c r="FQ225" i="3" s="1"/>
  <c r="FQ228" i="3" s="1"/>
  <c r="FQ233" i="3" s="1"/>
  <c r="FQ238" i="3" s="1"/>
  <c r="DO158" i="3"/>
  <c r="DO160" i="3" s="1"/>
  <c r="DO162" i="3" s="1"/>
  <c r="CB158" i="3"/>
  <c r="CB160" i="3" s="1"/>
  <c r="CB162" i="3" s="1"/>
  <c r="CB224" i="3" s="1"/>
  <c r="CB225" i="3" s="1"/>
  <c r="CB228" i="3" s="1"/>
  <c r="CB233" i="3" s="1"/>
  <c r="CB238" i="3" s="1"/>
  <c r="BC158" i="3"/>
  <c r="BC160" i="3" s="1"/>
  <c r="BC162" i="3" s="1"/>
  <c r="AA158" i="3"/>
  <c r="AA160" i="3" s="1"/>
  <c r="AA162" i="3" s="1"/>
  <c r="AA224" i="3" s="1"/>
  <c r="AA225" i="3" s="1"/>
  <c r="AA228" i="3" s="1"/>
  <c r="AA233" i="3" s="1"/>
  <c r="AA238" i="3" s="1"/>
  <c r="BD160" i="3"/>
  <c r="FV158" i="3"/>
  <c r="FV160" i="3" s="1"/>
  <c r="FV162" i="3" s="1"/>
  <c r="J158" i="3"/>
  <c r="J160" i="3" s="1"/>
  <c r="J162" i="3" s="1"/>
  <c r="BV158" i="3"/>
  <c r="BV160" i="3" s="1"/>
  <c r="BV162" i="3" s="1"/>
  <c r="BV224" i="3" s="1"/>
  <c r="BV225" i="3" s="1"/>
  <c r="BV228" i="3" s="1"/>
  <c r="BV233" i="3" s="1"/>
  <c r="BV238" i="3" s="1"/>
  <c r="EN228" i="3"/>
  <c r="AH158" i="3"/>
  <c r="AH160" i="3" s="1"/>
  <c r="AH162" i="3" s="1"/>
  <c r="AO158" i="3"/>
  <c r="AO160" i="3" s="1"/>
  <c r="AO162" i="3" s="1"/>
  <c r="EK158" i="3"/>
  <c r="EK160" i="3" s="1"/>
  <c r="EK162" i="3" s="1"/>
  <c r="EK224" i="3" s="1"/>
  <c r="EK225" i="3" s="1"/>
  <c r="EK228" i="3" s="1"/>
  <c r="EK233" i="3" s="1"/>
  <c r="EK238" i="3" s="1"/>
  <c r="DK158" i="3"/>
  <c r="DK160" i="3" s="1"/>
  <c r="DK162" i="3" s="1"/>
  <c r="DK224" i="3" s="1"/>
  <c r="DK225" i="3" s="1"/>
  <c r="DK228" i="3" s="1"/>
  <c r="DK233" i="3" s="1"/>
  <c r="DK238" i="3" s="1"/>
  <c r="DK246" i="3" s="1"/>
  <c r="FM158" i="3"/>
  <c r="FM160" i="3" s="1"/>
  <c r="FM162" i="3" s="1"/>
  <c r="FM224" i="3" s="1"/>
  <c r="FM225" i="3" s="1"/>
  <c r="FM228" i="3" s="1"/>
  <c r="FM233" i="3" s="1"/>
  <c r="FM238" i="3" s="1"/>
  <c r="G158" i="3"/>
  <c r="G160" i="3" s="1"/>
  <c r="G162" i="3" s="1"/>
  <c r="G224" i="3" s="1"/>
  <c r="G225" i="3" s="1"/>
  <c r="G228" i="3" s="1"/>
  <c r="G233" i="3" s="1"/>
  <c r="G238" i="3" s="1"/>
  <c r="G240" i="3" s="1"/>
  <c r="CM158" i="3"/>
  <c r="CM160" i="3" s="1"/>
  <c r="CM162" i="3" s="1"/>
  <c r="O158" i="3"/>
  <c r="O160" i="3" s="1"/>
  <c r="O162" i="3" s="1"/>
  <c r="O224" i="3" s="1"/>
  <c r="O225" i="3" s="1"/>
  <c r="O228" i="3" s="1"/>
  <c r="O233" i="3" s="1"/>
  <c r="O238" i="3" s="1"/>
  <c r="BA158" i="3"/>
  <c r="BA160" i="3" s="1"/>
  <c r="BA162" i="3" s="1"/>
  <c r="Z249" i="3"/>
  <c r="Z240" i="3"/>
  <c r="FU228" i="3"/>
  <c r="BE258" i="3"/>
  <c r="BE240" i="3"/>
  <c r="BE248" i="3"/>
  <c r="BE246" i="3"/>
  <c r="BE249" i="3"/>
  <c r="DH228" i="3"/>
  <c r="DG162" i="3"/>
  <c r="DG224" i="3" s="1"/>
  <c r="DG225" i="3" s="1"/>
  <c r="DG228" i="3" s="1"/>
  <c r="DG233" i="3" s="1"/>
  <c r="DG238" i="3" s="1"/>
  <c r="DG240" i="3" s="1"/>
  <c r="P162" i="3"/>
  <c r="P224" i="3" s="1"/>
  <c r="P225" i="3" s="1"/>
  <c r="P228" i="3" s="1"/>
  <c r="P233" i="3" s="1"/>
  <c r="P238" i="3" s="1"/>
  <c r="P248" i="3" s="1"/>
  <c r="EA224" i="3"/>
  <c r="EA225" i="3" s="1"/>
  <c r="EA228" i="3" s="1"/>
  <c r="EA233" i="3" s="1"/>
  <c r="EA238" i="3" s="1"/>
  <c r="EA246" i="3" s="1"/>
  <c r="CR162" i="3"/>
  <c r="CR224" i="3" s="1"/>
  <c r="CR225" i="3" s="1"/>
  <c r="CR228" i="3" s="1"/>
  <c r="CR233" i="3" s="1"/>
  <c r="CR238" i="3" s="1"/>
  <c r="CR258" i="3" s="1"/>
  <c r="BZ162" i="3"/>
  <c r="BZ224" i="3" s="1"/>
  <c r="BZ225" i="3" s="1"/>
  <c r="BZ228" i="3" s="1"/>
  <c r="BZ233" i="3" s="1"/>
  <c r="BZ238" i="3" s="1"/>
  <c r="FF162" i="3"/>
  <c r="FF224" i="3" s="1"/>
  <c r="FF225" i="3" s="1"/>
  <c r="FF228" i="3" s="1"/>
  <c r="FF233" i="3" s="1"/>
  <c r="FF238" i="3" s="1"/>
  <c r="AM162" i="3"/>
  <c r="AM224" i="3" s="1"/>
  <c r="AM225" i="3" s="1"/>
  <c r="AM228" i="3" s="1"/>
  <c r="AM233" i="3" s="1"/>
  <c r="AM238" i="3" s="1"/>
  <c r="BX162" i="3"/>
  <c r="BX224" i="3" s="1"/>
  <c r="BX225" i="3" s="1"/>
  <c r="BX228" i="3" s="1"/>
  <c r="BX233" i="3" s="1"/>
  <c r="BX238" i="3" s="1"/>
  <c r="BX240" i="3" s="1"/>
  <c r="R224" i="3"/>
  <c r="R225" i="3" s="1"/>
  <c r="R338" i="3" s="1"/>
  <c r="AL162" i="3"/>
  <c r="AL224" i="3" s="1"/>
  <c r="AL225" i="3" s="1"/>
  <c r="AL228" i="3" s="1"/>
  <c r="AL233" i="3" s="1"/>
  <c r="AL238" i="3" s="1"/>
  <c r="AL248" i="3" s="1"/>
  <c r="FH162" i="3"/>
  <c r="FH224" i="3" s="1"/>
  <c r="FH225" i="3" s="1"/>
  <c r="FH228" i="3" s="1"/>
  <c r="FH233" i="3" s="1"/>
  <c r="FH238" i="3" s="1"/>
  <c r="FH240" i="3" s="1"/>
  <c r="CG162" i="3"/>
  <c r="CG224" i="3" s="1"/>
  <c r="CG225" i="3" s="1"/>
  <c r="CG228" i="3" s="1"/>
  <c r="CG233" i="3" s="1"/>
  <c r="CG238" i="3" s="1"/>
  <c r="EE162" i="3"/>
  <c r="EE224" i="3" s="1"/>
  <c r="EE225" i="3" s="1"/>
  <c r="EE228" i="3" s="1"/>
  <c r="EE233" i="3" s="1"/>
  <c r="EE238" i="3" s="1"/>
  <c r="EE249" i="3" s="1"/>
  <c r="BG162" i="3"/>
  <c r="BT162" i="3"/>
  <c r="BT224" i="3" s="1"/>
  <c r="BT225" i="3" s="1"/>
  <c r="BT228" i="3" s="1"/>
  <c r="BT233" i="3" s="1"/>
  <c r="BT238" i="3" s="1"/>
  <c r="BT248" i="3" s="1"/>
  <c r="Z258" i="3"/>
  <c r="CH162" i="3"/>
  <c r="CH224" i="3" s="1"/>
  <c r="CH225" i="3" s="1"/>
  <c r="CH228" i="3" s="1"/>
  <c r="CH233" i="3" s="1"/>
  <c r="CH238" i="3" s="1"/>
  <c r="CF162" i="3"/>
  <c r="CF224" i="3" s="1"/>
  <c r="CF225" i="3" s="1"/>
  <c r="CF228" i="3" s="1"/>
  <c r="CF233" i="3" s="1"/>
  <c r="CF238" i="3" s="1"/>
  <c r="AN162" i="3"/>
  <c r="AN224" i="3" s="1"/>
  <c r="AN225" i="3" s="1"/>
  <c r="AN228" i="3" s="1"/>
  <c r="AN233" i="3" s="1"/>
  <c r="AN238" i="3" s="1"/>
  <c r="AN246" i="3" s="1"/>
  <c r="L162" i="3"/>
  <c r="DW162" i="3"/>
  <c r="DW224" i="3" s="1"/>
  <c r="DW225" i="3" s="1"/>
  <c r="DW228" i="3" s="1"/>
  <c r="DW233" i="3" s="1"/>
  <c r="DW238" i="3" s="1"/>
  <c r="DW240" i="3" s="1"/>
  <c r="BO224" i="3"/>
  <c r="BO225" i="3" s="1"/>
  <c r="BO338" i="3" s="1"/>
  <c r="AY162" i="3"/>
  <c r="AY224" i="3" s="1"/>
  <c r="AY225" i="3" s="1"/>
  <c r="AY228" i="3" s="1"/>
  <c r="AY233" i="3" s="1"/>
  <c r="AY238" i="3" s="1"/>
  <c r="AY246" i="3" s="1"/>
  <c r="DI224" i="3"/>
  <c r="DI225" i="3" s="1"/>
  <c r="DN162" i="3"/>
  <c r="AJ162" i="3"/>
  <c r="AJ224" i="3" s="1"/>
  <c r="AJ225" i="3" s="1"/>
  <c r="AJ228" i="3" s="1"/>
  <c r="AJ233" i="3" s="1"/>
  <c r="AJ238" i="3" s="1"/>
  <c r="CJ162" i="3"/>
  <c r="FW162" i="3"/>
  <c r="FW224" i="3" s="1"/>
  <c r="FW225" i="3" s="1"/>
  <c r="FW228" i="3" s="1"/>
  <c r="FW233" i="3" s="1"/>
  <c r="FW238" i="3" s="1"/>
  <c r="FW246" i="3" s="1"/>
  <c r="FB162" i="3"/>
  <c r="FB224" i="3" s="1"/>
  <c r="FB225" i="3" s="1"/>
  <c r="FB228" i="3" s="1"/>
  <c r="FB233" i="3" s="1"/>
  <c r="FB238" i="3" s="1"/>
  <c r="FB246" i="3" s="1"/>
  <c r="AZ224" i="3"/>
  <c r="AZ225" i="3" s="1"/>
  <c r="BN162" i="3"/>
  <c r="BK162" i="3"/>
  <c r="EH162" i="3"/>
  <c r="EH224" i="3" s="1"/>
  <c r="EH225" i="3" s="1"/>
  <c r="EH228" i="3" s="1"/>
  <c r="EH233" i="3" s="1"/>
  <c r="EH238" i="3" s="1"/>
  <c r="EH248" i="3" s="1"/>
  <c r="CY162" i="3"/>
  <c r="CY224" i="3" s="1"/>
  <c r="CY225" i="3" s="1"/>
  <c r="CY228" i="3" s="1"/>
  <c r="CY233" i="3" s="1"/>
  <c r="CY238" i="3" s="1"/>
  <c r="BB162" i="3"/>
  <c r="AC162" i="3"/>
  <c r="AC224" i="3" s="1"/>
  <c r="AC225" i="3" s="1"/>
  <c r="AC228" i="3" s="1"/>
  <c r="AC233" i="3" s="1"/>
  <c r="AC238" i="3" s="1"/>
  <c r="AC258" i="3" s="1"/>
  <c r="S224" i="3"/>
  <c r="S225" i="3" s="1"/>
  <c r="Z248" i="3"/>
  <c r="Z246" i="3"/>
  <c r="AV162" i="3"/>
  <c r="AV224" i="3" s="1"/>
  <c r="AV225" i="3" s="1"/>
  <c r="AV228" i="3" s="1"/>
  <c r="AV233" i="3" s="1"/>
  <c r="AV238" i="3" s="1"/>
  <c r="AV258" i="3" s="1"/>
  <c r="EI162" i="3"/>
  <c r="DS224" i="3"/>
  <c r="DS225" i="3" s="1"/>
  <c r="DS338" i="3" s="1"/>
  <c r="DE162" i="3"/>
  <c r="DE224" i="3" s="1"/>
  <c r="DE225" i="3" s="1"/>
  <c r="DE228" i="3" s="1"/>
  <c r="DE233" i="3" s="1"/>
  <c r="DE238" i="3" s="1"/>
  <c r="BD162" i="3"/>
  <c r="BD224" i="3" s="1"/>
  <c r="BD225" i="3" s="1"/>
  <c r="BD228" i="3" s="1"/>
  <c r="BD233" i="3" s="1"/>
  <c r="BD238" i="3" s="1"/>
  <c r="AG224" i="3"/>
  <c r="AG225" i="3" s="1"/>
  <c r="DY162" i="3"/>
  <c r="DY224" i="3" s="1"/>
  <c r="DY225" i="3" s="1"/>
  <c r="DY228" i="3" s="1"/>
  <c r="DY233" i="3" s="1"/>
  <c r="DY238" i="3" s="1"/>
  <c r="BQ162" i="3"/>
  <c r="FO162" i="3"/>
  <c r="Y224" i="3"/>
  <c r="Y225" i="3" s="1"/>
  <c r="Y228" i="3" s="1"/>
  <c r="Y233" i="3" s="1"/>
  <c r="Y238" i="3" s="1"/>
  <c r="Y249" i="3" s="1"/>
  <c r="FK162" i="3"/>
  <c r="CA162" i="3"/>
  <c r="CA224" i="3" s="1"/>
  <c r="CA225" i="3" s="1"/>
  <c r="CA228" i="3" s="1"/>
  <c r="CA233" i="3" s="1"/>
  <c r="CA238" i="3" s="1"/>
  <c r="CA249" i="3" s="1"/>
  <c r="FJ224" i="3"/>
  <c r="FJ225" i="3" s="1"/>
  <c r="FJ228" i="3" s="1"/>
  <c r="FJ233" i="3" s="1"/>
  <c r="FJ238" i="3" s="1"/>
  <c r="AP162" i="3"/>
  <c r="CX162" i="3"/>
  <c r="CX224" i="3" s="1"/>
  <c r="CX225" i="3" s="1"/>
  <c r="DD162" i="3"/>
  <c r="DD224" i="3" s="1"/>
  <c r="DD225" i="3" s="1"/>
  <c r="DD228" i="3" s="1"/>
  <c r="DD233" i="3" s="1"/>
  <c r="DD238" i="3" s="1"/>
  <c r="DD248" i="3" s="1"/>
  <c r="CI258" i="3"/>
  <c r="CI248" i="3"/>
  <c r="CI240" i="3"/>
  <c r="AW258" i="3"/>
  <c r="AW246" i="3"/>
  <c r="AW249" i="3"/>
  <c r="AW240" i="3"/>
  <c r="DC160" i="3"/>
  <c r="DP160" i="3"/>
  <c r="AU160" i="3"/>
  <c r="CI246" i="3"/>
  <c r="BR233" i="3"/>
  <c r="BR238" i="3" s="1"/>
  <c r="BR258" i="3" s="1"/>
  <c r="AI228" i="3"/>
  <c r="AI233" i="3" s="1"/>
  <c r="AI238" i="3" s="1"/>
  <c r="AI246" i="3" s="1"/>
  <c r="DX228" i="3"/>
  <c r="DX233" i="3" s="1"/>
  <c r="DX238" i="3" s="1"/>
  <c r="DX240" i="3" s="1"/>
  <c r="V249" i="3"/>
  <c r="V246" i="3"/>
  <c r="BI246" i="3"/>
  <c r="V248" i="3"/>
  <c r="V240" i="3"/>
  <c r="FT249" i="3"/>
  <c r="CW246" i="3"/>
  <c r="BI248" i="3"/>
  <c r="CW240" i="3"/>
  <c r="FT248" i="3"/>
  <c r="U248" i="3"/>
  <c r="BH240" i="3"/>
  <c r="BY258" i="3"/>
  <c r="BY249" i="3"/>
  <c r="EP250" i="3"/>
  <c r="EP254" i="3" s="1"/>
  <c r="EP259" i="3" s="1"/>
  <c r="EP260" i="3" s="1"/>
  <c r="BH248" i="3"/>
  <c r="BI258" i="3"/>
  <c r="H249" i="3"/>
  <c r="H248" i="3"/>
  <c r="CW249" i="3"/>
  <c r="EC248" i="3"/>
  <c r="BI249" i="3"/>
  <c r="DB240" i="3"/>
  <c r="CL246" i="3"/>
  <c r="FE248" i="3"/>
  <c r="FX228" i="3"/>
  <c r="FX233" i="3" s="1"/>
  <c r="FX238" i="3" s="1"/>
  <c r="FX258" i="3" s="1"/>
  <c r="CL249" i="3"/>
  <c r="DV249" i="3"/>
  <c r="H246" i="3"/>
  <c r="U258" i="3"/>
  <c r="AB246" i="3"/>
  <c r="AB249" i="3"/>
  <c r="BM240" i="3"/>
  <c r="CC240" i="3"/>
  <c r="EC249" i="3"/>
  <c r="CC258" i="3"/>
  <c r="CL258" i="3"/>
  <c r="AB258" i="3"/>
  <c r="CL248" i="3"/>
  <c r="AB248" i="3"/>
  <c r="DU248" i="3"/>
  <c r="K248" i="3"/>
  <c r="BP249" i="3"/>
  <c r="K246" i="3"/>
  <c r="H258" i="3"/>
  <c r="K240" i="3"/>
  <c r="BH246" i="3"/>
  <c r="BP258" i="3"/>
  <c r="DB249" i="3"/>
  <c r="DB248" i="3"/>
  <c r="BP246" i="3"/>
  <c r="K249" i="3"/>
  <c r="BY246" i="3"/>
  <c r="BH249" i="3"/>
  <c r="BP248" i="3"/>
  <c r="BY248" i="3"/>
  <c r="DV246" i="3"/>
  <c r="DB258" i="3"/>
  <c r="FE240" i="3"/>
  <c r="EO248" i="3"/>
  <c r="FE246" i="3"/>
  <c r="AX246" i="3"/>
  <c r="U249" i="3"/>
  <c r="FE249" i="3"/>
  <c r="U246" i="3"/>
  <c r="AX240" i="3"/>
  <c r="EV248" i="3"/>
  <c r="EV246" i="3"/>
  <c r="EO258" i="3"/>
  <c r="EV258" i="3"/>
  <c r="AK228" i="3"/>
  <c r="AK233" i="3" s="1"/>
  <c r="AK238" i="3" s="1"/>
  <c r="AK258" i="3" s="1"/>
  <c r="BU228" i="3"/>
  <c r="BU233" i="3" s="1"/>
  <c r="BU238" i="3" s="1"/>
  <c r="BU246" i="3" s="1"/>
  <c r="AX258" i="3"/>
  <c r="FR228" i="3"/>
  <c r="FR233" i="3" s="1"/>
  <c r="FR238" i="3" s="1"/>
  <c r="FR258" i="3" s="1"/>
  <c r="BM258" i="3"/>
  <c r="BL258" i="3"/>
  <c r="BL249" i="3"/>
  <c r="EO246" i="3"/>
  <c r="DU246" i="3"/>
  <c r="CC249" i="3"/>
  <c r="EC246" i="3"/>
  <c r="AE249" i="3"/>
  <c r="BL246" i="3"/>
  <c r="EO249" i="3"/>
  <c r="AE246" i="3"/>
  <c r="BL248" i="3"/>
  <c r="DU258" i="3"/>
  <c r="DU249" i="3"/>
  <c r="EC240" i="3"/>
  <c r="AE248" i="3"/>
  <c r="AE240" i="3"/>
  <c r="CC248" i="3"/>
  <c r="EV240" i="3"/>
  <c r="AX248" i="3"/>
  <c r="X258" i="3"/>
  <c r="X240" i="3"/>
  <c r="X249" i="3"/>
  <c r="X246" i="3"/>
  <c r="AG228" i="3"/>
  <c r="AG233" i="3" s="1"/>
  <c r="AG238" i="3" s="1"/>
  <c r="AG246" i="3" s="1"/>
  <c r="CW248" i="3"/>
  <c r="FT240" i="3"/>
  <c r="BM248" i="3"/>
  <c r="EY224" i="3"/>
  <c r="EY225" i="3" s="1"/>
  <c r="DV248" i="3"/>
  <c r="DV240" i="3"/>
  <c r="FT246" i="3"/>
  <c r="BM249" i="3"/>
  <c r="ET249" i="3"/>
  <c r="EW258" i="3"/>
  <c r="EW249" i="3"/>
  <c r="EW246" i="3"/>
  <c r="EW248" i="3"/>
  <c r="X248" i="3"/>
  <c r="FG250" i="3"/>
  <c r="FG254" i="3" s="1"/>
  <c r="FG259" i="3" s="1"/>
  <c r="FG260" i="3" s="1"/>
  <c r="FG290" i="3" s="1"/>
  <c r="FG143" i="1" s="1"/>
  <c r="CE249" i="3"/>
  <c r="AS250" i="3"/>
  <c r="AS254" i="3" s="1"/>
  <c r="AS259" i="3" s="1"/>
  <c r="AS260" i="3" s="1"/>
  <c r="AS290" i="3" s="1"/>
  <c r="AS143" i="1" s="1"/>
  <c r="CV249" i="3"/>
  <c r="ET248" i="3"/>
  <c r="CE258" i="3"/>
  <c r="ET246" i="3"/>
  <c r="CE246" i="3"/>
  <c r="CE248" i="3"/>
  <c r="ET258" i="3"/>
  <c r="EZ248" i="3"/>
  <c r="EZ249" i="3"/>
  <c r="EZ240" i="3"/>
  <c r="EZ258" i="3"/>
  <c r="CT250" i="3"/>
  <c r="CT254" i="3" s="1"/>
  <c r="CT259" i="3" s="1"/>
  <c r="CT260" i="3" s="1"/>
  <c r="CT290" i="3" s="1"/>
  <c r="CT143" i="1" s="1"/>
  <c r="CV258" i="3"/>
  <c r="CV248" i="3"/>
  <c r="CV246" i="3"/>
  <c r="AF250" i="3"/>
  <c r="AF254" i="3" s="1"/>
  <c r="AF259" i="3" s="1"/>
  <c r="AF260" i="3" s="1"/>
  <c r="AF290" i="3" s="1"/>
  <c r="AF143" i="1" s="1"/>
  <c r="EX250" i="3"/>
  <c r="EX254" i="3" s="1"/>
  <c r="EX259" i="3" s="1"/>
  <c r="EX260" i="3" s="1"/>
  <c r="EX290" i="3" s="1"/>
  <c r="EX143" i="1" s="1"/>
  <c r="DM258" i="3"/>
  <c r="DM240" i="3"/>
  <c r="EM258" i="3"/>
  <c r="CD249" i="3"/>
  <c r="AD258" i="3"/>
  <c r="CO246" i="3"/>
  <c r="T249" i="3"/>
  <c r="EM249" i="3"/>
  <c r="CO240" i="3"/>
  <c r="CO248" i="3"/>
  <c r="EM246" i="3"/>
  <c r="FS228" i="3"/>
  <c r="FS233" i="3" s="1"/>
  <c r="FS238" i="3" s="1"/>
  <c r="CO249" i="3"/>
  <c r="DM249" i="3"/>
  <c r="EM248" i="3"/>
  <c r="DM248" i="3"/>
  <c r="CS250" i="3"/>
  <c r="CS254" i="3" s="1"/>
  <c r="CS259" i="3" s="1"/>
  <c r="CS260" i="3" s="1"/>
  <c r="CD240" i="3"/>
  <c r="ER246" i="3"/>
  <c r="DA248" i="3"/>
  <c r="CD258" i="3"/>
  <c r="AD240" i="3"/>
  <c r="ES248" i="3"/>
  <c r="CD248" i="3"/>
  <c r="BO228" i="3"/>
  <c r="BO233" i="3" s="1"/>
  <c r="BO238" i="3" s="1"/>
  <c r="ES249" i="3"/>
  <c r="AD246" i="3"/>
  <c r="AQ246" i="3"/>
  <c r="DA249" i="3"/>
  <c r="ES240" i="3"/>
  <c r="EG258" i="3"/>
  <c r="AD248" i="3"/>
  <c r="ES246" i="3"/>
  <c r="FD248" i="3"/>
  <c r="FD249" i="3"/>
  <c r="DA240" i="3"/>
  <c r="EG249" i="3"/>
  <c r="FD258" i="3"/>
  <c r="FD246" i="3"/>
  <c r="DT249" i="3"/>
  <c r="DT248" i="3"/>
  <c r="ER258" i="3"/>
  <c r="ER249" i="3"/>
  <c r="DA246" i="3"/>
  <c r="AQ258" i="3"/>
  <c r="ER248" i="3"/>
  <c r="CK248" i="3"/>
  <c r="CK249" i="3"/>
  <c r="CK258" i="3"/>
  <c r="CK240" i="3"/>
  <c r="CK246" i="3"/>
  <c r="AQ248" i="3"/>
  <c r="AQ249" i="3"/>
  <c r="EG246" i="3"/>
  <c r="AT249" i="3"/>
  <c r="AT248" i="3"/>
  <c r="AT240" i="3"/>
  <c r="T246" i="3"/>
  <c r="AT246" i="3"/>
  <c r="T258" i="3"/>
  <c r="T248" i="3"/>
  <c r="DT240" i="3"/>
  <c r="EG240" i="3"/>
  <c r="DT258" i="3"/>
  <c r="CP240" i="3"/>
  <c r="CP258" i="3"/>
  <c r="CP249" i="3"/>
  <c r="CP248" i="3"/>
  <c r="E250" i="3"/>
  <c r="E254" i="3" s="1"/>
  <c r="E259" i="3" s="1"/>
  <c r="E260" i="3" s="1"/>
  <c r="E290" i="3" s="1"/>
  <c r="C156" i="3"/>
  <c r="C193" i="3"/>
  <c r="C197" i="3" s="1"/>
  <c r="FZ124" i="3"/>
  <c r="FZ125" i="3" s="1"/>
  <c r="C128" i="3"/>
  <c r="FZ128" i="3" s="1"/>
  <c r="GB128" i="3" s="1"/>
  <c r="C226" i="3"/>
  <c r="FZ226" i="3" s="1"/>
  <c r="FZ169" i="3"/>
  <c r="GB169" i="3" s="1"/>
  <c r="CQ258" i="3" l="1"/>
  <c r="FP338" i="3"/>
  <c r="FI233" i="3"/>
  <c r="FI238" i="3" s="1"/>
  <c r="FI258" i="3" s="1"/>
  <c r="BR338" i="3"/>
  <c r="CQ249" i="3"/>
  <c r="CQ246" i="3"/>
  <c r="EN338" i="3"/>
  <c r="EN233" i="3"/>
  <c r="EN238" i="3" s="1"/>
  <c r="EN240" i="3" s="1"/>
  <c r="FP240" i="3"/>
  <c r="DH233" i="3"/>
  <c r="DH238" i="3" s="1"/>
  <c r="DH246" i="3" s="1"/>
  <c r="CQ248" i="3"/>
  <c r="Q233" i="3"/>
  <c r="Q238" i="3" s="1"/>
  <c r="Q249" i="3" s="1"/>
  <c r="FI338" i="3"/>
  <c r="I233" i="3"/>
  <c r="I238" i="3" s="1"/>
  <c r="I258" i="3" s="1"/>
  <c r="BF250" i="3"/>
  <c r="BF254" i="3" s="1"/>
  <c r="BF259" i="3" s="1"/>
  <c r="BF260" i="3" s="1"/>
  <c r="BF290" i="3" s="1"/>
  <c r="BF143" i="1" s="1"/>
  <c r="DS228" i="3"/>
  <c r="DS233" i="3" s="1"/>
  <c r="DS238" i="3" s="1"/>
  <c r="DS248" i="3" s="1"/>
  <c r="J199" i="3"/>
  <c r="J202" i="3" s="1"/>
  <c r="J230" i="3" s="1"/>
  <c r="J224" i="3"/>
  <c r="J225" i="3" s="1"/>
  <c r="FU233" i="3"/>
  <c r="FU238" i="3" s="1"/>
  <c r="EP265" i="3"/>
  <c r="EP271" i="3" s="1"/>
  <c r="EP274" i="3" s="1"/>
  <c r="EP327" i="3" s="1"/>
  <c r="EP290" i="3"/>
  <c r="EP143" i="1" s="1"/>
  <c r="CS290" i="3"/>
  <c r="CS143" i="1" s="1"/>
  <c r="R228" i="3"/>
  <c r="R233" i="3" s="1"/>
  <c r="R238" i="3" s="1"/>
  <c r="R240" i="3" s="1"/>
  <c r="BE250" i="3"/>
  <c r="BE254" i="3" s="1"/>
  <c r="BE259" i="3" s="1"/>
  <c r="BE260" i="3" s="1"/>
  <c r="BE290" i="3" s="1"/>
  <c r="BE143" i="1" s="1"/>
  <c r="M338" i="3"/>
  <c r="EB233" i="3"/>
  <c r="EB238" i="3" s="1"/>
  <c r="EB240" i="3" s="1"/>
  <c r="FU338" i="3"/>
  <c r="FP246" i="3"/>
  <c r="FP249" i="3"/>
  <c r="FP258" i="3"/>
  <c r="BA224" i="3"/>
  <c r="BA225" i="3" s="1"/>
  <c r="BA228" i="3" s="1"/>
  <c r="BA199" i="3"/>
  <c r="BA202" i="3" s="1"/>
  <c r="BA230" i="3" s="1"/>
  <c r="I240" i="3"/>
  <c r="AH224" i="3"/>
  <c r="AH225" i="3" s="1"/>
  <c r="AH228" i="3" s="1"/>
  <c r="AH199" i="3"/>
  <c r="AH202" i="3" s="1"/>
  <c r="AH230" i="3" s="1"/>
  <c r="DJ224" i="3"/>
  <c r="DJ225" i="3" s="1"/>
  <c r="DJ199" i="3"/>
  <c r="DJ202" i="3" s="1"/>
  <c r="DJ230" i="3" s="1"/>
  <c r="EJ224" i="3"/>
  <c r="EJ225" i="3" s="1"/>
  <c r="EJ228" i="3" s="1"/>
  <c r="EJ199" i="3"/>
  <c r="EJ202" i="3" s="1"/>
  <c r="EJ230" i="3" s="1"/>
  <c r="DN224" i="3"/>
  <c r="DN225" i="3" s="1"/>
  <c r="DN199" i="3"/>
  <c r="DN202" i="3" s="1"/>
  <c r="DN230" i="3" s="1"/>
  <c r="BB224" i="3"/>
  <c r="BB225" i="3" s="1"/>
  <c r="BB199" i="3"/>
  <c r="BB202" i="3" s="1"/>
  <c r="BB230" i="3" s="1"/>
  <c r="FN338" i="3"/>
  <c r="FN228" i="3"/>
  <c r="FN233" i="3" s="1"/>
  <c r="FN238" i="3" s="1"/>
  <c r="EU224" i="3"/>
  <c r="EU225" i="3" s="1"/>
  <c r="EU228" i="3" s="1"/>
  <c r="EU199" i="3"/>
  <c r="EU202" i="3" s="1"/>
  <c r="EU230" i="3" s="1"/>
  <c r="BQ224" i="3"/>
  <c r="BQ225" i="3" s="1"/>
  <c r="BQ199" i="3"/>
  <c r="BQ202" i="3" s="1"/>
  <c r="BQ230" i="3" s="1"/>
  <c r="BG224" i="3"/>
  <c r="BG225" i="3" s="1"/>
  <c r="BG228" i="3" s="1"/>
  <c r="BG199" i="3"/>
  <c r="BG202" i="3" s="1"/>
  <c r="BG230" i="3" s="1"/>
  <c r="AP224" i="3"/>
  <c r="AP225" i="3" s="1"/>
  <c r="AP228" i="3" s="1"/>
  <c r="AP199" i="3"/>
  <c r="AP202" i="3" s="1"/>
  <c r="AP230" i="3" s="1"/>
  <c r="CM224" i="3"/>
  <c r="CM225" i="3" s="1"/>
  <c r="CM199" i="3"/>
  <c r="CM202" i="3" s="1"/>
  <c r="CM230" i="3" s="1"/>
  <c r="F224" i="3"/>
  <c r="F225" i="3" s="1"/>
  <c r="F228" i="3" s="1"/>
  <c r="F199" i="3"/>
  <c r="F202" i="3" s="1"/>
  <c r="F230" i="3" s="1"/>
  <c r="D224" i="3"/>
  <c r="D225" i="3" s="1"/>
  <c r="D228" i="3" s="1"/>
  <c r="D199" i="3"/>
  <c r="D202" i="3" s="1"/>
  <c r="D230" i="3" s="1"/>
  <c r="AO224" i="3"/>
  <c r="AO225" i="3" s="1"/>
  <c r="AO199" i="3"/>
  <c r="AO202" i="3" s="1"/>
  <c r="AO230" i="3" s="1"/>
  <c r="BK224" i="3"/>
  <c r="BK225" i="3" s="1"/>
  <c r="BK199" i="3"/>
  <c r="BK202" i="3" s="1"/>
  <c r="BK230" i="3" s="1"/>
  <c r="L224" i="3"/>
  <c r="L225" i="3" s="1"/>
  <c r="L199" i="3"/>
  <c r="L202" i="3" s="1"/>
  <c r="L230" i="3" s="1"/>
  <c r="BS224" i="3"/>
  <c r="BS225" i="3" s="1"/>
  <c r="BS199" i="3"/>
  <c r="BS202" i="3" s="1"/>
  <c r="BS230" i="3" s="1"/>
  <c r="DF224" i="3"/>
  <c r="DF225" i="3" s="1"/>
  <c r="DF228" i="3" s="1"/>
  <c r="DF199" i="3"/>
  <c r="DF202" i="3" s="1"/>
  <c r="DF230" i="3" s="1"/>
  <c r="DH338" i="3"/>
  <c r="BN224" i="3"/>
  <c r="BN225" i="3" s="1"/>
  <c r="BN228" i="3" s="1"/>
  <c r="BN233" i="3" s="1"/>
  <c r="BN238" i="3" s="1"/>
  <c r="BN258" i="3" s="1"/>
  <c r="BN199" i="3"/>
  <c r="BN202" i="3" s="1"/>
  <c r="BN230" i="3" s="1"/>
  <c r="EF224" i="3"/>
  <c r="EF225" i="3" s="1"/>
  <c r="EF228" i="3" s="1"/>
  <c r="EF199" i="3"/>
  <c r="EF202" i="3" s="1"/>
  <c r="EF230" i="3" s="1"/>
  <c r="I338" i="3"/>
  <c r="FK224" i="3"/>
  <c r="FK225" i="3" s="1"/>
  <c r="FK199" i="3"/>
  <c r="FK202" i="3" s="1"/>
  <c r="FK230" i="3" s="1"/>
  <c r="EI224" i="3"/>
  <c r="EI225" i="3" s="1"/>
  <c r="EI228" i="3" s="1"/>
  <c r="EI199" i="3"/>
  <c r="EI202" i="3" s="1"/>
  <c r="EI230" i="3" s="1"/>
  <c r="EB338" i="3"/>
  <c r="FV224" i="3"/>
  <c r="FV225" i="3" s="1"/>
  <c r="FV228" i="3" s="1"/>
  <c r="FV199" i="3"/>
  <c r="FV202" i="3" s="1"/>
  <c r="FV230" i="3" s="1"/>
  <c r="DL224" i="3"/>
  <c r="DL225" i="3" s="1"/>
  <c r="DL228" i="3" s="1"/>
  <c r="DL199" i="3"/>
  <c r="DL202" i="3" s="1"/>
  <c r="DL230" i="3" s="1"/>
  <c r="DO224" i="3"/>
  <c r="DO225" i="3" s="1"/>
  <c r="DO228" i="3" s="1"/>
  <c r="DO199" i="3"/>
  <c r="DO202" i="3" s="1"/>
  <c r="DO230" i="3" s="1"/>
  <c r="FO224" i="3"/>
  <c r="FO225" i="3" s="1"/>
  <c r="FO228" i="3" s="1"/>
  <c r="FO199" i="3"/>
  <c r="FO202" i="3" s="1"/>
  <c r="FO230" i="3" s="1"/>
  <c r="M228" i="3"/>
  <c r="M233" i="3" s="1"/>
  <c r="M238" i="3" s="1"/>
  <c r="DR224" i="3"/>
  <c r="DR225" i="3" s="1"/>
  <c r="DR199" i="3"/>
  <c r="DR202" i="3" s="1"/>
  <c r="DR230" i="3" s="1"/>
  <c r="Q338" i="3"/>
  <c r="CJ224" i="3"/>
  <c r="CJ225" i="3" s="1"/>
  <c r="CJ228" i="3" s="1"/>
  <c r="CJ199" i="3"/>
  <c r="CJ202" i="3" s="1"/>
  <c r="CJ230" i="3" s="1"/>
  <c r="BC224" i="3"/>
  <c r="BC225" i="3" s="1"/>
  <c r="BC228" i="3" s="1"/>
  <c r="BC199" i="3"/>
  <c r="BC202" i="3" s="1"/>
  <c r="BC230" i="3" s="1"/>
  <c r="CZ224" i="3"/>
  <c r="CZ225" i="3" s="1"/>
  <c r="CZ228" i="3" s="1"/>
  <c r="CZ199" i="3"/>
  <c r="CZ202" i="3" s="1"/>
  <c r="CZ230" i="3" s="1"/>
  <c r="BV258" i="3"/>
  <c r="BV246" i="3"/>
  <c r="BV240" i="3"/>
  <c r="EK248" i="3"/>
  <c r="EK249" i="3"/>
  <c r="AO228" i="3"/>
  <c r="DO338" i="3"/>
  <c r="DZ258" i="3"/>
  <c r="DZ248" i="3"/>
  <c r="FQ258" i="3"/>
  <c r="FQ240" i="3"/>
  <c r="FQ246" i="3"/>
  <c r="FQ248" i="3"/>
  <c r="FQ249" i="3"/>
  <c r="DJ228" i="3"/>
  <c r="DJ338" i="3"/>
  <c r="CM228" i="3"/>
  <c r="BS228" i="3"/>
  <c r="FM258" i="3"/>
  <c r="FM248" i="3"/>
  <c r="AA258" i="3"/>
  <c r="AA248" i="3"/>
  <c r="AA249" i="3"/>
  <c r="DR228" i="3"/>
  <c r="CX228" i="3"/>
  <c r="CX233" i="3" s="1"/>
  <c r="CX238" i="3" s="1"/>
  <c r="CX248" i="3" s="1"/>
  <c r="BK228" i="3"/>
  <c r="BQ228" i="3"/>
  <c r="Z250" i="3"/>
  <c r="Z254" i="3" s="1"/>
  <c r="Z259" i="3" s="1"/>
  <c r="Z260" i="3" s="1"/>
  <c r="Z290" i="3" s="1"/>
  <c r="Z143" i="1" s="1"/>
  <c r="C158" i="3"/>
  <c r="C160" i="3" s="1"/>
  <c r="C162" i="3" s="1"/>
  <c r="C224" i="3" s="1"/>
  <c r="DI228" i="3"/>
  <c r="DI233" i="3" s="1"/>
  <c r="DI238" i="3" s="1"/>
  <c r="DI248" i="3" s="1"/>
  <c r="DI338" i="3"/>
  <c r="S228" i="3"/>
  <c r="S233" i="3" s="1"/>
  <c r="S238" i="3" s="1"/>
  <c r="S249" i="3" s="1"/>
  <c r="S338" i="3"/>
  <c r="J228" i="3"/>
  <c r="J233" i="3" s="1"/>
  <c r="J238" i="3" s="1"/>
  <c r="J240" i="3" s="1"/>
  <c r="J338" i="3"/>
  <c r="AZ228" i="3"/>
  <c r="AZ233" i="3" s="1"/>
  <c r="AZ238" i="3" s="1"/>
  <c r="AZ249" i="3" s="1"/>
  <c r="AZ338" i="3"/>
  <c r="BB228" i="3"/>
  <c r="AW250" i="3"/>
  <c r="AW254" i="3" s="1"/>
  <c r="AW259" i="3" s="1"/>
  <c r="AW260" i="3" s="1"/>
  <c r="AW290" i="3" s="1"/>
  <c r="AW143" i="1" s="1"/>
  <c r="L228" i="3"/>
  <c r="L233" i="3" s="1"/>
  <c r="L238" i="3" s="1"/>
  <c r="L258" i="3" s="1"/>
  <c r="L338" i="3"/>
  <c r="CF249" i="3"/>
  <c r="CF248" i="3"/>
  <c r="BR249" i="3"/>
  <c r="BR248" i="3"/>
  <c r="G246" i="3"/>
  <c r="BV248" i="3"/>
  <c r="BV249" i="3"/>
  <c r="BZ249" i="3"/>
  <c r="BZ248" i="3"/>
  <c r="BZ258" i="3"/>
  <c r="BZ246" i="3"/>
  <c r="BZ240" i="3"/>
  <c r="CB249" i="3"/>
  <c r="CB246" i="3"/>
  <c r="CB248" i="3"/>
  <c r="CB240" i="3"/>
  <c r="CB258" i="3"/>
  <c r="DY249" i="3"/>
  <c r="DY246" i="3"/>
  <c r="DY258" i="3"/>
  <c r="DY248" i="3"/>
  <c r="FL240" i="3"/>
  <c r="FL248" i="3"/>
  <c r="FL249" i="3"/>
  <c r="FL258" i="3"/>
  <c r="EK246" i="3"/>
  <c r="G258" i="3"/>
  <c r="EK258" i="3"/>
  <c r="CF258" i="3"/>
  <c r="G248" i="3"/>
  <c r="G249" i="3"/>
  <c r="CI250" i="3"/>
  <c r="CI254" i="3" s="1"/>
  <c r="CI259" i="3" s="1"/>
  <c r="CI260" i="3" s="1"/>
  <c r="CI290" i="3" s="1"/>
  <c r="CI143" i="1" s="1"/>
  <c r="CF240" i="3"/>
  <c r="EK240" i="3"/>
  <c r="CF246" i="3"/>
  <c r="W249" i="3"/>
  <c r="W246" i="3"/>
  <c r="W248" i="3"/>
  <c r="W240" i="3"/>
  <c r="W258" i="3"/>
  <c r="O258" i="3"/>
  <c r="O248" i="3"/>
  <c r="O246" i="3"/>
  <c r="O240" i="3"/>
  <c r="O249" i="3"/>
  <c r="CY258" i="3"/>
  <c r="CY246" i="3"/>
  <c r="CY248" i="3"/>
  <c r="CY249" i="3"/>
  <c r="CY240" i="3"/>
  <c r="AM240" i="3"/>
  <c r="AM246" i="3"/>
  <c r="AM249" i="3"/>
  <c r="AM248" i="3"/>
  <c r="AM258" i="3"/>
  <c r="BJ246" i="3"/>
  <c r="BJ248" i="3"/>
  <c r="BJ258" i="3"/>
  <c r="BJ240" i="3"/>
  <c r="BJ249" i="3"/>
  <c r="CH249" i="3"/>
  <c r="CH258" i="3"/>
  <c r="CH248" i="3"/>
  <c r="CH246" i="3"/>
  <c r="CH240" i="3"/>
  <c r="AJ249" i="3"/>
  <c r="AJ248" i="3"/>
  <c r="AJ258" i="3"/>
  <c r="AJ246" i="3"/>
  <c r="AJ240" i="3"/>
  <c r="FF240" i="3"/>
  <c r="FF249" i="3"/>
  <c r="FF246" i="3"/>
  <c r="FF258" i="3"/>
  <c r="FF248" i="3"/>
  <c r="DN228" i="3"/>
  <c r="DN233" i="3" s="1"/>
  <c r="DN238" i="3" s="1"/>
  <c r="DN246" i="3" s="1"/>
  <c r="FK228" i="3"/>
  <c r="FK233" i="3" s="1"/>
  <c r="FK238" i="3" s="1"/>
  <c r="FK246" i="3" s="1"/>
  <c r="DE240" i="3"/>
  <c r="DE258" i="3"/>
  <c r="DE246" i="3"/>
  <c r="DE249" i="3"/>
  <c r="DE248" i="3"/>
  <c r="FJ249" i="3"/>
  <c r="FJ248" i="3"/>
  <c r="FJ240" i="3"/>
  <c r="FJ246" i="3"/>
  <c r="BD246" i="3"/>
  <c r="BD240" i="3"/>
  <c r="BD258" i="3"/>
  <c r="BD249" i="3"/>
  <c r="BD248" i="3"/>
  <c r="EL228" i="3"/>
  <c r="EL233" i="3" s="1"/>
  <c r="EL238" i="3" s="1"/>
  <c r="EL240" i="3" s="1"/>
  <c r="DK240" i="3"/>
  <c r="DQ246" i="3"/>
  <c r="DQ248" i="3"/>
  <c r="DK241" i="3"/>
  <c r="AR258" i="3"/>
  <c r="DK258" i="3"/>
  <c r="DK248" i="3"/>
  <c r="DK249" i="3"/>
  <c r="DZ249" i="3"/>
  <c r="AR240" i="3"/>
  <c r="AR248" i="3"/>
  <c r="AU162" i="3"/>
  <c r="AU224" i="3" s="1"/>
  <c r="AU225" i="3" s="1"/>
  <c r="AU228" i="3" s="1"/>
  <c r="AU233" i="3" s="1"/>
  <c r="AU238" i="3" s="1"/>
  <c r="DZ246" i="3"/>
  <c r="DQ249" i="3"/>
  <c r="AR249" i="3"/>
  <c r="DP162" i="3"/>
  <c r="DP224" i="3" s="1"/>
  <c r="DP225" i="3" s="1"/>
  <c r="DP228" i="3" s="1"/>
  <c r="DP233" i="3" s="1"/>
  <c r="DP238" i="3" s="1"/>
  <c r="DC162" i="3"/>
  <c r="DC224" i="3" s="1"/>
  <c r="DC225" i="3" s="1"/>
  <c r="DC228" i="3" s="1"/>
  <c r="DC233" i="3" s="1"/>
  <c r="DC238" i="3" s="1"/>
  <c r="DH248" i="3"/>
  <c r="DH249" i="3"/>
  <c r="DZ240" i="3"/>
  <c r="DQ240" i="3"/>
  <c r="DY240" i="3"/>
  <c r="AA240" i="3"/>
  <c r="AA246" i="3"/>
  <c r="BR240" i="3"/>
  <c r="FJ258" i="3"/>
  <c r="FM249" i="3"/>
  <c r="FM246" i="3"/>
  <c r="FM240" i="3"/>
  <c r="BR246" i="3"/>
  <c r="AI248" i="3"/>
  <c r="AI258" i="3"/>
  <c r="AI249" i="3"/>
  <c r="AI240" i="3"/>
  <c r="DX249" i="3"/>
  <c r="FX249" i="3"/>
  <c r="DX248" i="3"/>
  <c r="DX258" i="3"/>
  <c r="DX246" i="3"/>
  <c r="V250" i="3"/>
  <c r="V254" i="3" s="1"/>
  <c r="V259" i="3" s="1"/>
  <c r="V260" i="3" s="1"/>
  <c r="V290" i="3" s="1"/>
  <c r="V143" i="1" s="1"/>
  <c r="FX240" i="3"/>
  <c r="FX246" i="3"/>
  <c r="FX248" i="3"/>
  <c r="AK249" i="3"/>
  <c r="BI250" i="3"/>
  <c r="BI254" i="3" s="1"/>
  <c r="BI259" i="3" s="1"/>
  <c r="BI260" i="3" s="1"/>
  <c r="BI290" i="3" s="1"/>
  <c r="BI143" i="1" s="1"/>
  <c r="DV250" i="3"/>
  <c r="DV254" i="3" s="1"/>
  <c r="DV259" i="3" s="1"/>
  <c r="DV260" i="3" s="1"/>
  <c r="DV290" i="3" s="1"/>
  <c r="DV143" i="1" s="1"/>
  <c r="AN258" i="3"/>
  <c r="FT250" i="3"/>
  <c r="FT254" i="3" s="1"/>
  <c r="FT259" i="3" s="1"/>
  <c r="FT260" i="3" s="1"/>
  <c r="FT290" i="3" s="1"/>
  <c r="FT143" i="1" s="1"/>
  <c r="AN248" i="3"/>
  <c r="AN240" i="3"/>
  <c r="DB250" i="3"/>
  <c r="DB254" i="3" s="1"/>
  <c r="DB259" i="3" s="1"/>
  <c r="DB260" i="3" s="1"/>
  <c r="CW250" i="3"/>
  <c r="CW254" i="3" s="1"/>
  <c r="CW259" i="3" s="1"/>
  <c r="CW260" i="3" s="1"/>
  <c r="CW290" i="3" s="1"/>
  <c r="CW143" i="1" s="1"/>
  <c r="AB250" i="3"/>
  <c r="AB254" i="3" s="1"/>
  <c r="AB259" i="3" s="1"/>
  <c r="AB260" i="3" s="1"/>
  <c r="AK246" i="3"/>
  <c r="AV246" i="3"/>
  <c r="AV249" i="3"/>
  <c r="FE250" i="3"/>
  <c r="FE254" i="3" s="1"/>
  <c r="FE259" i="3" s="1"/>
  <c r="FE260" i="3" s="1"/>
  <c r="FE290" i="3" s="1"/>
  <c r="FE143" i="1" s="1"/>
  <c r="AV248" i="3"/>
  <c r="K250" i="3"/>
  <c r="K254" i="3" s="1"/>
  <c r="K259" i="3" s="1"/>
  <c r="K260" i="3" s="1"/>
  <c r="K290" i="3" s="1"/>
  <c r="K143" i="1" s="1"/>
  <c r="AV240" i="3"/>
  <c r="AK240" i="3"/>
  <c r="CL250" i="3"/>
  <c r="CL254" i="3" s="1"/>
  <c r="CL259" i="3" s="1"/>
  <c r="CL260" i="3" s="1"/>
  <c r="CL290" i="3" s="1"/>
  <c r="CL143" i="1" s="1"/>
  <c r="AN249" i="3"/>
  <c r="AX250" i="3"/>
  <c r="AX254" i="3" s="1"/>
  <c r="AX259" i="3" s="1"/>
  <c r="AX260" i="3" s="1"/>
  <c r="AX290" i="3" s="1"/>
  <c r="AX143" i="1" s="1"/>
  <c r="BH250" i="3"/>
  <c r="BH254" i="3" s="1"/>
  <c r="BH259" i="3" s="1"/>
  <c r="BH260" i="3" s="1"/>
  <c r="CC250" i="3"/>
  <c r="CC254" i="3" s="1"/>
  <c r="CC259" i="3" s="1"/>
  <c r="CC260" i="3" s="1"/>
  <c r="CC290" i="3" s="1"/>
  <c r="CC143" i="1" s="1"/>
  <c r="BY250" i="3"/>
  <c r="BY254" i="3" s="1"/>
  <c r="BY259" i="3" s="1"/>
  <c r="BY260" i="3" s="1"/>
  <c r="AE250" i="3"/>
  <c r="AE254" i="3" s="1"/>
  <c r="AE259" i="3" s="1"/>
  <c r="AE260" i="3" s="1"/>
  <c r="AE290" i="3" s="1"/>
  <c r="AE143" i="1" s="1"/>
  <c r="AK248" i="3"/>
  <c r="DW246" i="3"/>
  <c r="BU249" i="3"/>
  <c r="EV250" i="3"/>
  <c r="EV254" i="3" s="1"/>
  <c r="EV259" i="3" s="1"/>
  <c r="EV260" i="3" s="1"/>
  <c r="EV290" i="3" s="1"/>
  <c r="EV143" i="1" s="1"/>
  <c r="U250" i="3"/>
  <c r="U254" i="3" s="1"/>
  <c r="U259" i="3" s="1"/>
  <c r="U260" i="3" s="1"/>
  <c r="U290" i="3" s="1"/>
  <c r="U143" i="1" s="1"/>
  <c r="EC250" i="3"/>
  <c r="EC254" i="3" s="1"/>
  <c r="EC259" i="3" s="1"/>
  <c r="EC260" i="3" s="1"/>
  <c r="H250" i="3"/>
  <c r="H254" i="3" s="1"/>
  <c r="H259" i="3" s="1"/>
  <c r="H260" i="3" s="1"/>
  <c r="FR246" i="3"/>
  <c r="BT249" i="3"/>
  <c r="FW258" i="3"/>
  <c r="BX258" i="3"/>
  <c r="Y246" i="3"/>
  <c r="AL249" i="3"/>
  <c r="CA258" i="3"/>
  <c r="AL258" i="3"/>
  <c r="BT246" i="3"/>
  <c r="BP250" i="3"/>
  <c r="BP254" i="3" s="1"/>
  <c r="BP259" i="3" s="1"/>
  <c r="BP260" i="3" s="1"/>
  <c r="BP290" i="3" s="1"/>
  <c r="BP143" i="1" s="1"/>
  <c r="CA246" i="3"/>
  <c r="DW249" i="3"/>
  <c r="Y258" i="3"/>
  <c r="DW258" i="3"/>
  <c r="BX246" i="3"/>
  <c r="BT240" i="3"/>
  <c r="BM250" i="3"/>
  <c r="BM254" i="3" s="1"/>
  <c r="BM259" i="3" s="1"/>
  <c r="BM260" i="3" s="1"/>
  <c r="BM290" i="3" s="1"/>
  <c r="BM143" i="1" s="1"/>
  <c r="BL250" i="3"/>
  <c r="BL254" i="3" s="1"/>
  <c r="BL259" i="3" s="1"/>
  <c r="BL260" i="3" s="1"/>
  <c r="Y248" i="3"/>
  <c r="FW249" i="3"/>
  <c r="Y240" i="3"/>
  <c r="CA240" i="3"/>
  <c r="DW248" i="3"/>
  <c r="BX249" i="3"/>
  <c r="FW248" i="3"/>
  <c r="BT258" i="3"/>
  <c r="FW240" i="3"/>
  <c r="FR248" i="3"/>
  <c r="CA248" i="3"/>
  <c r="EO250" i="3"/>
  <c r="EO254" i="3" s="1"/>
  <c r="EO259" i="3" s="1"/>
  <c r="EO260" i="3" s="1"/>
  <c r="EO290" i="3" s="1"/>
  <c r="EO143" i="1" s="1"/>
  <c r="BU248" i="3"/>
  <c r="P258" i="3"/>
  <c r="ED258" i="3"/>
  <c r="N249" i="3"/>
  <c r="N246" i="3"/>
  <c r="N248" i="3"/>
  <c r="CR248" i="3"/>
  <c r="FR240" i="3"/>
  <c r="BX248" i="3"/>
  <c r="AC246" i="3"/>
  <c r="FR249" i="3"/>
  <c r="DU250" i="3"/>
  <c r="DU254" i="3" s="1"/>
  <c r="DU259" i="3" s="1"/>
  <c r="DU260" i="3" s="1"/>
  <c r="DU290" i="3" s="1"/>
  <c r="DU143" i="1" s="1"/>
  <c r="BU258" i="3"/>
  <c r="BU240" i="3"/>
  <c r="P240" i="3"/>
  <c r="ED240" i="3"/>
  <c r="P249" i="3"/>
  <c r="X250" i="3"/>
  <c r="X254" i="3" s="1"/>
  <c r="X259" i="3" s="1"/>
  <c r="X260" i="3" s="1"/>
  <c r="X290" i="3" s="1"/>
  <c r="X143" i="1" s="1"/>
  <c r="P246" i="3"/>
  <c r="AL246" i="3"/>
  <c r="CR240" i="3"/>
  <c r="AL240" i="3"/>
  <c r="AC240" i="3"/>
  <c r="AG248" i="3"/>
  <c r="N258" i="3"/>
  <c r="CR249" i="3"/>
  <c r="AG249" i="3"/>
  <c r="AC249" i="3"/>
  <c r="CR246" i="3"/>
  <c r="CG246" i="3"/>
  <c r="CG258" i="3"/>
  <c r="CG248" i="3"/>
  <c r="CG240" i="3"/>
  <c r="CG249" i="3"/>
  <c r="FH248" i="3"/>
  <c r="FH249" i="3"/>
  <c r="FH246" i="3"/>
  <c r="ED248" i="3"/>
  <c r="AC248" i="3"/>
  <c r="AG240" i="3"/>
  <c r="FH258" i="3"/>
  <c r="EW250" i="3"/>
  <c r="EW254" i="3" s="1"/>
  <c r="EW259" i="3" s="1"/>
  <c r="EW260" i="3" s="1"/>
  <c r="EW290" i="3" s="1"/>
  <c r="EW143" i="1" s="1"/>
  <c r="ED246" i="3"/>
  <c r="AG258" i="3"/>
  <c r="EY228" i="3"/>
  <c r="EY233" i="3" s="1"/>
  <c r="EY238" i="3" s="1"/>
  <c r="CE250" i="3"/>
  <c r="CE254" i="3" s="1"/>
  <c r="CE259" i="3" s="1"/>
  <c r="CE260" i="3" s="1"/>
  <c r="CE290" i="3" s="1"/>
  <c r="CE143" i="1" s="1"/>
  <c r="CT265" i="3"/>
  <c r="CT271" i="3" s="1"/>
  <c r="CT274" i="3" s="1"/>
  <c r="CT327" i="3" s="1"/>
  <c r="CT338" i="3"/>
  <c r="EZ250" i="3"/>
  <c r="EZ254" i="3" s="1"/>
  <c r="EZ259" i="3" s="1"/>
  <c r="EZ260" i="3" s="1"/>
  <c r="CV250" i="3"/>
  <c r="CV254" i="3" s="1"/>
  <c r="CV259" i="3" s="1"/>
  <c r="CV260" i="3" s="1"/>
  <c r="AS265" i="3"/>
  <c r="AS271" i="3" s="1"/>
  <c r="AS274" i="3" s="1"/>
  <c r="AS327" i="3" s="1"/>
  <c r="AS338" i="3"/>
  <c r="DS240" i="3"/>
  <c r="ET250" i="3"/>
  <c r="ET254" i="3" s="1"/>
  <c r="ET259" i="3" s="1"/>
  <c r="ET260" i="3" s="1"/>
  <c r="ET290" i="3" s="1"/>
  <c r="ET143" i="1" s="1"/>
  <c r="EA249" i="3"/>
  <c r="EA248" i="3"/>
  <c r="AF265" i="3"/>
  <c r="AF271" i="3" s="1"/>
  <c r="AF274" i="3" s="1"/>
  <c r="AF291" i="3" s="1"/>
  <c r="EA258" i="3"/>
  <c r="EA240" i="3"/>
  <c r="AF338" i="3"/>
  <c r="BW258" i="3"/>
  <c r="BW246" i="3"/>
  <c r="BW240" i="3"/>
  <c r="FG265" i="3"/>
  <c r="FG271" i="3" s="1"/>
  <c r="FG274" i="3" s="1"/>
  <c r="FG282" i="3" s="1"/>
  <c r="FG286" i="3" s="1"/>
  <c r="BW248" i="3"/>
  <c r="DG249" i="3"/>
  <c r="DG248" i="3"/>
  <c r="DG246" i="3"/>
  <c r="DG258" i="3"/>
  <c r="EG250" i="3"/>
  <c r="EG254" i="3" s="1"/>
  <c r="EG259" i="3" s="1"/>
  <c r="EG260" i="3" s="1"/>
  <c r="FG338" i="3"/>
  <c r="CS265" i="3"/>
  <c r="CS271" i="3" s="1"/>
  <c r="CS274" i="3" s="1"/>
  <c r="CS327" i="3" s="1"/>
  <c r="EX265" i="3"/>
  <c r="EX271" i="3" s="1"/>
  <c r="EX274" i="3" s="1"/>
  <c r="EX327" i="3" s="1"/>
  <c r="EX338" i="3"/>
  <c r="Z338" i="3"/>
  <c r="FB248" i="3"/>
  <c r="CD250" i="3"/>
  <c r="CD254" i="3" s="1"/>
  <c r="CD259" i="3" s="1"/>
  <c r="CD260" i="3" s="1"/>
  <c r="CD290" i="3" s="1"/>
  <c r="CD143" i="1" s="1"/>
  <c r="DT250" i="3"/>
  <c r="DT254" i="3" s="1"/>
  <c r="DT259" i="3" s="1"/>
  <c r="DT260" i="3" s="1"/>
  <c r="FB249" i="3"/>
  <c r="ES250" i="3"/>
  <c r="ES254" i="3" s="1"/>
  <c r="ES259" i="3" s="1"/>
  <c r="ES260" i="3" s="1"/>
  <c r="EP282" i="3"/>
  <c r="EP286" i="3" s="1"/>
  <c r="EP295" i="3" s="1"/>
  <c r="FB258" i="3"/>
  <c r="EP291" i="3"/>
  <c r="EP305" i="3" s="1"/>
  <c r="EP319" i="3" s="1"/>
  <c r="FB240" i="3"/>
  <c r="EM250" i="3"/>
  <c r="EM254" i="3" s="1"/>
  <c r="EM259" i="3" s="1"/>
  <c r="EM260" i="3" s="1"/>
  <c r="BO258" i="3"/>
  <c r="BO248" i="3"/>
  <c r="BO246" i="3"/>
  <c r="CO250" i="3"/>
  <c r="CO254" i="3" s="1"/>
  <c r="CO259" i="3" s="1"/>
  <c r="CO260" i="3" s="1"/>
  <c r="CO290" i="3" s="1"/>
  <c r="CO143" i="1" s="1"/>
  <c r="AD250" i="3"/>
  <c r="AD254" i="3" s="1"/>
  <c r="AD259" i="3" s="1"/>
  <c r="AD260" i="3" s="1"/>
  <c r="CN240" i="3"/>
  <c r="CN249" i="3"/>
  <c r="CN258" i="3"/>
  <c r="CN248" i="3"/>
  <c r="CN246" i="3"/>
  <c r="BO240" i="3"/>
  <c r="AY240" i="3"/>
  <c r="DM250" i="3"/>
  <c r="DM254" i="3" s="1"/>
  <c r="DM259" i="3" s="1"/>
  <c r="DM260" i="3" s="1"/>
  <c r="BO249" i="3"/>
  <c r="CS82" i="3"/>
  <c r="FS258" i="3"/>
  <c r="FS246" i="3"/>
  <c r="FS240" i="3"/>
  <c r="FS249" i="3"/>
  <c r="FS248" i="3"/>
  <c r="T250" i="3"/>
  <c r="T254" i="3" s="1"/>
  <c r="T259" i="3" s="1"/>
  <c r="T260" i="3" s="1"/>
  <c r="EQ246" i="3"/>
  <c r="ER250" i="3"/>
  <c r="ER254" i="3" s="1"/>
  <c r="ER259" i="3" s="1"/>
  <c r="ER260" i="3" s="1"/>
  <c r="ER290" i="3" s="1"/>
  <c r="ER143" i="1" s="1"/>
  <c r="DA250" i="3"/>
  <c r="DA254" i="3" s="1"/>
  <c r="DA259" i="3" s="1"/>
  <c r="DA260" i="3" s="1"/>
  <c r="FD250" i="3"/>
  <c r="FD254" i="3" s="1"/>
  <c r="FD259" i="3" s="1"/>
  <c r="FD260" i="3" s="1"/>
  <c r="EQ240" i="3"/>
  <c r="AY248" i="3"/>
  <c r="EQ258" i="3"/>
  <c r="CU258" i="3"/>
  <c r="FC249" i="3"/>
  <c r="AQ250" i="3"/>
  <c r="AQ254" i="3" s="1"/>
  <c r="AQ259" i="3" s="1"/>
  <c r="AQ260" i="3" s="1"/>
  <c r="FC246" i="3"/>
  <c r="FC240" i="3"/>
  <c r="CK250" i="3"/>
  <c r="CK254" i="3" s="1"/>
  <c r="CK259" i="3" s="1"/>
  <c r="CK260" i="3" s="1"/>
  <c r="CK290" i="3" s="1"/>
  <c r="CK143" i="1" s="1"/>
  <c r="FC248" i="3"/>
  <c r="AT250" i="3"/>
  <c r="AT254" i="3" s="1"/>
  <c r="AT259" i="3" s="1"/>
  <c r="AT260" i="3" s="1"/>
  <c r="E297" i="3"/>
  <c r="E143" i="1"/>
  <c r="EE240" i="3"/>
  <c r="DD249" i="3"/>
  <c r="DD246" i="3"/>
  <c r="EQ249" i="3"/>
  <c r="DD240" i="3"/>
  <c r="DD258" i="3"/>
  <c r="CU240" i="3"/>
  <c r="CU246" i="3"/>
  <c r="EH249" i="3"/>
  <c r="FA249" i="3"/>
  <c r="EH240" i="3"/>
  <c r="FA248" i="3"/>
  <c r="EH258" i="3"/>
  <c r="FA258" i="3"/>
  <c r="EH246" i="3"/>
  <c r="FA240" i="3"/>
  <c r="CU249" i="3"/>
  <c r="EE258" i="3"/>
  <c r="EE248" i="3"/>
  <c r="EE246" i="3"/>
  <c r="AY258" i="3"/>
  <c r="AY249" i="3"/>
  <c r="CP250" i="3"/>
  <c r="CP254" i="3" s="1"/>
  <c r="CP259" i="3" s="1"/>
  <c r="CP260" i="3" s="1"/>
  <c r="CP290" i="3" s="1"/>
  <c r="CP143" i="1" s="1"/>
  <c r="E265" i="3"/>
  <c r="E271" i="3" s="1"/>
  <c r="E274" i="3" s="1"/>
  <c r="E291" i="3" s="1"/>
  <c r="C223" i="3"/>
  <c r="FZ223" i="3" s="1"/>
  <c r="EL246" i="3" l="1"/>
  <c r="DH258" i="3"/>
  <c r="CS297" i="3"/>
  <c r="DH240" i="3"/>
  <c r="CB250" i="3"/>
  <c r="CB254" i="3" s="1"/>
  <c r="CB259" i="3" s="1"/>
  <c r="EL248" i="3"/>
  <c r="CM233" i="3"/>
  <c r="CM238" i="3" s="1"/>
  <c r="CM258" i="3" s="1"/>
  <c r="AO233" i="3"/>
  <c r="AO238" i="3" s="1"/>
  <c r="AO258" i="3" s="1"/>
  <c r="BB338" i="3"/>
  <c r="BQ233" i="3"/>
  <c r="BQ238" i="3" s="1"/>
  <c r="BQ240" i="3" s="1"/>
  <c r="DJ233" i="3"/>
  <c r="DJ238" i="3" s="1"/>
  <c r="DJ258" i="3" s="1"/>
  <c r="EI233" i="3"/>
  <c r="EI238" i="3" s="1"/>
  <c r="EI240" i="3" s="1"/>
  <c r="AP233" i="3"/>
  <c r="AP238" i="3" s="1"/>
  <c r="AP246" i="3" s="1"/>
  <c r="DN338" i="3"/>
  <c r="FI240" i="3"/>
  <c r="EP338" i="3"/>
  <c r="EN248" i="3"/>
  <c r="FP250" i="3"/>
  <c r="FP254" i="3" s="1"/>
  <c r="FP259" i="3" s="1"/>
  <c r="FP260" i="3" s="1"/>
  <c r="FP290" i="3" s="1"/>
  <c r="FP143" i="1" s="1"/>
  <c r="EN246" i="3"/>
  <c r="L248" i="3"/>
  <c r="FI246" i="3"/>
  <c r="CQ250" i="3"/>
  <c r="CQ254" i="3" s="1"/>
  <c r="CQ259" i="3" s="1"/>
  <c r="CQ260" i="3" s="1"/>
  <c r="CQ290" i="3" s="1"/>
  <c r="CQ143" i="1" s="1"/>
  <c r="Z265" i="3"/>
  <c r="Z271" i="3" s="1"/>
  <c r="Z274" i="3" s="1"/>
  <c r="Z327" i="3" s="1"/>
  <c r="FM250" i="3"/>
  <c r="FM254" i="3" s="1"/>
  <c r="FM259" i="3" s="1"/>
  <c r="FM260" i="3" s="1"/>
  <c r="FM290" i="3" s="1"/>
  <c r="FM143" i="1" s="1"/>
  <c r="EF233" i="3"/>
  <c r="EF238" i="3" s="1"/>
  <c r="EF258" i="3" s="1"/>
  <c r="FI248" i="3"/>
  <c r="FI249" i="3"/>
  <c r="CJ233" i="3"/>
  <c r="CJ238" i="3" s="1"/>
  <c r="CJ240" i="3" s="1"/>
  <c r="DZ250" i="3"/>
  <c r="DZ254" i="3" s="1"/>
  <c r="DZ259" i="3" s="1"/>
  <c r="DZ260" i="3" s="1"/>
  <c r="DZ290" i="3" s="1"/>
  <c r="DZ143" i="1" s="1"/>
  <c r="Q240" i="3"/>
  <c r="R248" i="3"/>
  <c r="R249" i="3"/>
  <c r="Q248" i="3"/>
  <c r="CQ265" i="3"/>
  <c r="CQ271" i="3" s="1"/>
  <c r="CQ274" i="3" s="1"/>
  <c r="CQ327" i="3" s="1"/>
  <c r="R258" i="3"/>
  <c r="R246" i="3"/>
  <c r="R250" i="3" s="1"/>
  <c r="R254" i="3" s="1"/>
  <c r="R259" i="3" s="1"/>
  <c r="Q258" i="3"/>
  <c r="Q246" i="3"/>
  <c r="AP249" i="3"/>
  <c r="AP248" i="3"/>
  <c r="CX249" i="3"/>
  <c r="BA233" i="3"/>
  <c r="BA238" i="3" s="1"/>
  <c r="BA258" i="3" s="1"/>
  <c r="CX258" i="3"/>
  <c r="AO248" i="3"/>
  <c r="FQ250" i="3"/>
  <c r="FQ254" i="3" s="1"/>
  <c r="FQ259" i="3" s="1"/>
  <c r="FQ260" i="3" s="1"/>
  <c r="FQ290" i="3" s="1"/>
  <c r="FQ143" i="1" s="1"/>
  <c r="FV233" i="3"/>
  <c r="FV238" i="3" s="1"/>
  <c r="FV258" i="3" s="1"/>
  <c r="CX240" i="3"/>
  <c r="BE338" i="3"/>
  <c r="CX246" i="3"/>
  <c r="AO249" i="3"/>
  <c r="AZ240" i="3"/>
  <c r="FO233" i="3"/>
  <c r="FO238" i="3" s="1"/>
  <c r="FO240" i="3" s="1"/>
  <c r="AO246" i="3"/>
  <c r="BG233" i="3"/>
  <c r="BG238" i="3" s="1"/>
  <c r="BG258" i="3" s="1"/>
  <c r="EJ233" i="3"/>
  <c r="EJ238" i="3" s="1"/>
  <c r="EJ246" i="3" s="1"/>
  <c r="BF265" i="3"/>
  <c r="BF271" i="3" s="1"/>
  <c r="BF274" i="3" s="1"/>
  <c r="BF291" i="3" s="1"/>
  <c r="BF305" i="3" s="1"/>
  <c r="BF319" i="3" s="1"/>
  <c r="AO240" i="3"/>
  <c r="AP338" i="3"/>
  <c r="BS338" i="3"/>
  <c r="BE265" i="3"/>
  <c r="BE271" i="3" s="1"/>
  <c r="BE274" i="3" s="1"/>
  <c r="BE291" i="3" s="1"/>
  <c r="BE293" i="3" s="1"/>
  <c r="BE304" i="3" s="1"/>
  <c r="BE310" i="3" s="1"/>
  <c r="BB233" i="3"/>
  <c r="BB238" i="3" s="1"/>
  <c r="BB258" i="3" s="1"/>
  <c r="EN258" i="3"/>
  <c r="EN249" i="3"/>
  <c r="CM338" i="3"/>
  <c r="DO233" i="3"/>
  <c r="DO238" i="3" s="1"/>
  <c r="DO246" i="3" s="1"/>
  <c r="EB246" i="3"/>
  <c r="BK233" i="3"/>
  <c r="BK238" i="3" s="1"/>
  <c r="DS258" i="3"/>
  <c r="BG338" i="3"/>
  <c r="BC233" i="3"/>
  <c r="BC238" i="3" s="1"/>
  <c r="BC246" i="3" s="1"/>
  <c r="EB248" i="3"/>
  <c r="BA338" i="3"/>
  <c r="EJ338" i="3"/>
  <c r="D233" i="3"/>
  <c r="D238" i="3" s="1"/>
  <c r="D249" i="3" s="1"/>
  <c r="I246" i="3"/>
  <c r="DS246" i="3"/>
  <c r="I248" i="3"/>
  <c r="BQ338" i="3"/>
  <c r="EF338" i="3"/>
  <c r="I249" i="3"/>
  <c r="L246" i="3"/>
  <c r="DS249" i="3"/>
  <c r="L240" i="3"/>
  <c r="L249" i="3"/>
  <c r="BF338" i="3"/>
  <c r="DN258" i="3"/>
  <c r="BK338" i="3"/>
  <c r="DM265" i="3"/>
  <c r="DM271" i="3" s="1"/>
  <c r="DM274" i="3" s="1"/>
  <c r="DM327" i="3" s="1"/>
  <c r="DM290" i="3"/>
  <c r="DM143" i="1" s="1"/>
  <c r="AD265" i="3"/>
  <c r="AD271" i="3" s="1"/>
  <c r="AD274" i="3" s="1"/>
  <c r="AD282" i="3" s="1"/>
  <c r="AD286" i="3" s="1"/>
  <c r="AD328" i="3" s="1"/>
  <c r="AD290" i="3"/>
  <c r="AD143" i="1" s="1"/>
  <c r="DB265" i="3"/>
  <c r="DB271" i="3" s="1"/>
  <c r="DB274" i="3" s="1"/>
  <c r="DB291" i="3" s="1"/>
  <c r="DB305" i="3" s="1"/>
  <c r="DB319" i="3" s="1"/>
  <c r="DB290" i="3"/>
  <c r="DB143" i="1" s="1"/>
  <c r="BV250" i="3"/>
  <c r="BV254" i="3" s="1"/>
  <c r="BV259" i="3" s="1"/>
  <c r="BV260" i="3" s="1"/>
  <c r="BV265" i="3" s="1"/>
  <c r="BV271" i="3" s="1"/>
  <c r="BV274" i="3" s="1"/>
  <c r="DA290" i="3"/>
  <c r="DA143" i="1" s="1"/>
  <c r="T290" i="3"/>
  <c r="T143" i="1" s="1"/>
  <c r="EM290" i="3"/>
  <c r="EM143" i="1" s="1"/>
  <c r="CV290" i="3"/>
  <c r="CV143" i="1" s="1"/>
  <c r="DF233" i="3"/>
  <c r="DF238" i="3" s="1"/>
  <c r="DF248" i="3" s="1"/>
  <c r="F233" i="3"/>
  <c r="F238" i="3" s="1"/>
  <c r="F258" i="3" s="1"/>
  <c r="EZ265" i="3"/>
  <c r="EZ271" i="3" s="1"/>
  <c r="EZ274" i="3" s="1"/>
  <c r="EZ282" i="3" s="1"/>
  <c r="EZ286" i="3" s="1"/>
  <c r="EZ328" i="3" s="1"/>
  <c r="EZ290" i="3"/>
  <c r="EZ143" i="1" s="1"/>
  <c r="CY250" i="3"/>
  <c r="CY254" i="3" s="1"/>
  <c r="CY259" i="3" s="1"/>
  <c r="CY260" i="3" s="1"/>
  <c r="CY290" i="3" s="1"/>
  <c r="CY143" i="1" s="1"/>
  <c r="D338" i="3"/>
  <c r="AQ290" i="3"/>
  <c r="AQ143" i="1" s="1"/>
  <c r="BY265" i="3"/>
  <c r="BY271" i="3" s="1"/>
  <c r="BY274" i="3" s="1"/>
  <c r="BY327" i="3" s="1"/>
  <c r="BY290" i="3"/>
  <c r="BY143" i="1" s="1"/>
  <c r="BN338" i="3"/>
  <c r="CS338" i="3"/>
  <c r="DT265" i="3"/>
  <c r="DT271" i="3" s="1"/>
  <c r="DT274" i="3" s="1"/>
  <c r="DT327" i="3" s="1"/>
  <c r="DT290" i="3"/>
  <c r="DT143" i="1" s="1"/>
  <c r="H143" i="1"/>
  <c r="H290" i="3"/>
  <c r="H338" i="3" s="1"/>
  <c r="ES290" i="3"/>
  <c r="ES143" i="1" s="1"/>
  <c r="EG265" i="3"/>
  <c r="EG271" i="3" s="1"/>
  <c r="EG274" i="3" s="1"/>
  <c r="EG327" i="3" s="1"/>
  <c r="EG290" i="3"/>
  <c r="EG143" i="1" s="1"/>
  <c r="EC290" i="3"/>
  <c r="EC143" i="1" s="1"/>
  <c r="BH265" i="3"/>
  <c r="BH271" i="3" s="1"/>
  <c r="BH274" i="3" s="1"/>
  <c r="BH291" i="3" s="1"/>
  <c r="BH290" i="3"/>
  <c r="BH143" i="1" s="1"/>
  <c r="EU338" i="3"/>
  <c r="AT290" i="3"/>
  <c r="AT143" i="1" s="1"/>
  <c r="BL290" i="3"/>
  <c r="BL143" i="1" s="1"/>
  <c r="DK250" i="3"/>
  <c r="DK254" i="3" s="1"/>
  <c r="DK259" i="3" s="1"/>
  <c r="DK260" i="3" s="1"/>
  <c r="DL338" i="3"/>
  <c r="EU233" i="3"/>
  <c r="EU238" i="3" s="1"/>
  <c r="EU240" i="3" s="1"/>
  <c r="AH233" i="3"/>
  <c r="AH238" i="3" s="1"/>
  <c r="AH240" i="3" s="1"/>
  <c r="EB258" i="3"/>
  <c r="FU246" i="3"/>
  <c r="FU258" i="3"/>
  <c r="FU240" i="3"/>
  <c r="FU249" i="3"/>
  <c r="FU248" i="3"/>
  <c r="AH338" i="3"/>
  <c r="EB249" i="3"/>
  <c r="FD290" i="3"/>
  <c r="FD143" i="1" s="1"/>
  <c r="AB265" i="3"/>
  <c r="AB271" i="3" s="1"/>
  <c r="AB274" i="3" s="1"/>
  <c r="AB327" i="3" s="1"/>
  <c r="AB290" i="3"/>
  <c r="AB143" i="1" s="1"/>
  <c r="FV338" i="3"/>
  <c r="EL258" i="3"/>
  <c r="S240" i="3"/>
  <c r="DI258" i="3"/>
  <c r="DY250" i="3"/>
  <c r="DY254" i="3" s="1"/>
  <c r="DY259" i="3" s="1"/>
  <c r="DY260" i="3" s="1"/>
  <c r="DY290" i="3" s="1"/>
  <c r="DY143" i="1" s="1"/>
  <c r="DI246" i="3"/>
  <c r="BQ246" i="3"/>
  <c r="DI249" i="3"/>
  <c r="DI240" i="3"/>
  <c r="DE250" i="3"/>
  <c r="DE254" i="3" s="1"/>
  <c r="DE259" i="3" s="1"/>
  <c r="DE260" i="3" s="1"/>
  <c r="DE290" i="3" s="1"/>
  <c r="DE143" i="1" s="1"/>
  <c r="EL249" i="3"/>
  <c r="BQ248" i="3"/>
  <c r="FL250" i="3"/>
  <c r="FL254" i="3" s="1"/>
  <c r="FL259" i="3" s="1"/>
  <c r="FL260" i="3" s="1"/>
  <c r="FL290" i="3" s="1"/>
  <c r="FL143" i="1" s="1"/>
  <c r="AM250" i="3"/>
  <c r="AM254" i="3" s="1"/>
  <c r="AM259" i="3" s="1"/>
  <c r="AM260" i="3" s="1"/>
  <c r="EK250" i="3"/>
  <c r="EK254" i="3" s="1"/>
  <c r="EK259" i="3" s="1"/>
  <c r="EK260" i="3" s="1"/>
  <c r="EK290" i="3" s="1"/>
  <c r="EK143" i="1" s="1"/>
  <c r="DR338" i="3"/>
  <c r="M249" i="3"/>
  <c r="M248" i="3"/>
  <c r="M258" i="3"/>
  <c r="M246" i="3"/>
  <c r="M240" i="3"/>
  <c r="FN240" i="3"/>
  <c r="FN248" i="3"/>
  <c r="FN249" i="3"/>
  <c r="FN258" i="3"/>
  <c r="FN246" i="3"/>
  <c r="CM248" i="3"/>
  <c r="DR233" i="3"/>
  <c r="DR238" i="3" s="1"/>
  <c r="DR249" i="3" s="1"/>
  <c r="DF338" i="3"/>
  <c r="FO338" i="3"/>
  <c r="FK338" i="3"/>
  <c r="AZ246" i="3"/>
  <c r="BR250" i="3"/>
  <c r="BR254" i="3" s="1"/>
  <c r="BR259" i="3" s="1"/>
  <c r="BR260" i="3" s="1"/>
  <c r="BS233" i="3"/>
  <c r="BS238" i="3" s="1"/>
  <c r="AO338" i="3"/>
  <c r="CM246" i="3"/>
  <c r="AZ248" i="3"/>
  <c r="CZ338" i="3"/>
  <c r="BG249" i="3"/>
  <c r="AZ258" i="3"/>
  <c r="F338" i="3"/>
  <c r="CZ233" i="3"/>
  <c r="CZ238" i="3" s="1"/>
  <c r="CZ240" i="3" s="1"/>
  <c r="C199" i="3"/>
  <c r="BG246" i="3"/>
  <c r="EI338" i="3"/>
  <c r="DL233" i="3"/>
  <c r="DL238" i="3" s="1"/>
  <c r="BC338" i="3"/>
  <c r="CJ338" i="3"/>
  <c r="J249" i="3"/>
  <c r="J248" i="3"/>
  <c r="CH250" i="3"/>
  <c r="CH254" i="3" s="1"/>
  <c r="CH259" i="3" s="1"/>
  <c r="CH260" i="3" s="1"/>
  <c r="CH290" i="3" s="1"/>
  <c r="CH143" i="1" s="1"/>
  <c r="FF250" i="3"/>
  <c r="FF254" i="3" s="1"/>
  <c r="FF259" i="3" s="1"/>
  <c r="FF260" i="3" s="1"/>
  <c r="FF290" i="3" s="1"/>
  <c r="FF143" i="1" s="1"/>
  <c r="AA250" i="3"/>
  <c r="AA254" i="3" s="1"/>
  <c r="AA259" i="3" s="1"/>
  <c r="AA260" i="3" s="1"/>
  <c r="BN248" i="3"/>
  <c r="BN246" i="3"/>
  <c r="BN249" i="3"/>
  <c r="BN240" i="3"/>
  <c r="J246" i="3"/>
  <c r="O250" i="3"/>
  <c r="O254" i="3" s="1"/>
  <c r="O259" i="3" s="1"/>
  <c r="O260" i="3" s="1"/>
  <c r="O290" i="3" s="1"/>
  <c r="O143" i="1" s="1"/>
  <c r="J258" i="3"/>
  <c r="S258" i="3"/>
  <c r="S248" i="3"/>
  <c r="DQ250" i="3"/>
  <c r="DQ254" i="3" s="1"/>
  <c r="DQ259" i="3" s="1"/>
  <c r="DQ260" i="3" s="1"/>
  <c r="G250" i="3"/>
  <c r="G254" i="3" s="1"/>
  <c r="G259" i="3" s="1"/>
  <c r="G260" i="3" s="1"/>
  <c r="CF250" i="3"/>
  <c r="CF254" i="3" s="1"/>
  <c r="CF259" i="3" s="1"/>
  <c r="CF260" i="3" s="1"/>
  <c r="CF290" i="3" s="1"/>
  <c r="CF143" i="1" s="1"/>
  <c r="AR250" i="3"/>
  <c r="AR254" i="3" s="1"/>
  <c r="AR259" i="3" s="1"/>
  <c r="AR260" i="3" s="1"/>
  <c r="S246" i="3"/>
  <c r="BZ250" i="3"/>
  <c r="BZ254" i="3" s="1"/>
  <c r="BZ259" i="3" s="1"/>
  <c r="BZ260" i="3" s="1"/>
  <c r="BZ290" i="3" s="1"/>
  <c r="BZ143" i="1" s="1"/>
  <c r="FJ250" i="3"/>
  <c r="FJ254" i="3" s="1"/>
  <c r="FJ259" i="3" s="1"/>
  <c r="FJ260" i="3" s="1"/>
  <c r="BJ250" i="3"/>
  <c r="BJ254" i="3" s="1"/>
  <c r="BJ259" i="3" s="1"/>
  <c r="BJ260" i="3" s="1"/>
  <c r="CB260" i="3"/>
  <c r="CJ248" i="3"/>
  <c r="W250" i="3"/>
  <c r="W254" i="3" s="1"/>
  <c r="W259" i="3" s="1"/>
  <c r="W260" i="3" s="1"/>
  <c r="AJ250" i="3"/>
  <c r="AJ254" i="3" s="1"/>
  <c r="AJ259" i="3" s="1"/>
  <c r="AJ260" i="3" s="1"/>
  <c r="AJ290" i="3" s="1"/>
  <c r="AJ143" i="1" s="1"/>
  <c r="CI265" i="3"/>
  <c r="CI271" i="3" s="1"/>
  <c r="CI274" i="3" s="1"/>
  <c r="CI291" i="3" s="1"/>
  <c r="DP249" i="3"/>
  <c r="DP258" i="3"/>
  <c r="DP248" i="3"/>
  <c r="DP240" i="3"/>
  <c r="BD250" i="3"/>
  <c r="BD254" i="3" s="1"/>
  <c r="BD259" i="3" s="1"/>
  <c r="BD260" i="3" s="1"/>
  <c r="BD290" i="3" s="1"/>
  <c r="BD143" i="1" s="1"/>
  <c r="DC258" i="3"/>
  <c r="DC248" i="3"/>
  <c r="DC246" i="3"/>
  <c r="DC249" i="3"/>
  <c r="DC240" i="3"/>
  <c r="AU240" i="3"/>
  <c r="AU246" i="3"/>
  <c r="AU248" i="3"/>
  <c r="AU249" i="3"/>
  <c r="AU258" i="3"/>
  <c r="DN249" i="3"/>
  <c r="DN248" i="3"/>
  <c r="FZ162" i="3"/>
  <c r="FK248" i="3"/>
  <c r="FK249" i="3"/>
  <c r="FK258" i="3"/>
  <c r="FK240" i="3"/>
  <c r="FO246" i="3"/>
  <c r="DP246" i="3"/>
  <c r="AW338" i="3"/>
  <c r="AW265" i="3"/>
  <c r="AW271" i="3" s="1"/>
  <c r="AW274" i="3" s="1"/>
  <c r="AW327" i="3" s="1"/>
  <c r="FZ224" i="3"/>
  <c r="FO248" i="3"/>
  <c r="FO249" i="3"/>
  <c r="DN240" i="3"/>
  <c r="DH250" i="3"/>
  <c r="DH254" i="3" s="1"/>
  <c r="DH259" i="3" s="1"/>
  <c r="DH260" i="3" s="1"/>
  <c r="DH290" i="3" s="1"/>
  <c r="DH143" i="1" s="1"/>
  <c r="EP82" i="3"/>
  <c r="EP297" i="3"/>
  <c r="AI250" i="3"/>
  <c r="AI254" i="3" s="1"/>
  <c r="AI259" i="3" s="1"/>
  <c r="AI260" i="3" s="1"/>
  <c r="AI290" i="3" s="1"/>
  <c r="AI143" i="1" s="1"/>
  <c r="V265" i="3"/>
  <c r="V271" i="3" s="1"/>
  <c r="V274" i="3" s="1"/>
  <c r="V327" i="3" s="1"/>
  <c r="FX250" i="3"/>
  <c r="FX254" i="3" s="1"/>
  <c r="FX259" i="3" s="1"/>
  <c r="FX260" i="3" s="1"/>
  <c r="DX250" i="3"/>
  <c r="DX254" i="3" s="1"/>
  <c r="DX259" i="3" s="1"/>
  <c r="DX260" i="3" s="1"/>
  <c r="AS297" i="3"/>
  <c r="FG82" i="3"/>
  <c r="BF297" i="3"/>
  <c r="Z297" i="3"/>
  <c r="EX297" i="3"/>
  <c r="BI265" i="3"/>
  <c r="BI271" i="3" s="1"/>
  <c r="BI274" i="3" s="1"/>
  <c r="BI327" i="3" s="1"/>
  <c r="DV265" i="3"/>
  <c r="DV271" i="3" s="1"/>
  <c r="DV274" i="3" s="1"/>
  <c r="DV282" i="3" s="1"/>
  <c r="DV286" i="3" s="1"/>
  <c r="DV328" i="3" s="1"/>
  <c r="AN250" i="3"/>
  <c r="AN254" i="3" s="1"/>
  <c r="AN259" i="3" s="1"/>
  <c r="AN260" i="3" s="1"/>
  <c r="AN290" i="3" s="1"/>
  <c r="AN143" i="1" s="1"/>
  <c r="Y250" i="3"/>
  <c r="Y254" i="3" s="1"/>
  <c r="Y259" i="3" s="1"/>
  <c r="Y260" i="3" s="1"/>
  <c r="CQ291" i="3"/>
  <c r="CQ293" i="3" s="1"/>
  <c r="CQ304" i="3" s="1"/>
  <c r="CQ310" i="3" s="1"/>
  <c r="EV338" i="3"/>
  <c r="EV265" i="3"/>
  <c r="EV271" i="3" s="1"/>
  <c r="EV274" i="3" s="1"/>
  <c r="EV327" i="3" s="1"/>
  <c r="DV338" i="3"/>
  <c r="AL250" i="3"/>
  <c r="AL254" i="3" s="1"/>
  <c r="AL259" i="3" s="1"/>
  <c r="AL260" i="3" s="1"/>
  <c r="AL290" i="3" s="1"/>
  <c r="AL143" i="1" s="1"/>
  <c r="FT338" i="3"/>
  <c r="FR250" i="3"/>
  <c r="FR254" i="3" s="1"/>
  <c r="FR259" i="3" s="1"/>
  <c r="FR260" i="3" s="1"/>
  <c r="CL265" i="3"/>
  <c r="CL271" i="3" s="1"/>
  <c r="CL274" i="3" s="1"/>
  <c r="CL327" i="3" s="1"/>
  <c r="CW338" i="3"/>
  <c r="FE338" i="3"/>
  <c r="FE265" i="3"/>
  <c r="FE271" i="3" s="1"/>
  <c r="FE274" i="3" s="1"/>
  <c r="FE282" i="3" s="1"/>
  <c r="FE286" i="3" s="1"/>
  <c r="FE328" i="3" s="1"/>
  <c r="CW265" i="3"/>
  <c r="CW271" i="3" s="1"/>
  <c r="CW274" i="3" s="1"/>
  <c r="FT265" i="3"/>
  <c r="FT271" i="3" s="1"/>
  <c r="FT274" i="3" s="1"/>
  <c r="FT282" i="3" s="1"/>
  <c r="FT286" i="3" s="1"/>
  <c r="CC265" i="3"/>
  <c r="CC271" i="3" s="1"/>
  <c r="CC274" i="3" s="1"/>
  <c r="CC327" i="3" s="1"/>
  <c r="U338" i="3"/>
  <c r="CL338" i="3"/>
  <c r="EC265" i="3"/>
  <c r="EC271" i="3" s="1"/>
  <c r="EC274" i="3" s="1"/>
  <c r="EC327" i="3" s="1"/>
  <c r="K265" i="3"/>
  <c r="K271" i="3" s="1"/>
  <c r="K274" i="3" s="1"/>
  <c r="K327" i="3" s="1"/>
  <c r="AK250" i="3"/>
  <c r="AK254" i="3" s="1"/>
  <c r="AK259" i="3" s="1"/>
  <c r="AK260" i="3" s="1"/>
  <c r="AK290" i="3" s="1"/>
  <c r="AK143" i="1" s="1"/>
  <c r="U265" i="3"/>
  <c r="U271" i="3" s="1"/>
  <c r="U274" i="3" s="1"/>
  <c r="U291" i="3" s="1"/>
  <c r="U305" i="3" s="1"/>
  <c r="U319" i="3" s="1"/>
  <c r="K338" i="3"/>
  <c r="AV250" i="3"/>
  <c r="AV254" i="3" s="1"/>
  <c r="AV259" i="3" s="1"/>
  <c r="AV260" i="3" s="1"/>
  <c r="AV290" i="3" s="1"/>
  <c r="AV143" i="1" s="1"/>
  <c r="FG291" i="3"/>
  <c r="FG293" i="3" s="1"/>
  <c r="FG304" i="3" s="1"/>
  <c r="FG310" i="3" s="1"/>
  <c r="FG327" i="3"/>
  <c r="DE265" i="3"/>
  <c r="DE271" i="3" s="1"/>
  <c r="DE274" i="3" s="1"/>
  <c r="DE282" i="3" s="1"/>
  <c r="DE338" i="3"/>
  <c r="EO265" i="3"/>
  <c r="EO271" i="3" s="1"/>
  <c r="EO274" i="3" s="1"/>
  <c r="EO282" i="3" s="1"/>
  <c r="EO286" i="3" s="1"/>
  <c r="EO328" i="3" s="1"/>
  <c r="FW250" i="3"/>
  <c r="FW254" i="3" s="1"/>
  <c r="FW259" i="3" s="1"/>
  <c r="FW260" i="3" s="1"/>
  <c r="EO338" i="3"/>
  <c r="DW250" i="3"/>
  <c r="DW254" i="3" s="1"/>
  <c r="DW259" i="3" s="1"/>
  <c r="DW260" i="3" s="1"/>
  <c r="DW290" i="3" s="1"/>
  <c r="DW143" i="1" s="1"/>
  <c r="BU250" i="3"/>
  <c r="BU254" i="3" s="1"/>
  <c r="BU259" i="3" s="1"/>
  <c r="BU260" i="3" s="1"/>
  <c r="BU290" i="3" s="1"/>
  <c r="BU143" i="1" s="1"/>
  <c r="BX250" i="3"/>
  <c r="BX254" i="3" s="1"/>
  <c r="BX259" i="3" s="1"/>
  <c r="BX260" i="3" s="1"/>
  <c r="H265" i="3"/>
  <c r="H271" i="3" s="1"/>
  <c r="H274" i="3" s="1"/>
  <c r="H327" i="3" s="1"/>
  <c r="AE265" i="3"/>
  <c r="AE271" i="3" s="1"/>
  <c r="AE274" i="3" s="1"/>
  <c r="AE338" i="3"/>
  <c r="BT250" i="3"/>
  <c r="BT254" i="3" s="1"/>
  <c r="BT259" i="3" s="1"/>
  <c r="BT260" i="3" s="1"/>
  <c r="EL250" i="3"/>
  <c r="EL254" i="3" s="1"/>
  <c r="EL259" i="3" s="1"/>
  <c r="N250" i="3"/>
  <c r="N254" i="3" s="1"/>
  <c r="N259" i="3" s="1"/>
  <c r="N260" i="3" s="1"/>
  <c r="N290" i="3" s="1"/>
  <c r="N143" i="1" s="1"/>
  <c r="BP338" i="3"/>
  <c r="BP265" i="3"/>
  <c r="BP271" i="3" s="1"/>
  <c r="BP274" i="3" s="1"/>
  <c r="BP327" i="3" s="1"/>
  <c r="CA250" i="3"/>
  <c r="CA254" i="3" s="1"/>
  <c r="CA259" i="3" s="1"/>
  <c r="CA260" i="3" s="1"/>
  <c r="BL265" i="3"/>
  <c r="BL271" i="3" s="1"/>
  <c r="BL274" i="3" s="1"/>
  <c r="BL327" i="3" s="1"/>
  <c r="BM338" i="3"/>
  <c r="BM265" i="3"/>
  <c r="BM271" i="3" s="1"/>
  <c r="BM274" i="3" s="1"/>
  <c r="BM282" i="3" s="1"/>
  <c r="BM286" i="3" s="1"/>
  <c r="BM328" i="3" s="1"/>
  <c r="AF82" i="3"/>
  <c r="AF297" i="3"/>
  <c r="P250" i="3"/>
  <c r="P254" i="3" s="1"/>
  <c r="P259" i="3" s="1"/>
  <c r="P260" i="3" s="1"/>
  <c r="DU338" i="3"/>
  <c r="DU265" i="3"/>
  <c r="DU271" i="3" s="1"/>
  <c r="DU274" i="3" s="1"/>
  <c r="DU327" i="3" s="1"/>
  <c r="AX338" i="3"/>
  <c r="AC250" i="3"/>
  <c r="AC254" i="3" s="1"/>
  <c r="AC259" i="3" s="1"/>
  <c r="AC260" i="3" s="1"/>
  <c r="AC290" i="3" s="1"/>
  <c r="AC143" i="1" s="1"/>
  <c r="X338" i="3"/>
  <c r="X265" i="3"/>
  <c r="X271" i="3" s="1"/>
  <c r="X274" i="3" s="1"/>
  <c r="X291" i="3" s="1"/>
  <c r="X305" i="3" s="1"/>
  <c r="X319" i="3" s="1"/>
  <c r="AX265" i="3"/>
  <c r="AX271" i="3" s="1"/>
  <c r="AX274" i="3" s="1"/>
  <c r="AX327" i="3" s="1"/>
  <c r="CR250" i="3"/>
  <c r="CR254" i="3" s="1"/>
  <c r="CR259" i="3" s="1"/>
  <c r="CR260" i="3" s="1"/>
  <c r="ED250" i="3"/>
  <c r="ED254" i="3" s="1"/>
  <c r="ED259" i="3" s="1"/>
  <c r="ED260" i="3" s="1"/>
  <c r="ED290" i="3" s="1"/>
  <c r="ED143" i="1" s="1"/>
  <c r="AG250" i="3"/>
  <c r="AG254" i="3" s="1"/>
  <c r="AG259" i="3" s="1"/>
  <c r="AG260" i="3" s="1"/>
  <c r="AG290" i="3" s="1"/>
  <c r="AG143" i="1" s="1"/>
  <c r="EY240" i="3"/>
  <c r="EY246" i="3"/>
  <c r="EY249" i="3"/>
  <c r="EY258" i="3"/>
  <c r="EY248" i="3"/>
  <c r="CG250" i="3"/>
  <c r="CG254" i="3" s="1"/>
  <c r="CG259" i="3" s="1"/>
  <c r="CG260" i="3" s="1"/>
  <c r="CG290" i="3" s="1"/>
  <c r="CG143" i="1" s="1"/>
  <c r="AS82" i="3"/>
  <c r="FH250" i="3"/>
  <c r="FH254" i="3" s="1"/>
  <c r="FH259" i="3" s="1"/>
  <c r="FH260" i="3" s="1"/>
  <c r="FH290" i="3" s="1"/>
  <c r="FH143" i="1" s="1"/>
  <c r="EW338" i="3"/>
  <c r="AS282" i="3"/>
  <c r="AS286" i="3" s="1"/>
  <c r="AS328" i="3" s="1"/>
  <c r="AS335" i="3" s="1"/>
  <c r="AS291" i="3"/>
  <c r="AS305" i="3" s="1"/>
  <c r="AS319" i="3" s="1"/>
  <c r="ET265" i="3"/>
  <c r="ET271" i="3" s="1"/>
  <c r="ET274" i="3" s="1"/>
  <c r="ET327" i="3" s="1"/>
  <c r="EW265" i="3"/>
  <c r="EW271" i="3" s="1"/>
  <c r="EW274" i="3" s="1"/>
  <c r="ET338" i="3"/>
  <c r="CV265" i="3"/>
  <c r="CV271" i="3" s="1"/>
  <c r="CV274" i="3" s="1"/>
  <c r="CV327" i="3" s="1"/>
  <c r="CV297" i="3"/>
  <c r="CT82" i="3"/>
  <c r="CT282" i="3"/>
  <c r="CT286" i="3" s="1"/>
  <c r="CT328" i="3" s="1"/>
  <c r="CT335" i="3" s="1"/>
  <c r="CT297" i="3"/>
  <c r="CT291" i="3"/>
  <c r="CT293" i="3" s="1"/>
  <c r="CT304" i="3" s="1"/>
  <c r="CT310" i="3" s="1"/>
  <c r="Z82" i="3"/>
  <c r="EZ338" i="3"/>
  <c r="Z282" i="3"/>
  <c r="Z286" i="3" s="1"/>
  <c r="Z328" i="3" s="1"/>
  <c r="Z335" i="3" s="1"/>
  <c r="EA250" i="3"/>
  <c r="EA254" i="3" s="1"/>
  <c r="EA259" i="3" s="1"/>
  <c r="EA260" i="3" s="1"/>
  <c r="BO250" i="3"/>
  <c r="BO254" i="3" s="1"/>
  <c r="BO259" i="3" s="1"/>
  <c r="BO260" i="3" s="1"/>
  <c r="BO290" i="3" s="1"/>
  <c r="BO143" i="1" s="1"/>
  <c r="CE338" i="3"/>
  <c r="CE265" i="3"/>
  <c r="CE271" i="3" s="1"/>
  <c r="CE274" i="3" s="1"/>
  <c r="AF282" i="3"/>
  <c r="AF286" i="3" s="1"/>
  <c r="AF295" i="3" s="1"/>
  <c r="ES265" i="3"/>
  <c r="ES271" i="3" s="1"/>
  <c r="ES274" i="3" s="1"/>
  <c r="ES291" i="3" s="1"/>
  <c r="ES305" i="3" s="1"/>
  <c r="ES319" i="3" s="1"/>
  <c r="AF327" i="3"/>
  <c r="BE82" i="3"/>
  <c r="BE297" i="3"/>
  <c r="DG250" i="3"/>
  <c r="DG254" i="3" s="1"/>
  <c r="DG259" i="3" s="1"/>
  <c r="DG260" i="3" s="1"/>
  <c r="DG290" i="3" s="1"/>
  <c r="DG143" i="1" s="1"/>
  <c r="AF293" i="3"/>
  <c r="AF304" i="3" s="1"/>
  <c r="AF310" i="3" s="1"/>
  <c r="EP276" i="3"/>
  <c r="EP328" i="3"/>
  <c r="EP335" i="3" s="1"/>
  <c r="DM338" i="3"/>
  <c r="BW250" i="3"/>
  <c r="BW254" i="3" s="1"/>
  <c r="BW259" i="3" s="1"/>
  <c r="BW260" i="3" s="1"/>
  <c r="BW290" i="3" s="1"/>
  <c r="BW143" i="1" s="1"/>
  <c r="FM265" i="3"/>
  <c r="FM271" i="3" s="1"/>
  <c r="FM274" i="3" s="1"/>
  <c r="FM291" i="3" s="1"/>
  <c r="FM305" i="3" s="1"/>
  <c r="FM319" i="3" s="1"/>
  <c r="Z291" i="3"/>
  <c r="Z293" i="3" s="1"/>
  <c r="Z304" i="3" s="1"/>
  <c r="CO338" i="3"/>
  <c r="CU250" i="3"/>
  <c r="CU254" i="3" s="1"/>
  <c r="CU259" i="3" s="1"/>
  <c r="CU260" i="3" s="1"/>
  <c r="CU290" i="3" s="1"/>
  <c r="CU143" i="1" s="1"/>
  <c r="BF82" i="3"/>
  <c r="EX82" i="3"/>
  <c r="FG297" i="3"/>
  <c r="EX282" i="3"/>
  <c r="EX286" i="3" s="1"/>
  <c r="EX295" i="3" s="1"/>
  <c r="EX291" i="3"/>
  <c r="EX293" i="3" s="1"/>
  <c r="EX304" i="3" s="1"/>
  <c r="EX310" i="3" s="1"/>
  <c r="CS291" i="3"/>
  <c r="CS293" i="3" s="1"/>
  <c r="CS304" i="3" s="1"/>
  <c r="CS313" i="3" s="1"/>
  <c r="CS316" i="3" s="1"/>
  <c r="CS318" i="3" s="1"/>
  <c r="CS282" i="3"/>
  <c r="CS286" i="3" s="1"/>
  <c r="CS295" i="3" s="1"/>
  <c r="EM265" i="3"/>
  <c r="EM271" i="3" s="1"/>
  <c r="EM274" i="3" s="1"/>
  <c r="EM282" i="3" s="1"/>
  <c r="EM286" i="3" s="1"/>
  <c r="EM295" i="3" s="1"/>
  <c r="FB250" i="3"/>
  <c r="FB254" i="3" s="1"/>
  <c r="FB259" i="3" s="1"/>
  <c r="FB260" i="3" s="1"/>
  <c r="FB290" i="3" s="1"/>
  <c r="FB143" i="1" s="1"/>
  <c r="ER338" i="3"/>
  <c r="ER265" i="3"/>
  <c r="ER271" i="3" s="1"/>
  <c r="ER274" i="3" s="1"/>
  <c r="ER327" i="3" s="1"/>
  <c r="CN250" i="3"/>
  <c r="CN254" i="3" s="1"/>
  <c r="CN259" i="3" s="1"/>
  <c r="CN260" i="3" s="1"/>
  <c r="EH250" i="3"/>
  <c r="EH254" i="3" s="1"/>
  <c r="EH259" i="3" s="1"/>
  <c r="EH260" i="3" s="1"/>
  <c r="EH290" i="3" s="1"/>
  <c r="EH143" i="1" s="1"/>
  <c r="CO265" i="3"/>
  <c r="CO271" i="3" s="1"/>
  <c r="CO274" i="3" s="1"/>
  <c r="CO282" i="3" s="1"/>
  <c r="CO286" i="3" s="1"/>
  <c r="CO328" i="3" s="1"/>
  <c r="EP293" i="3"/>
  <c r="EP304" i="3" s="1"/>
  <c r="EP310" i="3" s="1"/>
  <c r="CD338" i="3"/>
  <c r="CD265" i="3"/>
  <c r="CD271" i="3" s="1"/>
  <c r="CD274" i="3" s="1"/>
  <c r="CD291" i="3" s="1"/>
  <c r="EQ250" i="3"/>
  <c r="EQ254" i="3" s="1"/>
  <c r="EQ259" i="3" s="1"/>
  <c r="EQ260" i="3" s="1"/>
  <c r="EQ290" i="3" s="1"/>
  <c r="EQ143" i="1" s="1"/>
  <c r="AY250" i="3"/>
  <c r="AY254" i="3" s="1"/>
  <c r="AY259" i="3" s="1"/>
  <c r="AY260" i="3" s="1"/>
  <c r="EE250" i="3"/>
  <c r="EE254" i="3" s="1"/>
  <c r="EE259" i="3" s="1"/>
  <c r="EE260" i="3" s="1"/>
  <c r="EE290" i="3" s="1"/>
  <c r="EE143" i="1" s="1"/>
  <c r="DT282" i="3"/>
  <c r="DT286" i="3" s="1"/>
  <c r="DT328" i="3" s="1"/>
  <c r="FA250" i="3"/>
  <c r="FA254" i="3" s="1"/>
  <c r="FA259" i="3" s="1"/>
  <c r="FA260" i="3" s="1"/>
  <c r="FA290" i="3" s="1"/>
  <c r="FA143" i="1" s="1"/>
  <c r="FD265" i="3"/>
  <c r="FD271" i="3" s="1"/>
  <c r="FD274" i="3" s="1"/>
  <c r="FD282" i="3" s="1"/>
  <c r="FD286" i="3" s="1"/>
  <c r="FD295" i="3" s="1"/>
  <c r="DA265" i="3"/>
  <c r="DA271" i="3" s="1"/>
  <c r="DA274" i="3" s="1"/>
  <c r="FS250" i="3"/>
  <c r="FS254" i="3" s="1"/>
  <c r="FS259" i="3" s="1"/>
  <c r="FS260" i="3" s="1"/>
  <c r="FS290" i="3" s="1"/>
  <c r="FS143" i="1" s="1"/>
  <c r="DD250" i="3"/>
  <c r="DD254" i="3" s="1"/>
  <c r="DD259" i="3" s="1"/>
  <c r="DD260" i="3" s="1"/>
  <c r="DD290" i="3" s="1"/>
  <c r="DD143" i="1" s="1"/>
  <c r="FC250" i="3"/>
  <c r="FC254" i="3" s="1"/>
  <c r="FC259" i="3" s="1"/>
  <c r="FC260" i="3" s="1"/>
  <c r="FC290" i="3" s="1"/>
  <c r="FC143" i="1" s="1"/>
  <c r="DT291" i="3"/>
  <c r="DT305" i="3" s="1"/>
  <c r="DT319" i="3" s="1"/>
  <c r="E293" i="3"/>
  <c r="E304" i="3" s="1"/>
  <c r="E313" i="3" s="1"/>
  <c r="E316" i="3" s="1"/>
  <c r="E318" i="3" s="1"/>
  <c r="E82" i="3"/>
  <c r="BY282" i="3"/>
  <c r="BY286" i="3" s="1"/>
  <c r="BY328" i="3" s="1"/>
  <c r="BY335" i="3" s="1"/>
  <c r="CP297" i="3"/>
  <c r="AT265" i="3"/>
  <c r="AT271" i="3" s="1"/>
  <c r="AT274" i="3" s="1"/>
  <c r="BY291" i="3"/>
  <c r="CK265" i="3"/>
  <c r="CK271" i="3" s="1"/>
  <c r="CK274" i="3" s="1"/>
  <c r="CK338" i="3"/>
  <c r="AQ265" i="3"/>
  <c r="AQ271" i="3" s="1"/>
  <c r="AQ274" i="3" s="1"/>
  <c r="T265" i="3"/>
  <c r="T271" i="3" s="1"/>
  <c r="T274" i="3" s="1"/>
  <c r="T82" i="3"/>
  <c r="DA82" i="3"/>
  <c r="DA297" i="3"/>
  <c r="ES82" i="3"/>
  <c r="E327" i="3"/>
  <c r="E282" i="3"/>
  <c r="E286" i="3" s="1"/>
  <c r="E328" i="3" s="1"/>
  <c r="CP265" i="3"/>
  <c r="CP271" i="3" s="1"/>
  <c r="CP274" i="3" s="1"/>
  <c r="CI282" i="3"/>
  <c r="CI286" i="3" s="1"/>
  <c r="CI328" i="3" s="1"/>
  <c r="C225" i="3"/>
  <c r="E305" i="3"/>
  <c r="E319" i="3" s="1"/>
  <c r="BH305" i="3"/>
  <c r="BH319" i="3" s="1"/>
  <c r="AF305" i="3"/>
  <c r="AF319" i="3" s="1"/>
  <c r="FG328" i="3"/>
  <c r="FG295" i="3"/>
  <c r="CI305" i="3"/>
  <c r="CI319" i="3" s="1"/>
  <c r="FG276" i="3"/>
  <c r="FM338" i="3" l="1"/>
  <c r="BH338" i="3"/>
  <c r="FO258" i="3"/>
  <c r="ES297" i="3"/>
  <c r="CQ282" i="3"/>
  <c r="CQ286" i="3" s="1"/>
  <c r="CQ328" i="3" s="1"/>
  <c r="CQ335" i="3" s="1"/>
  <c r="AZ250" i="3"/>
  <c r="AZ254" i="3" s="1"/>
  <c r="AZ259" i="3" s="1"/>
  <c r="CM249" i="3"/>
  <c r="EI258" i="3"/>
  <c r="CQ297" i="3"/>
  <c r="AP240" i="3"/>
  <c r="AO250" i="3"/>
  <c r="AO254" i="3" s="1"/>
  <c r="AO259" i="3" s="1"/>
  <c r="AO260" i="3" s="1"/>
  <c r="AO290" i="3" s="1"/>
  <c r="AO143" i="1" s="1"/>
  <c r="EI249" i="3"/>
  <c r="EI250" i="3" s="1"/>
  <c r="EI254" i="3" s="1"/>
  <c r="EI259" i="3" s="1"/>
  <c r="EI260" i="3" s="1"/>
  <c r="EI290" i="3" s="1"/>
  <c r="EI143" i="1" s="1"/>
  <c r="EI246" i="3"/>
  <c r="CQ82" i="3"/>
  <c r="CX250" i="3"/>
  <c r="CX254" i="3" s="1"/>
  <c r="CX259" i="3" s="1"/>
  <c r="CX260" i="3" s="1"/>
  <c r="CX290" i="3" s="1"/>
  <c r="AP258" i="3"/>
  <c r="CM240" i="3"/>
  <c r="FD297" i="3"/>
  <c r="EI248" i="3"/>
  <c r="FP297" i="3"/>
  <c r="R260" i="3"/>
  <c r="R290" i="3" s="1"/>
  <c r="R143" i="1" s="1"/>
  <c r="F248" i="3"/>
  <c r="F250" i="3" s="1"/>
  <c r="F254" i="3" s="1"/>
  <c r="F259" i="3" s="1"/>
  <c r="F260" i="3" s="1"/>
  <c r="F290" i="3" s="1"/>
  <c r="AP250" i="3"/>
  <c r="AP254" i="3" s="1"/>
  <c r="AP259" i="3" s="1"/>
  <c r="AP260" i="3" s="1"/>
  <c r="AP290" i="3" s="1"/>
  <c r="AP143" i="1" s="1"/>
  <c r="F240" i="3"/>
  <c r="DJ246" i="3"/>
  <c r="FP82" i="3"/>
  <c r="FP265" i="3"/>
  <c r="FP271" i="3" s="1"/>
  <c r="FP274" i="3" s="1"/>
  <c r="FP327" i="3" s="1"/>
  <c r="DJ240" i="3"/>
  <c r="DJ249" i="3"/>
  <c r="DJ248" i="3"/>
  <c r="BQ258" i="3"/>
  <c r="BQ249" i="3"/>
  <c r="BQ250" i="3" s="1"/>
  <c r="BQ254" i="3" s="1"/>
  <c r="BQ259" i="3" s="1"/>
  <c r="DS250" i="3"/>
  <c r="DS254" i="3" s="1"/>
  <c r="DS259" i="3" s="1"/>
  <c r="DS260" i="3" s="1"/>
  <c r="DS290" i="3" s="1"/>
  <c r="DS143" i="1" s="1"/>
  <c r="EN250" i="3"/>
  <c r="EN254" i="3" s="1"/>
  <c r="EN259" i="3" s="1"/>
  <c r="EN260" i="3" s="1"/>
  <c r="T297" i="3"/>
  <c r="CJ258" i="3"/>
  <c r="BB240" i="3"/>
  <c r="BE282" i="3"/>
  <c r="BE286" i="3" s="1"/>
  <c r="BE295" i="3" s="1"/>
  <c r="EF248" i="3"/>
  <c r="EF240" i="3"/>
  <c r="EF249" i="3"/>
  <c r="BE305" i="3"/>
  <c r="BE319" i="3" s="1"/>
  <c r="CI327" i="3"/>
  <c r="AB282" i="3"/>
  <c r="AB286" i="3" s="1"/>
  <c r="AB328" i="3" s="1"/>
  <c r="AB335" i="3" s="1"/>
  <c r="CJ249" i="3"/>
  <c r="EF246" i="3"/>
  <c r="BB246" i="3"/>
  <c r="CJ246" i="3"/>
  <c r="AB291" i="3"/>
  <c r="BE327" i="3"/>
  <c r="F246" i="3"/>
  <c r="BB248" i="3"/>
  <c r="F249" i="3"/>
  <c r="I250" i="3"/>
  <c r="I254" i="3" s="1"/>
  <c r="I259" i="3" s="1"/>
  <c r="I260" i="3" s="1"/>
  <c r="I143" i="1" s="1"/>
  <c r="BB249" i="3"/>
  <c r="EJ249" i="3"/>
  <c r="BG248" i="3"/>
  <c r="BG250" i="3" s="1"/>
  <c r="BG254" i="3" s="1"/>
  <c r="BG259" i="3" s="1"/>
  <c r="BG260" i="3" s="1"/>
  <c r="BG290" i="3" s="1"/>
  <c r="BG143" i="1" s="1"/>
  <c r="BA248" i="3"/>
  <c r="BA249" i="3"/>
  <c r="EJ248" i="3"/>
  <c r="Q250" i="3"/>
  <c r="Q254" i="3" s="1"/>
  <c r="Q259" i="3" s="1"/>
  <c r="Q260" i="3" s="1"/>
  <c r="DR248" i="3"/>
  <c r="FI250" i="3"/>
  <c r="FI254" i="3" s="1"/>
  <c r="FI259" i="3" s="1"/>
  <c r="FI260" i="3" s="1"/>
  <c r="DK290" i="3"/>
  <c r="DK265" i="3"/>
  <c r="DK271" i="3" s="1"/>
  <c r="DK274" i="3" s="1"/>
  <c r="EZ291" i="3"/>
  <c r="EZ305" i="3" s="1"/>
  <c r="EZ319" i="3" s="1"/>
  <c r="DF258" i="3"/>
  <c r="EZ327" i="3"/>
  <c r="EZ335" i="3" s="1"/>
  <c r="BL297" i="3"/>
  <c r="DF249" i="3"/>
  <c r="L250" i="3"/>
  <c r="L254" i="3" s="1"/>
  <c r="L259" i="3" s="1"/>
  <c r="L260" i="3" s="1"/>
  <c r="L290" i="3" s="1"/>
  <c r="L143" i="1" s="1"/>
  <c r="DF240" i="3"/>
  <c r="FD82" i="3"/>
  <c r="BC240" i="3"/>
  <c r="EJ240" i="3"/>
  <c r="BC258" i="3"/>
  <c r="D240" i="3"/>
  <c r="DT338" i="3"/>
  <c r="BF293" i="3"/>
  <c r="BF304" i="3" s="1"/>
  <c r="BF313" i="3" s="1"/>
  <c r="BF316" i="3" s="1"/>
  <c r="BF318" i="3" s="1"/>
  <c r="BC248" i="3"/>
  <c r="EJ258" i="3"/>
  <c r="D246" i="3"/>
  <c r="CV82" i="3"/>
  <c r="AB338" i="3"/>
  <c r="BC249" i="3"/>
  <c r="BG240" i="3"/>
  <c r="BL82" i="3"/>
  <c r="DF246" i="3"/>
  <c r="CF338" i="3"/>
  <c r="FV249" i="3"/>
  <c r="AQ297" i="3"/>
  <c r="AQ82" i="3"/>
  <c r="DB338" i="3"/>
  <c r="FV240" i="3"/>
  <c r="FV248" i="3"/>
  <c r="FV246" i="3"/>
  <c r="EL260" i="3"/>
  <c r="EL290" i="3" s="1"/>
  <c r="EL143" i="1" s="1"/>
  <c r="DB282" i="3"/>
  <c r="DB286" i="3" s="1"/>
  <c r="DB328" i="3" s="1"/>
  <c r="EB250" i="3"/>
  <c r="EB254" i="3" s="1"/>
  <c r="EB259" i="3" s="1"/>
  <c r="BL338" i="3"/>
  <c r="DB327" i="3"/>
  <c r="BZ338" i="3"/>
  <c r="EG291" i="3"/>
  <c r="EG305" i="3" s="1"/>
  <c r="EG319" i="3" s="1"/>
  <c r="CF265" i="3"/>
  <c r="CF271" i="3" s="1"/>
  <c r="CF274" i="3" s="1"/>
  <c r="CF327" i="3" s="1"/>
  <c r="CV338" i="3"/>
  <c r="BA246" i="3"/>
  <c r="FQ265" i="3"/>
  <c r="FQ271" i="3" s="1"/>
  <c r="FQ274" i="3" s="1"/>
  <c r="FQ291" i="3" s="1"/>
  <c r="FQ338" i="3"/>
  <c r="BF327" i="3"/>
  <c r="D248" i="3"/>
  <c r="BA240" i="3"/>
  <c r="BN250" i="3"/>
  <c r="BN254" i="3" s="1"/>
  <c r="BN259" i="3" s="1"/>
  <c r="BN260" i="3" s="1"/>
  <c r="BN290" i="3" s="1"/>
  <c r="BN143" i="1" s="1"/>
  <c r="BF282" i="3"/>
  <c r="BF286" i="3" s="1"/>
  <c r="BF328" i="3" s="1"/>
  <c r="EG338" i="3"/>
  <c r="D258" i="3"/>
  <c r="EG282" i="3"/>
  <c r="EG286" i="3" s="1"/>
  <c r="EG328" i="3" s="1"/>
  <c r="EG335" i="3" s="1"/>
  <c r="BK258" i="3"/>
  <c r="BK246" i="3"/>
  <c r="BK249" i="3"/>
  <c r="BZ265" i="3"/>
  <c r="BZ271" i="3" s="1"/>
  <c r="BZ274" i="3" s="1"/>
  <c r="DZ265" i="3"/>
  <c r="DZ271" i="3" s="1"/>
  <c r="DZ274" i="3" s="1"/>
  <c r="DZ327" i="3" s="1"/>
  <c r="BK240" i="3"/>
  <c r="DO248" i="3"/>
  <c r="DO258" i="3"/>
  <c r="DO240" i="3"/>
  <c r="DO249" i="3"/>
  <c r="FU250" i="3"/>
  <c r="FU254" i="3" s="1"/>
  <c r="FU259" i="3" s="1"/>
  <c r="FU260" i="3" s="1"/>
  <c r="FU290" i="3" s="1"/>
  <c r="FU297" i="3" s="1"/>
  <c r="DI250" i="3"/>
  <c r="DI254" i="3" s="1"/>
  <c r="DI259" i="3" s="1"/>
  <c r="DI260" i="3" s="1"/>
  <c r="DI290" i="3" s="1"/>
  <c r="BK248" i="3"/>
  <c r="DM282" i="3"/>
  <c r="DM286" i="3" s="1"/>
  <c r="DM328" i="3" s="1"/>
  <c r="DM335" i="3" s="1"/>
  <c r="AT297" i="3"/>
  <c r="DZ338" i="3"/>
  <c r="EB260" i="3"/>
  <c r="EB290" i="3" s="1"/>
  <c r="EB82" i="3" s="1"/>
  <c r="DM291" i="3"/>
  <c r="DM293" i="3" s="1"/>
  <c r="DM304" i="3" s="1"/>
  <c r="DM310" i="3" s="1"/>
  <c r="AT82" i="3"/>
  <c r="BJ290" i="3"/>
  <c r="BJ338" i="3" s="1"/>
  <c r="BJ265" i="3"/>
  <c r="BJ271" i="3" s="1"/>
  <c r="BJ274" i="3" s="1"/>
  <c r="BJ282" i="3" s="1"/>
  <c r="BJ286" i="3" s="1"/>
  <c r="BJ295" i="3" s="1"/>
  <c r="AD276" i="3"/>
  <c r="FL265" i="3"/>
  <c r="FL271" i="3" s="1"/>
  <c r="FL274" i="3" s="1"/>
  <c r="AH258" i="3"/>
  <c r="AH246" i="3"/>
  <c r="AH248" i="3"/>
  <c r="EC338" i="3"/>
  <c r="EM338" i="3"/>
  <c r="BR265" i="3"/>
  <c r="BR271" i="3" s="1"/>
  <c r="BR274" i="3" s="1"/>
  <c r="BR290" i="3"/>
  <c r="BR143" i="1" s="1"/>
  <c r="CH338" i="3"/>
  <c r="EM82" i="3"/>
  <c r="EA265" i="3"/>
  <c r="EA271" i="3" s="1"/>
  <c r="EA274" i="3" s="1"/>
  <c r="EA327" i="3" s="1"/>
  <c r="EA290" i="3"/>
  <c r="EA143" i="1" s="1"/>
  <c r="CA290" i="3"/>
  <c r="CA143" i="1" s="1"/>
  <c r="CB265" i="3"/>
  <c r="CB271" i="3" s="1"/>
  <c r="CB274" i="3" s="1"/>
  <c r="CB327" i="3" s="1"/>
  <c r="CB290" i="3"/>
  <c r="EU246" i="3"/>
  <c r="EU249" i="3"/>
  <c r="EU248" i="3"/>
  <c r="EU258" i="3"/>
  <c r="CN265" i="3"/>
  <c r="CN271" i="3" s="1"/>
  <c r="CN274" i="3" s="1"/>
  <c r="CN327" i="3" s="1"/>
  <c r="CN290" i="3"/>
  <c r="CN143" i="1" s="1"/>
  <c r="EM297" i="3"/>
  <c r="AQ338" i="3"/>
  <c r="T338" i="3"/>
  <c r="W290" i="3"/>
  <c r="FL338" i="3"/>
  <c r="AD327" i="3"/>
  <c r="CH265" i="3"/>
  <c r="CH271" i="3" s="1"/>
  <c r="CH274" i="3" s="1"/>
  <c r="CH291" i="3" s="1"/>
  <c r="BY338" i="3"/>
  <c r="BY343" i="3" s="1"/>
  <c r="Y290" i="3"/>
  <c r="Y143" i="1" s="1"/>
  <c r="EC297" i="3"/>
  <c r="Q265" i="3"/>
  <c r="Q271" i="3" s="1"/>
  <c r="Q274" i="3" s="1"/>
  <c r="Q327" i="3" s="1"/>
  <c r="Q290" i="3"/>
  <c r="Q143" i="1" s="1"/>
  <c r="FJ265" i="3"/>
  <c r="FJ271" i="3" s="1"/>
  <c r="FJ274" i="3" s="1"/>
  <c r="FJ327" i="3" s="1"/>
  <c r="FJ290" i="3"/>
  <c r="FJ82" i="3" s="1"/>
  <c r="FD338" i="3"/>
  <c r="BH327" i="3"/>
  <c r="AD291" i="3"/>
  <c r="AD293" i="3" s="1"/>
  <c r="AD304" i="3" s="1"/>
  <c r="AD313" i="3" s="1"/>
  <c r="AD316" i="3" s="1"/>
  <c r="AD318" i="3" s="1"/>
  <c r="ES338" i="3"/>
  <c r="DA338" i="3"/>
  <c r="AD295" i="3"/>
  <c r="BX265" i="3"/>
  <c r="BX271" i="3" s="1"/>
  <c r="BX274" i="3" s="1"/>
  <c r="BX282" i="3" s="1"/>
  <c r="BX286" i="3" s="1"/>
  <c r="BX328" i="3" s="1"/>
  <c r="BX290" i="3"/>
  <c r="BX143" i="1" s="1"/>
  <c r="AR265" i="3"/>
  <c r="AR271" i="3" s="1"/>
  <c r="AR274" i="3" s="1"/>
  <c r="AR327" i="3" s="1"/>
  <c r="AR290" i="3"/>
  <c r="AR82" i="3" s="1"/>
  <c r="BV290" i="3"/>
  <c r="P265" i="3"/>
  <c r="P271" i="3" s="1"/>
  <c r="P274" i="3" s="1"/>
  <c r="P327" i="3" s="1"/>
  <c r="P290" i="3"/>
  <c r="P143" i="1" s="1"/>
  <c r="DY265" i="3"/>
  <c r="DY271" i="3" s="1"/>
  <c r="DY274" i="3" s="1"/>
  <c r="DY327" i="3" s="1"/>
  <c r="FR290" i="3"/>
  <c r="FR143" i="1" s="1"/>
  <c r="FO250" i="3"/>
  <c r="FO254" i="3" s="1"/>
  <c r="FO259" i="3" s="1"/>
  <c r="FO260" i="3" s="1"/>
  <c r="FO290" i="3" s="1"/>
  <c r="FO143" i="1" s="1"/>
  <c r="FW265" i="3"/>
  <c r="FW271" i="3" s="1"/>
  <c r="FW274" i="3" s="1"/>
  <c r="FW291" i="3" s="1"/>
  <c r="FW305" i="3" s="1"/>
  <c r="FW319" i="3" s="1"/>
  <c r="FW290" i="3"/>
  <c r="FW143" i="1" s="1"/>
  <c r="AD338" i="3"/>
  <c r="EC82" i="3"/>
  <c r="DX265" i="3"/>
  <c r="DX271" i="3" s="1"/>
  <c r="DX274" i="3" s="1"/>
  <c r="DX327" i="3" s="1"/>
  <c r="DX290" i="3"/>
  <c r="DX143" i="1" s="1"/>
  <c r="AH249" i="3"/>
  <c r="AT338" i="3"/>
  <c r="CR265" i="3"/>
  <c r="CR271" i="3" s="1"/>
  <c r="CR274" i="3" s="1"/>
  <c r="CR282" i="3" s="1"/>
  <c r="CR286" i="3" s="1"/>
  <c r="CR295" i="3" s="1"/>
  <c r="CR290" i="3"/>
  <c r="CR143" i="1" s="1"/>
  <c r="W265" i="3"/>
  <c r="W271" i="3" s="1"/>
  <c r="W274" i="3" s="1"/>
  <c r="W327" i="3" s="1"/>
  <c r="AY290" i="3"/>
  <c r="AY143" i="1" s="1"/>
  <c r="DY338" i="3"/>
  <c r="G265" i="3"/>
  <c r="G271" i="3" s="1"/>
  <c r="G274" i="3" s="1"/>
  <c r="G327" i="3" s="1"/>
  <c r="G290" i="3"/>
  <c r="G338" i="3" s="1"/>
  <c r="AA265" i="3"/>
  <c r="AA271" i="3" s="1"/>
  <c r="AA274" i="3" s="1"/>
  <c r="AA282" i="3" s="1"/>
  <c r="AA286" i="3" s="1"/>
  <c r="AA328" i="3" s="1"/>
  <c r="AA290" i="3"/>
  <c r="AA143" i="1" s="1"/>
  <c r="BH282" i="3"/>
  <c r="BH286" i="3" s="1"/>
  <c r="BH328" i="3" s="1"/>
  <c r="CX143" i="1"/>
  <c r="CX338" i="3"/>
  <c r="BT290" i="3"/>
  <c r="BT143" i="1" s="1"/>
  <c r="FX290" i="3"/>
  <c r="FX143" i="1" s="1"/>
  <c r="FK250" i="3"/>
  <c r="FK254" i="3" s="1"/>
  <c r="FK259" i="3" s="1"/>
  <c r="FK260" i="3" s="1"/>
  <c r="FK290" i="3" s="1"/>
  <c r="FK143" i="1" s="1"/>
  <c r="DQ265" i="3"/>
  <c r="DQ271" i="3" s="1"/>
  <c r="DQ274" i="3" s="1"/>
  <c r="DQ282" i="3" s="1"/>
  <c r="DQ286" i="3" s="1"/>
  <c r="DQ328" i="3" s="1"/>
  <c r="DQ290" i="3"/>
  <c r="DQ297" i="3" s="1"/>
  <c r="AM265" i="3"/>
  <c r="AM271" i="3" s="1"/>
  <c r="AM274" i="3" s="1"/>
  <c r="AM291" i="3" s="1"/>
  <c r="AM290" i="3"/>
  <c r="AM297" i="3" s="1"/>
  <c r="DJ250" i="3"/>
  <c r="DJ254" i="3" s="1"/>
  <c r="DJ259" i="3" s="1"/>
  <c r="DJ260" i="3" s="1"/>
  <c r="AZ260" i="3"/>
  <c r="FN250" i="3"/>
  <c r="FN254" i="3" s="1"/>
  <c r="FN259" i="3" s="1"/>
  <c r="FN260" i="3" s="1"/>
  <c r="J250" i="3"/>
  <c r="J254" i="3" s="1"/>
  <c r="J259" i="3" s="1"/>
  <c r="J260" i="3" s="1"/>
  <c r="J265" i="3" s="1"/>
  <c r="J271" i="3" s="1"/>
  <c r="J274" i="3" s="1"/>
  <c r="J327" i="3" s="1"/>
  <c r="DR258" i="3"/>
  <c r="S250" i="3"/>
  <c r="S254" i="3" s="1"/>
  <c r="S259" i="3" s="1"/>
  <c r="S260" i="3" s="1"/>
  <c r="CM250" i="3"/>
  <c r="CM254" i="3" s="1"/>
  <c r="CM259" i="3" s="1"/>
  <c r="CM260" i="3" s="1"/>
  <c r="C338" i="3"/>
  <c r="C202" i="3"/>
  <c r="CZ249" i="3"/>
  <c r="CZ248" i="3"/>
  <c r="CZ246" i="3"/>
  <c r="CZ258" i="3"/>
  <c r="DL258" i="3"/>
  <c r="DL240" i="3"/>
  <c r="DL248" i="3"/>
  <c r="DL249" i="3"/>
  <c r="DL246" i="3"/>
  <c r="BS249" i="3"/>
  <c r="BS248" i="3"/>
  <c r="BS240" i="3"/>
  <c r="BS246" i="3"/>
  <c r="BS258" i="3"/>
  <c r="M250" i="3"/>
  <c r="M254" i="3" s="1"/>
  <c r="M259" i="3" s="1"/>
  <c r="M260" i="3" s="1"/>
  <c r="G143" i="1"/>
  <c r="DR240" i="3"/>
  <c r="DR246" i="3"/>
  <c r="DR250" i="3" s="1"/>
  <c r="DR254" i="3" s="1"/>
  <c r="DR259" i="3" s="1"/>
  <c r="V291" i="3"/>
  <c r="V293" i="3" s="1"/>
  <c r="V304" i="3" s="1"/>
  <c r="V310" i="3" s="1"/>
  <c r="V282" i="3"/>
  <c r="V286" i="3" s="1"/>
  <c r="V328" i="3" s="1"/>
  <c r="V335" i="3" s="1"/>
  <c r="O338" i="3"/>
  <c r="O265" i="3"/>
  <c r="O271" i="3" s="1"/>
  <c r="O274" i="3" s="1"/>
  <c r="O327" i="3" s="1"/>
  <c r="FF265" i="3"/>
  <c r="FF271" i="3" s="1"/>
  <c r="FF274" i="3" s="1"/>
  <c r="FF327" i="3" s="1"/>
  <c r="FF338" i="3"/>
  <c r="BD338" i="3"/>
  <c r="DN250" i="3"/>
  <c r="DN254" i="3" s="1"/>
  <c r="DN259" i="3" s="1"/>
  <c r="DN260" i="3" s="1"/>
  <c r="AV82" i="3"/>
  <c r="AV338" i="3"/>
  <c r="AU250" i="3"/>
  <c r="AU254" i="3" s="1"/>
  <c r="AU259" i="3" s="1"/>
  <c r="AU260" i="3" s="1"/>
  <c r="CC82" i="3"/>
  <c r="CC338" i="3"/>
  <c r="BI297" i="3"/>
  <c r="BI338" i="3"/>
  <c r="CI293" i="3"/>
  <c r="CI304" i="3" s="1"/>
  <c r="CI310" i="3" s="1"/>
  <c r="V297" i="3"/>
  <c r="V338" i="3"/>
  <c r="EK265" i="3"/>
  <c r="EK271" i="3" s="1"/>
  <c r="EK274" i="3" s="1"/>
  <c r="EK282" i="3" s="1"/>
  <c r="CI82" i="3"/>
  <c r="CI297" i="3"/>
  <c r="CY338" i="3"/>
  <c r="CY265" i="3"/>
  <c r="CY271" i="3" s="1"/>
  <c r="CY274" i="3" s="1"/>
  <c r="CY291" i="3" s="1"/>
  <c r="CY305" i="3" s="1"/>
  <c r="CY319" i="3" s="1"/>
  <c r="EK338" i="3"/>
  <c r="AW297" i="3"/>
  <c r="AJ265" i="3"/>
  <c r="AJ271" i="3" s="1"/>
  <c r="AJ274" i="3" s="1"/>
  <c r="AJ282" i="3" s="1"/>
  <c r="AJ338" i="3"/>
  <c r="DP250" i="3"/>
  <c r="DP254" i="3" s="1"/>
  <c r="DP259" i="3" s="1"/>
  <c r="DP260" i="3" s="1"/>
  <c r="BD265" i="3"/>
  <c r="BD271" i="3" s="1"/>
  <c r="BD274" i="3" s="1"/>
  <c r="BD327" i="3" s="1"/>
  <c r="DC250" i="3"/>
  <c r="DC254" i="3" s="1"/>
  <c r="DC259" i="3" s="1"/>
  <c r="DC260" i="3" s="1"/>
  <c r="DC290" i="3" s="1"/>
  <c r="DC143" i="1" s="1"/>
  <c r="AW291" i="3"/>
  <c r="AW293" i="3" s="1"/>
  <c r="AW304" i="3" s="1"/>
  <c r="AW313" i="3" s="1"/>
  <c r="AW316" i="3" s="1"/>
  <c r="AW318" i="3" s="1"/>
  <c r="DH265" i="3"/>
  <c r="DH271" i="3" s="1"/>
  <c r="DH274" i="3" s="1"/>
  <c r="AW282" i="3"/>
  <c r="AW286" i="3" s="1"/>
  <c r="AW328" i="3" s="1"/>
  <c r="AW335" i="3" s="1"/>
  <c r="AW82" i="3"/>
  <c r="V82" i="3"/>
  <c r="CT295" i="3"/>
  <c r="Y265" i="3"/>
  <c r="Y271" i="3" s="1"/>
  <c r="Y274" i="3" s="1"/>
  <c r="Y282" i="3" s="1"/>
  <c r="Y286" i="3" s="1"/>
  <c r="Y295" i="3" s="1"/>
  <c r="AI265" i="3"/>
  <c r="AI271" i="3" s="1"/>
  <c r="AI274" i="3" s="1"/>
  <c r="AI291" i="3" s="1"/>
  <c r="AI305" i="3" s="1"/>
  <c r="AI319" i="3" s="1"/>
  <c r="CT276" i="3"/>
  <c r="BI282" i="3"/>
  <c r="BI286" i="3" s="1"/>
  <c r="BI328" i="3" s="1"/>
  <c r="BI335" i="3" s="1"/>
  <c r="BI291" i="3"/>
  <c r="BI293" i="3" s="1"/>
  <c r="BI304" i="3" s="1"/>
  <c r="BI310" i="3" s="1"/>
  <c r="CC291" i="3"/>
  <c r="CC305" i="3" s="1"/>
  <c r="CC319" i="3" s="1"/>
  <c r="FX265" i="3"/>
  <c r="FX271" i="3" s="1"/>
  <c r="FX274" i="3" s="1"/>
  <c r="FX327" i="3" s="1"/>
  <c r="DV295" i="3"/>
  <c r="CC282" i="3"/>
  <c r="CC286" i="3" s="1"/>
  <c r="CC328" i="3" s="1"/>
  <c r="CC335" i="3" s="1"/>
  <c r="FG305" i="3"/>
  <c r="FG319" i="3" s="1"/>
  <c r="DV276" i="3"/>
  <c r="K291" i="3"/>
  <c r="K293" i="3" s="1"/>
  <c r="K304" i="3" s="1"/>
  <c r="K313" i="3" s="1"/>
  <c r="K316" i="3" s="1"/>
  <c r="K318" i="3" s="1"/>
  <c r="FP291" i="3"/>
  <c r="FP293" i="3" s="1"/>
  <c r="FP304" i="3" s="1"/>
  <c r="FP313" i="3" s="1"/>
  <c r="FP316" i="3" s="1"/>
  <c r="FP318" i="3" s="1"/>
  <c r="FP282" i="3"/>
  <c r="FP286" i="3" s="1"/>
  <c r="FP328" i="3" s="1"/>
  <c r="FP335" i="3" s="1"/>
  <c r="K282" i="3"/>
  <c r="K286" i="3" s="1"/>
  <c r="K328" i="3" s="1"/>
  <c r="K335" i="3" s="1"/>
  <c r="DE82" i="3"/>
  <c r="DE297" i="3"/>
  <c r="DX291" i="3"/>
  <c r="DX305" i="3" s="1"/>
  <c r="DX319" i="3" s="1"/>
  <c r="AS295" i="3"/>
  <c r="DX338" i="3"/>
  <c r="FT82" i="3"/>
  <c r="EO297" i="3"/>
  <c r="O297" i="3"/>
  <c r="EG297" i="3"/>
  <c r="AV297" i="3"/>
  <c r="DZ82" i="3"/>
  <c r="CC297" i="3"/>
  <c r="CB297" i="3"/>
  <c r="AB297" i="3"/>
  <c r="BI82" i="3"/>
  <c r="K82" i="3"/>
  <c r="FE82" i="3"/>
  <c r="EV82" i="3"/>
  <c r="CO297" i="3"/>
  <c r="DB297" i="3"/>
  <c r="DY304" i="3"/>
  <c r="DY313" i="3" s="1"/>
  <c r="DY316" i="3" s="1"/>
  <c r="DY318" i="3" s="1"/>
  <c r="CW297" i="3"/>
  <c r="BH293" i="3"/>
  <c r="BH304" i="3" s="1"/>
  <c r="BH310" i="3" s="1"/>
  <c r="H82" i="3"/>
  <c r="AK265" i="3"/>
  <c r="AK271" i="3" s="1"/>
  <c r="AK274" i="3" s="1"/>
  <c r="AK327" i="3" s="1"/>
  <c r="ER297" i="3"/>
  <c r="EZ297" i="3"/>
  <c r="DU297" i="3"/>
  <c r="CL297" i="3"/>
  <c r="ET82" i="3"/>
  <c r="DW338" i="3"/>
  <c r="CA297" i="3"/>
  <c r="BY82" i="3"/>
  <c r="EZ276" i="3"/>
  <c r="DV291" i="3"/>
  <c r="DV305" i="3" s="1"/>
  <c r="DV319" i="3" s="1"/>
  <c r="AB293" i="3"/>
  <c r="AB304" i="3" s="1"/>
  <c r="AB313" i="3" s="1"/>
  <c r="AB316" i="3" s="1"/>
  <c r="AB318" i="3" s="1"/>
  <c r="EZ295" i="3"/>
  <c r="DV327" i="3"/>
  <c r="DV335" i="3" s="1"/>
  <c r="CQ295" i="3"/>
  <c r="CL282" i="3"/>
  <c r="CL286" i="3" s="1"/>
  <c r="CL295" i="3" s="1"/>
  <c r="CQ276" i="3"/>
  <c r="ET282" i="3"/>
  <c r="ET286" i="3" s="1"/>
  <c r="ET328" i="3" s="1"/>
  <c r="ET335" i="3" s="1"/>
  <c r="CL82" i="3"/>
  <c r="CQ305" i="3"/>
  <c r="CQ319" i="3" s="1"/>
  <c r="ET291" i="3"/>
  <c r="ET305" i="3" s="1"/>
  <c r="ET319" i="3" s="1"/>
  <c r="CQ299" i="3"/>
  <c r="CQ313" i="3"/>
  <c r="CQ316" i="3" s="1"/>
  <c r="CQ318" i="3" s="1"/>
  <c r="BH82" i="3"/>
  <c r="FR265" i="3"/>
  <c r="FR271" i="3" s="1"/>
  <c r="FR274" i="3" s="1"/>
  <c r="FR282" i="3" s="1"/>
  <c r="FR286" i="3" s="1"/>
  <c r="AN265" i="3"/>
  <c r="AN271" i="3" s="1"/>
  <c r="AN274" i="3" s="1"/>
  <c r="AN327" i="3" s="1"/>
  <c r="AN338" i="3"/>
  <c r="EV297" i="3"/>
  <c r="BH297" i="3"/>
  <c r="CW82" i="3"/>
  <c r="AS293" i="3"/>
  <c r="AS304" i="3" s="1"/>
  <c r="AS307" i="3" s="1"/>
  <c r="AP265" i="3"/>
  <c r="AP271" i="3" s="1"/>
  <c r="AP274" i="3" s="1"/>
  <c r="AP327" i="3" s="1"/>
  <c r="EC291" i="3"/>
  <c r="EC305" i="3" s="1"/>
  <c r="EC319" i="3" s="1"/>
  <c r="EC282" i="3"/>
  <c r="EC286" i="3" s="1"/>
  <c r="EC328" i="3" s="1"/>
  <c r="EC335" i="3" s="1"/>
  <c r="EO82" i="3"/>
  <c r="BX327" i="3"/>
  <c r="BX335" i="3" s="1"/>
  <c r="BF335" i="3"/>
  <c r="AO297" i="3"/>
  <c r="AO265" i="3"/>
  <c r="AO271" i="3" s="1"/>
  <c r="AO274" i="3" s="1"/>
  <c r="AO282" i="3" s="1"/>
  <c r="AO286" i="3" s="1"/>
  <c r="AO328" i="3" s="1"/>
  <c r="AF299" i="3"/>
  <c r="EV291" i="3"/>
  <c r="EV293" i="3" s="1"/>
  <c r="EV304" i="3" s="1"/>
  <c r="EV310" i="3" s="1"/>
  <c r="AV265" i="3"/>
  <c r="AV271" i="3" s="1"/>
  <c r="AV274" i="3" s="1"/>
  <c r="AV327" i="3" s="1"/>
  <c r="BL291" i="3"/>
  <c r="BL293" i="3" s="1"/>
  <c r="BL304" i="3" s="1"/>
  <c r="BL310" i="3" s="1"/>
  <c r="EV282" i="3"/>
  <c r="EV286" i="3" s="1"/>
  <c r="EV328" i="3" s="1"/>
  <c r="EV335" i="3" s="1"/>
  <c r="DV82" i="3"/>
  <c r="H297" i="3"/>
  <c r="DV297" i="3"/>
  <c r="FE297" i="3"/>
  <c r="FE291" i="3"/>
  <c r="FE293" i="3" s="1"/>
  <c r="FE295" i="3"/>
  <c r="FE304" i="3"/>
  <c r="FE313" i="3" s="1"/>
  <c r="FE316" i="3" s="1"/>
  <c r="FE318" i="3" s="1"/>
  <c r="FT297" i="3"/>
  <c r="FG335" i="3"/>
  <c r="FT291" i="3"/>
  <c r="FT293" i="3" s="1"/>
  <c r="FT304" i="3" s="1"/>
  <c r="FT327" i="3"/>
  <c r="U282" i="3"/>
  <c r="U286" i="3" s="1"/>
  <c r="U328" i="3" s="1"/>
  <c r="DE291" i="3"/>
  <c r="DE293" i="3" s="1"/>
  <c r="DE304" i="3" s="1"/>
  <c r="AB82" i="3"/>
  <c r="DE327" i="3"/>
  <c r="BY293" i="3"/>
  <c r="BY304" i="3" s="1"/>
  <c r="BY310" i="3" s="1"/>
  <c r="K297" i="3"/>
  <c r="BY297" i="3"/>
  <c r="DY297" i="3"/>
  <c r="FP281" i="3"/>
  <c r="FE327" i="3"/>
  <c r="FE335" i="3" s="1"/>
  <c r="DW265" i="3"/>
  <c r="DW271" i="3" s="1"/>
  <c r="DW274" i="3" s="1"/>
  <c r="DW327" i="3" s="1"/>
  <c r="FE276" i="3"/>
  <c r="U297" i="3"/>
  <c r="CL291" i="3"/>
  <c r="CL293" i="3" s="1"/>
  <c r="CL304" i="3" s="1"/>
  <c r="CL313" i="3" s="1"/>
  <c r="CL316" i="3" s="1"/>
  <c r="CL318" i="3" s="1"/>
  <c r="CW291" i="3"/>
  <c r="CW293" i="3" s="1"/>
  <c r="CW304" i="3" s="1"/>
  <c r="CW310" i="3" s="1"/>
  <c r="U293" i="3"/>
  <c r="U304" i="3" s="1"/>
  <c r="U313" i="3" s="1"/>
  <c r="U316" i="3" s="1"/>
  <c r="U318" i="3" s="1"/>
  <c r="U327" i="3"/>
  <c r="U82" i="3"/>
  <c r="AS276" i="3"/>
  <c r="CW282" i="3"/>
  <c r="CW286" i="3" s="1"/>
  <c r="CW327" i="3"/>
  <c r="EO291" i="3"/>
  <c r="EO293" i="3" s="1"/>
  <c r="EO304" i="3" s="1"/>
  <c r="EO313" i="3" s="1"/>
  <c r="EO316" i="3" s="1"/>
  <c r="EO318" i="3" s="1"/>
  <c r="DY82" i="3"/>
  <c r="ET297" i="3"/>
  <c r="DY291" i="3"/>
  <c r="DY293" i="3" s="1"/>
  <c r="DU82" i="3"/>
  <c r="DY282" i="3"/>
  <c r="DY286" i="3" s="1"/>
  <c r="DY328" i="3" s="1"/>
  <c r="DY335" i="3" s="1"/>
  <c r="EO276" i="3"/>
  <c r="DU282" i="3"/>
  <c r="DU286" i="3" s="1"/>
  <c r="DU328" i="3" s="1"/>
  <c r="DU335" i="3" s="1"/>
  <c r="EO295" i="3"/>
  <c r="EO327" i="3"/>
  <c r="EO335" i="3" s="1"/>
  <c r="CT313" i="3"/>
  <c r="CT316" i="3" s="1"/>
  <c r="CT318" i="3" s="1"/>
  <c r="H291" i="3"/>
  <c r="H293" i="3" s="1"/>
  <c r="H304" i="3" s="1"/>
  <c r="H310" i="3" s="1"/>
  <c r="H282" i="3"/>
  <c r="H286" i="3" s="1"/>
  <c r="H328" i="3" s="1"/>
  <c r="H335" i="3" s="1"/>
  <c r="N265" i="3"/>
  <c r="N271" i="3" s="1"/>
  <c r="N274" i="3" s="1"/>
  <c r="N327" i="3" s="1"/>
  <c r="N338" i="3"/>
  <c r="BP282" i="3"/>
  <c r="BP286" i="3" s="1"/>
  <c r="BP328" i="3" s="1"/>
  <c r="BP335" i="3" s="1"/>
  <c r="BP291" i="3"/>
  <c r="AE282" i="3"/>
  <c r="AE286" i="3" s="1"/>
  <c r="AE291" i="3"/>
  <c r="AE327" i="3"/>
  <c r="AX291" i="3"/>
  <c r="AX305" i="3" s="1"/>
  <c r="AX319" i="3" s="1"/>
  <c r="AX282" i="3"/>
  <c r="AX286" i="3" s="1"/>
  <c r="AX328" i="3" s="1"/>
  <c r="AX335" i="3" s="1"/>
  <c r="CB82" i="3"/>
  <c r="DB293" i="3"/>
  <c r="DB304" i="3" s="1"/>
  <c r="DB307" i="3" s="1"/>
  <c r="BT82" i="3"/>
  <c r="BP297" i="3"/>
  <c r="AE82" i="3"/>
  <c r="AE297" i="3"/>
  <c r="DU291" i="3"/>
  <c r="DU305" i="3" s="1"/>
  <c r="DU319" i="3" s="1"/>
  <c r="ED338" i="3"/>
  <c r="BT265" i="3"/>
  <c r="BT271" i="3" s="1"/>
  <c r="BT274" i="3" s="1"/>
  <c r="BT282" i="3" s="1"/>
  <c r="BT286" i="3" s="1"/>
  <c r="BT295" i="3" s="1"/>
  <c r="DB82" i="3"/>
  <c r="BP82" i="3"/>
  <c r="AL338" i="3"/>
  <c r="BW338" i="3"/>
  <c r="CA265" i="3"/>
  <c r="CA271" i="3" s="1"/>
  <c r="CA274" i="3" s="1"/>
  <c r="CA327" i="3" s="1"/>
  <c r="AL265" i="3"/>
  <c r="AL271" i="3" s="1"/>
  <c r="AL274" i="3" s="1"/>
  <c r="AL327" i="3" s="1"/>
  <c r="AC265" i="3"/>
  <c r="AC271" i="3" s="1"/>
  <c r="AC274" i="3" s="1"/>
  <c r="AC291" i="3" s="1"/>
  <c r="AC305" i="3" s="1"/>
  <c r="AC319" i="3" s="1"/>
  <c r="ED265" i="3"/>
  <c r="ED271" i="3" s="1"/>
  <c r="ED274" i="3" s="1"/>
  <c r="BL282" i="3"/>
  <c r="BL286" i="3" s="1"/>
  <c r="BL328" i="3" s="1"/>
  <c r="BL335" i="3" s="1"/>
  <c r="FF297" i="3"/>
  <c r="BM327" i="3"/>
  <c r="BM335" i="3" s="1"/>
  <c r="BM291" i="3"/>
  <c r="FF82" i="3"/>
  <c r="CT299" i="3"/>
  <c r="CT305" i="3"/>
  <c r="CT319" i="3" s="1"/>
  <c r="BM82" i="3"/>
  <c r="BM297" i="3"/>
  <c r="BW265" i="3"/>
  <c r="BW271" i="3" s="1"/>
  <c r="BW274" i="3" s="1"/>
  <c r="BW282" i="3" s="1"/>
  <c r="AC338" i="3"/>
  <c r="CV282" i="3"/>
  <c r="CV286" i="3" s="1"/>
  <c r="CV295" i="3" s="1"/>
  <c r="X297" i="3"/>
  <c r="X327" i="3"/>
  <c r="CV291" i="3"/>
  <c r="CV293" i="3" s="1"/>
  <c r="CV304" i="3" s="1"/>
  <c r="CV310" i="3" s="1"/>
  <c r="AX82" i="3"/>
  <c r="AX297" i="3"/>
  <c r="BM295" i="3"/>
  <c r="X82" i="3"/>
  <c r="EW297" i="3"/>
  <c r="EW82" i="3"/>
  <c r="X293" i="3"/>
  <c r="X304" i="3" s="1"/>
  <c r="X313" i="3" s="1"/>
  <c r="X316" i="3" s="1"/>
  <c r="X318" i="3" s="1"/>
  <c r="X282" i="3"/>
  <c r="X286" i="3" s="1"/>
  <c r="X328" i="3" s="1"/>
  <c r="BU338" i="3"/>
  <c r="BU265" i="3"/>
  <c r="BU271" i="3" s="1"/>
  <c r="BU274" i="3" s="1"/>
  <c r="BJ327" i="3"/>
  <c r="BJ291" i="3"/>
  <c r="AG338" i="3"/>
  <c r="AG265" i="3"/>
  <c r="AG271" i="3" s="1"/>
  <c r="AG274" i="3" s="1"/>
  <c r="ES282" i="3"/>
  <c r="ES286" i="3" s="1"/>
  <c r="ES295" i="3" s="1"/>
  <c r="FH338" i="3"/>
  <c r="FH265" i="3"/>
  <c r="FH271" i="3" s="1"/>
  <c r="FH274" i="3" s="1"/>
  <c r="EY250" i="3"/>
  <c r="EY254" i="3" s="1"/>
  <c r="EY259" i="3" s="1"/>
  <c r="EY260" i="3" s="1"/>
  <c r="EY290" i="3" s="1"/>
  <c r="EY143" i="1" s="1"/>
  <c r="ES293" i="3"/>
  <c r="ES304" i="3" s="1"/>
  <c r="ES310" i="3" s="1"/>
  <c r="CG338" i="3"/>
  <c r="CG265" i="3"/>
  <c r="CG271" i="3" s="1"/>
  <c r="CG274" i="3" s="1"/>
  <c r="EA291" i="3"/>
  <c r="EA305" i="3" s="1"/>
  <c r="EA319" i="3" s="1"/>
  <c r="O82" i="3"/>
  <c r="EW327" i="3"/>
  <c r="EW291" i="3"/>
  <c r="EW282" i="3"/>
  <c r="EZ82" i="3"/>
  <c r="BM276" i="3"/>
  <c r="EX328" i="3"/>
  <c r="EX335" i="3" s="1"/>
  <c r="ES327" i="3"/>
  <c r="EX276" i="3"/>
  <c r="EQ338" i="3"/>
  <c r="AF328" i="3"/>
  <c r="AF335" i="3" s="1"/>
  <c r="EZ304" i="3"/>
  <c r="BP304" i="3"/>
  <c r="BP313" i="3" s="1"/>
  <c r="BP316" i="3" s="1"/>
  <c r="BP318" i="3" s="1"/>
  <c r="CS305" i="3"/>
  <c r="CS319" i="3" s="1"/>
  <c r="Z276" i="3"/>
  <c r="Z295" i="3"/>
  <c r="FB265" i="3"/>
  <c r="FB271" i="3" s="1"/>
  <c r="FB274" i="3" s="1"/>
  <c r="FB327" i="3" s="1"/>
  <c r="DM297" i="3"/>
  <c r="CF297" i="3"/>
  <c r="CF82" i="3"/>
  <c r="BE328" i="3"/>
  <c r="BE335" i="3" s="1"/>
  <c r="BE276" i="3"/>
  <c r="FG299" i="3"/>
  <c r="FG313" i="3"/>
  <c r="FG316" i="3" s="1"/>
  <c r="FG318" i="3" s="1"/>
  <c r="CE327" i="3"/>
  <c r="CE291" i="3"/>
  <c r="CE282" i="3"/>
  <c r="CE297" i="3"/>
  <c r="CE82" i="3"/>
  <c r="EQ265" i="3"/>
  <c r="EQ271" i="3" s="1"/>
  <c r="EQ274" i="3" s="1"/>
  <c r="EQ327" i="3" s="1"/>
  <c r="AF276" i="3"/>
  <c r="AB305" i="3"/>
  <c r="AB319" i="3" s="1"/>
  <c r="EM276" i="3"/>
  <c r="AF313" i="3"/>
  <c r="AF316" i="3" s="1"/>
  <c r="AF318" i="3" s="1"/>
  <c r="EP299" i="3"/>
  <c r="EM328" i="3"/>
  <c r="FB338" i="3"/>
  <c r="CD327" i="3"/>
  <c r="E310" i="3"/>
  <c r="Z313" i="3"/>
  <c r="Z316" i="3" s="1"/>
  <c r="Z318" i="3" s="1"/>
  <c r="Z310" i="3"/>
  <c r="Z305" i="3"/>
  <c r="Z319" i="3" s="1"/>
  <c r="Z299" i="3"/>
  <c r="EX299" i="3"/>
  <c r="BO265" i="3"/>
  <c r="BO271" i="3" s="1"/>
  <c r="BO274" i="3" s="1"/>
  <c r="BO291" i="3" s="1"/>
  <c r="DM82" i="3"/>
  <c r="EG293" i="3"/>
  <c r="EG304" i="3" s="1"/>
  <c r="EG310" i="3" s="1"/>
  <c r="DG338" i="3"/>
  <c r="CD282" i="3"/>
  <c r="CD276" i="3" s="1"/>
  <c r="AD82" i="3"/>
  <c r="CS276" i="3"/>
  <c r="CS328" i="3"/>
  <c r="CS335" i="3" s="1"/>
  <c r="AD297" i="3"/>
  <c r="BE299" i="3"/>
  <c r="CO82" i="3"/>
  <c r="FM297" i="3"/>
  <c r="FM82" i="3"/>
  <c r="FM327" i="3"/>
  <c r="FM282" i="3"/>
  <c r="FM286" i="3" s="1"/>
  <c r="FM293" i="3"/>
  <c r="FM304" i="3" s="1"/>
  <c r="FM313" i="3" s="1"/>
  <c r="FM316" i="3" s="1"/>
  <c r="FM318" i="3" s="1"/>
  <c r="E299" i="3"/>
  <c r="CS310" i="3"/>
  <c r="BY295" i="3"/>
  <c r="BE313" i="3"/>
  <c r="BE316" i="3" s="1"/>
  <c r="BE318" i="3" s="1"/>
  <c r="CS299" i="3"/>
  <c r="CU338" i="3"/>
  <c r="CU265" i="3"/>
  <c r="CU271" i="3" s="1"/>
  <c r="CU274" i="3" s="1"/>
  <c r="CU291" i="3" s="1"/>
  <c r="CD82" i="3"/>
  <c r="EX305" i="3"/>
  <c r="EX319" i="3" s="1"/>
  <c r="CD297" i="3"/>
  <c r="DG265" i="3"/>
  <c r="DG271" i="3" s="1"/>
  <c r="DG274" i="3" s="1"/>
  <c r="DG282" i="3" s="1"/>
  <c r="EE338" i="3"/>
  <c r="EX313" i="3"/>
  <c r="EX316" i="3" s="1"/>
  <c r="EX318" i="3" s="1"/>
  <c r="EE265" i="3"/>
  <c r="EE271" i="3" s="1"/>
  <c r="EE274" i="3" s="1"/>
  <c r="EE282" i="3" s="1"/>
  <c r="EP313" i="3"/>
  <c r="EP316" i="3" s="1"/>
  <c r="EP318" i="3" s="1"/>
  <c r="ER282" i="3"/>
  <c r="ER286" i="3" s="1"/>
  <c r="ER328" i="3" s="1"/>
  <c r="ER335" i="3" s="1"/>
  <c r="CY82" i="3"/>
  <c r="CY297" i="3"/>
  <c r="EG295" i="3"/>
  <c r="EG276" i="3"/>
  <c r="CX265" i="3"/>
  <c r="CX271" i="3" s="1"/>
  <c r="CX274" i="3" s="1"/>
  <c r="ER291" i="3"/>
  <c r="ER305" i="3" s="1"/>
  <c r="ER319" i="3" s="1"/>
  <c r="EK297" i="3"/>
  <c r="EK82" i="3"/>
  <c r="EM327" i="3"/>
  <c r="EG82" i="3"/>
  <c r="EP307" i="3"/>
  <c r="DT335" i="3"/>
  <c r="EM291" i="3"/>
  <c r="BV282" i="3"/>
  <c r="BV327" i="3"/>
  <c r="BV291" i="3"/>
  <c r="EH265" i="3"/>
  <c r="EH271" i="3" s="1"/>
  <c r="EH274" i="3" s="1"/>
  <c r="EH327" i="3" s="1"/>
  <c r="CF304" i="3"/>
  <c r="FQ82" i="3"/>
  <c r="CO327" i="3"/>
  <c r="CO335" i="3" s="1"/>
  <c r="BY276" i="3"/>
  <c r="CO291" i="3"/>
  <c r="CO293" i="3" s="1"/>
  <c r="CO304" i="3" s="1"/>
  <c r="CO313" i="3" s="1"/>
  <c r="CO316" i="3" s="1"/>
  <c r="CO318" i="3" s="1"/>
  <c r="ER82" i="3"/>
  <c r="CO276" i="3"/>
  <c r="FC265" i="3"/>
  <c r="FC271" i="3" s="1"/>
  <c r="FC274" i="3" s="1"/>
  <c r="FC327" i="3" s="1"/>
  <c r="DT293" i="3"/>
  <c r="DT304" i="3" s="1"/>
  <c r="DT313" i="3" s="1"/>
  <c r="DT316" i="3" s="1"/>
  <c r="DT318" i="3" s="1"/>
  <c r="CO295" i="3"/>
  <c r="FQ293" i="3"/>
  <c r="FQ304" i="3" s="1"/>
  <c r="FQ310" i="3" s="1"/>
  <c r="FQ297" i="3"/>
  <c r="DT276" i="3"/>
  <c r="DZ291" i="3"/>
  <c r="DZ293" i="3" s="1"/>
  <c r="DZ304" i="3" s="1"/>
  <c r="DZ310" i="3" s="1"/>
  <c r="FD328" i="3"/>
  <c r="DZ297" i="3"/>
  <c r="DZ282" i="3"/>
  <c r="DZ286" i="3" s="1"/>
  <c r="DZ328" i="3" s="1"/>
  <c r="DZ335" i="3" s="1"/>
  <c r="CH82" i="3"/>
  <c r="CH297" i="3"/>
  <c r="DT295" i="3"/>
  <c r="CH327" i="3"/>
  <c r="EH338" i="3"/>
  <c r="FC338" i="3"/>
  <c r="FD276" i="3"/>
  <c r="DD265" i="3"/>
  <c r="DD271" i="3" s="1"/>
  <c r="DD274" i="3" s="1"/>
  <c r="DD327" i="3" s="1"/>
  <c r="FA338" i="3"/>
  <c r="FD327" i="3"/>
  <c r="DD338" i="3"/>
  <c r="FS265" i="3"/>
  <c r="FS271" i="3" s="1"/>
  <c r="FS274" i="3" s="1"/>
  <c r="FS338" i="3"/>
  <c r="DA291" i="3"/>
  <c r="DA327" i="3"/>
  <c r="DA282" i="3"/>
  <c r="FD291" i="3"/>
  <c r="FD293" i="3" s="1"/>
  <c r="FD304" i="3" s="1"/>
  <c r="FD313" i="3" s="1"/>
  <c r="FD316" i="3" s="1"/>
  <c r="FD318" i="3" s="1"/>
  <c r="AQ291" i="3"/>
  <c r="AQ282" i="3"/>
  <c r="AQ286" i="3" s="1"/>
  <c r="AQ327" i="3"/>
  <c r="CK82" i="3"/>
  <c r="CK297" i="3"/>
  <c r="AY265" i="3"/>
  <c r="AY271" i="3" s="1"/>
  <c r="AY274" i="3" s="1"/>
  <c r="CK327" i="3"/>
  <c r="CK291" i="3"/>
  <c r="CK282" i="3"/>
  <c r="CP82" i="3"/>
  <c r="T327" i="3"/>
  <c r="T291" i="3"/>
  <c r="T282" i="3"/>
  <c r="T286" i="3" s="1"/>
  <c r="AP82" i="3"/>
  <c r="BY305" i="3"/>
  <c r="BY319" i="3" s="1"/>
  <c r="AP297" i="3"/>
  <c r="FA265" i="3"/>
  <c r="FA271" i="3" s="1"/>
  <c r="FA274" i="3" s="1"/>
  <c r="FA282" i="3" s="1"/>
  <c r="FL327" i="3"/>
  <c r="FL291" i="3"/>
  <c r="FL282" i="3"/>
  <c r="AT327" i="3"/>
  <c r="AT282" i="3"/>
  <c r="AT291" i="3"/>
  <c r="FL297" i="3"/>
  <c r="FL82" i="3"/>
  <c r="DT82" i="3"/>
  <c r="DT297" i="3"/>
  <c r="BZ297" i="3"/>
  <c r="BZ82" i="3"/>
  <c r="BZ327" i="3"/>
  <c r="BZ291" i="3"/>
  <c r="BZ282" i="3"/>
  <c r="C228" i="3"/>
  <c r="FQ305" i="3"/>
  <c r="FQ319" i="3" s="1"/>
  <c r="E295" i="3"/>
  <c r="AD335" i="3"/>
  <c r="DM276" i="3"/>
  <c r="DM295" i="3"/>
  <c r="CI335" i="3"/>
  <c r="E335" i="3"/>
  <c r="FQ282" i="3"/>
  <c r="FQ286" i="3" s="1"/>
  <c r="FQ328" i="3" s="1"/>
  <c r="FQ327" i="3"/>
  <c r="DM305" i="3"/>
  <c r="DM319" i="3" s="1"/>
  <c r="E276" i="3"/>
  <c r="CI295" i="3"/>
  <c r="CP327" i="3"/>
  <c r="CP291" i="3"/>
  <c r="CP282" i="3"/>
  <c r="CP286" i="3" s="1"/>
  <c r="CI276" i="3"/>
  <c r="DE286" i="3"/>
  <c r="DE276" i="3"/>
  <c r="CD305" i="3"/>
  <c r="CD319" i="3" s="1"/>
  <c r="CD293" i="3"/>
  <c r="DK327" i="3"/>
  <c r="DK291" i="3"/>
  <c r="DK282" i="3"/>
  <c r="DK297" i="3"/>
  <c r="DK82" i="3"/>
  <c r="FT276" i="3"/>
  <c r="FZ225" i="3"/>
  <c r="BE307" i="3"/>
  <c r="AF307" i="3"/>
  <c r="FT328" i="3"/>
  <c r="FT295" i="3"/>
  <c r="E307" i="3"/>
  <c r="E321" i="3" s="1"/>
  <c r="BT297" i="3" l="1"/>
  <c r="AD305" i="3"/>
  <c r="AD319" i="3" s="1"/>
  <c r="EA338" i="3"/>
  <c r="FJ297" i="3"/>
  <c r="BJ276" i="3"/>
  <c r="BH335" i="3"/>
  <c r="CR328" i="3"/>
  <c r="L265" i="3"/>
  <c r="L271" i="3" s="1"/>
  <c r="L274" i="3" s="1"/>
  <c r="L291" i="3" s="1"/>
  <c r="CB291" i="3"/>
  <c r="CB305" i="3" s="1"/>
  <c r="CB319" i="3" s="1"/>
  <c r="BJ328" i="3"/>
  <c r="DO250" i="3"/>
  <c r="DO254" i="3" s="1"/>
  <c r="DO259" i="3" s="1"/>
  <c r="P338" i="3"/>
  <c r="EA282" i="3"/>
  <c r="EA286" i="3" s="1"/>
  <c r="EA328" i="3" s="1"/>
  <c r="EA335" i="3" s="1"/>
  <c r="CF291" i="3"/>
  <c r="CF293" i="3" s="1"/>
  <c r="CF299" i="3" s="1"/>
  <c r="P291" i="3"/>
  <c r="P305" i="3" s="1"/>
  <c r="P319" i="3" s="1"/>
  <c r="CB282" i="3"/>
  <c r="CB286" i="3" s="1"/>
  <c r="CB328" i="3" s="1"/>
  <c r="CB335" i="3" s="1"/>
  <c r="CR327" i="3"/>
  <c r="P282" i="3"/>
  <c r="P286" i="3" s="1"/>
  <c r="P328" i="3" s="1"/>
  <c r="R265" i="3"/>
  <c r="R271" i="3" s="1"/>
  <c r="R274" i="3" s="1"/>
  <c r="R291" i="3" s="1"/>
  <c r="EZ307" i="3"/>
  <c r="EZ293" i="3"/>
  <c r="EZ299" i="3" s="1"/>
  <c r="BQ260" i="3"/>
  <c r="EF250" i="3"/>
  <c r="EF254" i="3" s="1"/>
  <c r="EF259" i="3" s="1"/>
  <c r="EF260" i="3" s="1"/>
  <c r="EF265" i="3" s="1"/>
  <c r="EF271" i="3" s="1"/>
  <c r="EF274" i="3" s="1"/>
  <c r="AA291" i="3"/>
  <c r="AA305" i="3" s="1"/>
  <c r="AA319" i="3" s="1"/>
  <c r="I290" i="3"/>
  <c r="I82" i="3" s="1"/>
  <c r="EJ250" i="3"/>
  <c r="EJ254" i="3" s="1"/>
  <c r="EJ259" i="3" s="1"/>
  <c r="EJ260" i="3" s="1"/>
  <c r="CJ250" i="3"/>
  <c r="CJ254" i="3" s="1"/>
  <c r="CJ259" i="3" s="1"/>
  <c r="CJ260" i="3" s="1"/>
  <c r="CJ265" i="3" s="1"/>
  <c r="CJ271" i="3" s="1"/>
  <c r="CJ274" i="3" s="1"/>
  <c r="I265" i="3"/>
  <c r="I271" i="3" s="1"/>
  <c r="I274" i="3" s="1"/>
  <c r="BB250" i="3"/>
  <c r="BB254" i="3" s="1"/>
  <c r="BB259" i="3" s="1"/>
  <c r="BB260" i="3" s="1"/>
  <c r="BB290" i="3" s="1"/>
  <c r="BB143" i="1" s="1"/>
  <c r="EJ265" i="3"/>
  <c r="EJ271" i="3" s="1"/>
  <c r="EJ274" i="3" s="1"/>
  <c r="EJ327" i="3" s="1"/>
  <c r="EJ290" i="3"/>
  <c r="EJ143" i="1" s="1"/>
  <c r="FW338" i="3"/>
  <c r="AY297" i="3"/>
  <c r="FX297" i="3"/>
  <c r="AB295" i="3"/>
  <c r="FW282" i="3"/>
  <c r="FW286" i="3" s="1"/>
  <c r="FW295" i="3" s="1"/>
  <c r="Y82" i="3"/>
  <c r="AY82" i="3"/>
  <c r="Y297" i="3"/>
  <c r="FX82" i="3"/>
  <c r="AB276" i="3"/>
  <c r="DF250" i="3"/>
  <c r="DF254" i="3" s="1"/>
  <c r="DF259" i="3" s="1"/>
  <c r="FF282" i="3"/>
  <c r="FF286" i="3" s="1"/>
  <c r="FF328" i="3" s="1"/>
  <c r="FF335" i="3" s="1"/>
  <c r="EN265" i="3"/>
  <c r="EN271" i="3" s="1"/>
  <c r="EN274" i="3" s="1"/>
  <c r="EN290" i="3"/>
  <c r="BF299" i="3"/>
  <c r="BF295" i="3"/>
  <c r="FK297" i="3"/>
  <c r="BF310" i="3"/>
  <c r="BX291" i="3"/>
  <c r="BX305" i="3" s="1"/>
  <c r="BX319" i="3" s="1"/>
  <c r="FF291" i="3"/>
  <c r="FF293" i="3" s="1"/>
  <c r="FF304" i="3" s="1"/>
  <c r="FF313" i="3" s="1"/>
  <c r="FF316" i="3" s="1"/>
  <c r="FF318" i="3" s="1"/>
  <c r="BF276" i="3"/>
  <c r="FK82" i="3"/>
  <c r="EB265" i="3"/>
  <c r="EB271" i="3" s="1"/>
  <c r="EB274" i="3" s="1"/>
  <c r="EB291" i="3" s="1"/>
  <c r="EB305" i="3" s="1"/>
  <c r="EB319" i="3" s="1"/>
  <c r="BF307" i="3"/>
  <c r="BF321" i="3" s="1"/>
  <c r="DO260" i="3"/>
  <c r="DO290" i="3" s="1"/>
  <c r="DO143" i="1" s="1"/>
  <c r="DS265" i="3"/>
  <c r="DS271" i="3" s="1"/>
  <c r="DS274" i="3" s="1"/>
  <c r="BN265" i="3"/>
  <c r="BN271" i="3" s="1"/>
  <c r="BN274" i="3" s="1"/>
  <c r="CR276" i="3"/>
  <c r="DF260" i="3"/>
  <c r="DF290" i="3" s="1"/>
  <c r="DB335" i="3"/>
  <c r="FI290" i="3"/>
  <c r="FI265" i="3"/>
  <c r="FI271" i="3" s="1"/>
  <c r="FI274" i="3" s="1"/>
  <c r="FK265" i="3"/>
  <c r="FK271" i="3" s="1"/>
  <c r="FK274" i="3" s="1"/>
  <c r="FK327" i="3" s="1"/>
  <c r="CA82" i="3"/>
  <c r="BA250" i="3"/>
  <c r="BA254" i="3" s="1"/>
  <c r="BA259" i="3" s="1"/>
  <c r="BA260" i="3" s="1"/>
  <c r="BA290" i="3" s="1"/>
  <c r="BA143" i="1" s="1"/>
  <c r="FV250" i="3"/>
  <c r="FV254" i="3" s="1"/>
  <c r="FV259" i="3" s="1"/>
  <c r="FV260" i="3" s="1"/>
  <c r="FV290" i="3" s="1"/>
  <c r="FV143" i="1" s="1"/>
  <c r="BC250" i="3"/>
  <c r="BC254" i="3" s="1"/>
  <c r="BC259" i="3" s="1"/>
  <c r="BC260" i="3" s="1"/>
  <c r="BC290" i="3" s="1"/>
  <c r="G297" i="3"/>
  <c r="CF282" i="3"/>
  <c r="CF286" i="3" s="1"/>
  <c r="CF295" i="3" s="1"/>
  <c r="DL250" i="3"/>
  <c r="DL254" i="3" s="1"/>
  <c r="DL259" i="3" s="1"/>
  <c r="DL260" i="3" s="1"/>
  <c r="G82" i="3"/>
  <c r="CN282" i="3"/>
  <c r="CN286" i="3" s="1"/>
  <c r="CN291" i="3"/>
  <c r="CN305" i="3" s="1"/>
  <c r="CN319" i="3" s="1"/>
  <c r="AM82" i="3"/>
  <c r="G282" i="3"/>
  <c r="D250" i="3"/>
  <c r="D254" i="3" s="1"/>
  <c r="D259" i="3" s="1"/>
  <c r="D260" i="3" s="1"/>
  <c r="DX282" i="3"/>
  <c r="DX286" i="3" s="1"/>
  <c r="DX295" i="3" s="1"/>
  <c r="AH250" i="3"/>
  <c r="AH254" i="3" s="1"/>
  <c r="AH259" i="3" s="1"/>
  <c r="AH260" i="3" s="1"/>
  <c r="AH290" i="3" s="1"/>
  <c r="AH143" i="1" s="1"/>
  <c r="DQ276" i="3"/>
  <c r="DK143" i="1"/>
  <c r="DK338" i="3"/>
  <c r="DI143" i="1"/>
  <c r="DI82" i="3"/>
  <c r="EL265" i="3"/>
  <c r="EL271" i="3" s="1"/>
  <c r="EL274" i="3" s="1"/>
  <c r="EL327" i="3" s="1"/>
  <c r="BK250" i="3"/>
  <c r="BK254" i="3" s="1"/>
  <c r="BK259" i="3" s="1"/>
  <c r="BK260" i="3" s="1"/>
  <c r="W282" i="3"/>
  <c r="W286" i="3" s="1"/>
  <c r="FW327" i="3"/>
  <c r="DI265" i="3"/>
  <c r="DI271" i="3" s="1"/>
  <c r="DI274" i="3" s="1"/>
  <c r="DI291" i="3" s="1"/>
  <c r="DI305" i="3" s="1"/>
  <c r="DI319" i="3" s="1"/>
  <c r="DO265" i="3"/>
  <c r="DO271" i="3" s="1"/>
  <c r="DO274" i="3" s="1"/>
  <c r="DO327" i="3" s="1"/>
  <c r="Q282" i="3"/>
  <c r="Q286" i="3" s="1"/>
  <c r="Q295" i="3" s="1"/>
  <c r="Q291" i="3"/>
  <c r="Q305" i="3" s="1"/>
  <c r="Q319" i="3" s="1"/>
  <c r="DB276" i="3"/>
  <c r="EB282" i="3"/>
  <c r="EB286" i="3" s="1"/>
  <c r="EB328" i="3" s="1"/>
  <c r="CR291" i="3"/>
  <c r="CR305" i="3" s="1"/>
  <c r="CR319" i="3" s="1"/>
  <c r="BX338" i="3"/>
  <c r="AR291" i="3"/>
  <c r="AR293" i="3" s="1"/>
  <c r="AR304" i="3" s="1"/>
  <c r="AR313" i="3" s="1"/>
  <c r="AR316" i="3" s="1"/>
  <c r="AR318" i="3" s="1"/>
  <c r="AA276" i="3"/>
  <c r="BX276" i="3"/>
  <c r="AR282" i="3"/>
  <c r="AR286" i="3" s="1"/>
  <c r="AR328" i="3" s="1"/>
  <c r="AR335" i="3" s="1"/>
  <c r="EL338" i="3"/>
  <c r="CN338" i="3"/>
  <c r="CR338" i="3"/>
  <c r="DB295" i="3"/>
  <c r="BX295" i="3"/>
  <c r="DR260" i="3"/>
  <c r="DR290" i="3" s="1"/>
  <c r="DR143" i="1" s="1"/>
  <c r="DO297" i="3"/>
  <c r="EK291" i="3"/>
  <c r="EK293" i="3" s="1"/>
  <c r="EK304" i="3" s="1"/>
  <c r="FU143" i="1"/>
  <c r="FU82" i="3"/>
  <c r="BR82" i="3"/>
  <c r="BR297" i="3"/>
  <c r="EK327" i="3"/>
  <c r="DQ82" i="3"/>
  <c r="EB293" i="3"/>
  <c r="EB304" i="3" s="1"/>
  <c r="EB310" i="3" s="1"/>
  <c r="AA293" i="3"/>
  <c r="AA304" i="3" s="1"/>
  <c r="AA297" i="3"/>
  <c r="AA327" i="3"/>
  <c r="AA335" i="3" s="1"/>
  <c r="FX338" i="3"/>
  <c r="AM282" i="3"/>
  <c r="AM286" i="3" s="1"/>
  <c r="FR297" i="3"/>
  <c r="AM327" i="3"/>
  <c r="BT338" i="3"/>
  <c r="BD282" i="3"/>
  <c r="BD286" i="3" s="1"/>
  <c r="I297" i="3"/>
  <c r="FU265" i="3"/>
  <c r="FU271" i="3" s="1"/>
  <c r="FU274" i="3" s="1"/>
  <c r="CA338" i="3"/>
  <c r="FR82" i="3"/>
  <c r="BD291" i="3"/>
  <c r="BD293" i="3" s="1"/>
  <c r="BG265" i="3"/>
  <c r="BG271" i="3" s="1"/>
  <c r="BG274" i="3" s="1"/>
  <c r="BG291" i="3" s="1"/>
  <c r="BG305" i="3" s="1"/>
  <c r="BG319" i="3" s="1"/>
  <c r="CH282" i="3"/>
  <c r="CH286" i="3" s="1"/>
  <c r="EI265" i="3"/>
  <c r="EI271" i="3" s="1"/>
  <c r="EI274" i="3" s="1"/>
  <c r="EI291" i="3" s="1"/>
  <c r="AA338" i="3"/>
  <c r="FO265" i="3"/>
  <c r="FO271" i="3" s="1"/>
  <c r="FO274" i="3" s="1"/>
  <c r="FO282" i="3" s="1"/>
  <c r="AA82" i="3"/>
  <c r="G291" i="3"/>
  <c r="AM305" i="3"/>
  <c r="AM319" i="3" s="1"/>
  <c r="AM293" i="3"/>
  <c r="AM304" i="3" s="1"/>
  <c r="AM313" i="3" s="1"/>
  <c r="AM316" i="3" s="1"/>
  <c r="AM318" i="3" s="1"/>
  <c r="AM143" i="1"/>
  <c r="AM338" i="3"/>
  <c r="AR143" i="1"/>
  <c r="AR338" i="3"/>
  <c r="W291" i="3"/>
  <c r="AU290" i="3"/>
  <c r="AU143" i="1" s="1"/>
  <c r="BS250" i="3"/>
  <c r="BS254" i="3" s="1"/>
  <c r="BS259" i="3" s="1"/>
  <c r="BS260" i="3" s="1"/>
  <c r="S265" i="3"/>
  <c r="S271" i="3" s="1"/>
  <c r="S274" i="3" s="1"/>
  <c r="S290" i="3"/>
  <c r="CB143" i="1"/>
  <c r="CB338" i="3"/>
  <c r="FJ282" i="3"/>
  <c r="FJ286" i="3" s="1"/>
  <c r="FJ328" i="3" s="1"/>
  <c r="FJ335" i="3" s="1"/>
  <c r="DQ327" i="3"/>
  <c r="DQ335" i="3" s="1"/>
  <c r="DQ143" i="1"/>
  <c r="DQ338" i="3"/>
  <c r="I327" i="3"/>
  <c r="I282" i="3"/>
  <c r="I286" i="3" s="1"/>
  <c r="I291" i="3"/>
  <c r="DP290" i="3"/>
  <c r="DP143" i="1" s="1"/>
  <c r="J143" i="1"/>
  <c r="J290" i="3"/>
  <c r="J82" i="3" s="1"/>
  <c r="DN265" i="3"/>
  <c r="DN271" i="3" s="1"/>
  <c r="DN274" i="3" s="1"/>
  <c r="DN282" i="3" s="1"/>
  <c r="DN286" i="3" s="1"/>
  <c r="DN328" i="3" s="1"/>
  <c r="DN290" i="3"/>
  <c r="DN82" i="3" s="1"/>
  <c r="FN265" i="3"/>
  <c r="FN271" i="3" s="1"/>
  <c r="FN274" i="3" s="1"/>
  <c r="FN291" i="3" s="1"/>
  <c r="FN290" i="3"/>
  <c r="FR338" i="3"/>
  <c r="Y338" i="3"/>
  <c r="DI297" i="3"/>
  <c r="EJ282" i="3"/>
  <c r="EJ286" i="3" s="1"/>
  <c r="EJ328" i="3" s="1"/>
  <c r="EJ335" i="3" s="1"/>
  <c r="AA295" i="3"/>
  <c r="AZ265" i="3"/>
  <c r="AZ271" i="3" s="1"/>
  <c r="AZ274" i="3" s="1"/>
  <c r="AZ327" i="3" s="1"/>
  <c r="AZ290" i="3"/>
  <c r="AZ143" i="1" s="1"/>
  <c r="BH276" i="3"/>
  <c r="EJ291" i="3"/>
  <c r="EJ305" i="3" s="1"/>
  <c r="EJ319" i="3" s="1"/>
  <c r="BH295" i="3"/>
  <c r="FJ291" i="3"/>
  <c r="FJ293" i="3" s="1"/>
  <c r="AR297" i="3"/>
  <c r="BJ143" i="1"/>
  <c r="BJ297" i="3"/>
  <c r="BJ82" i="3"/>
  <c r="DQ291" i="3"/>
  <c r="BV143" i="1"/>
  <c r="BV297" i="3"/>
  <c r="BV82" i="3"/>
  <c r="CM265" i="3"/>
  <c r="CM271" i="3" s="1"/>
  <c r="CM274" i="3" s="1"/>
  <c r="CM290" i="3"/>
  <c r="DJ265" i="3"/>
  <c r="DJ271" i="3" s="1"/>
  <c r="DJ274" i="3" s="1"/>
  <c r="DJ290" i="3"/>
  <c r="BV338" i="3"/>
  <c r="W143" i="1"/>
  <c r="W297" i="3"/>
  <c r="W82" i="3"/>
  <c r="EU250" i="3"/>
  <c r="EU254" i="3" s="1"/>
  <c r="EU259" i="3" s="1"/>
  <c r="EU260" i="3" s="1"/>
  <c r="M265" i="3"/>
  <c r="M271" i="3" s="1"/>
  <c r="M274" i="3" s="1"/>
  <c r="M291" i="3" s="1"/>
  <c r="M305" i="3" s="1"/>
  <c r="M319" i="3" s="1"/>
  <c r="M290" i="3"/>
  <c r="AH265" i="3"/>
  <c r="AH271" i="3" s="1"/>
  <c r="AH274" i="3" s="1"/>
  <c r="AH291" i="3" s="1"/>
  <c r="AH293" i="3" s="1"/>
  <c r="DQ295" i="3"/>
  <c r="AY338" i="3"/>
  <c r="FJ143" i="1"/>
  <c r="FJ338" i="3"/>
  <c r="W338" i="3"/>
  <c r="BR282" i="3"/>
  <c r="BR327" i="3"/>
  <c r="BR291" i="3"/>
  <c r="EB143" i="1"/>
  <c r="EB297" i="3"/>
  <c r="CI307" i="3"/>
  <c r="CI299" i="3"/>
  <c r="CI313" i="3"/>
  <c r="CI316" i="3" s="1"/>
  <c r="CI318" i="3" s="1"/>
  <c r="O291" i="3"/>
  <c r="O305" i="3" s="1"/>
  <c r="O319" i="3" s="1"/>
  <c r="CZ250" i="3"/>
  <c r="CZ254" i="3" s="1"/>
  <c r="CZ259" i="3" s="1"/>
  <c r="CZ260" i="3" s="1"/>
  <c r="O282" i="3"/>
  <c r="O286" i="3" s="1"/>
  <c r="O328" i="3" s="1"/>
  <c r="O335" i="3" s="1"/>
  <c r="CY293" i="3"/>
  <c r="CY304" i="3" s="1"/>
  <c r="CY310" i="3" s="1"/>
  <c r="V295" i="3"/>
  <c r="FZ202" i="3"/>
  <c r="C230" i="3"/>
  <c r="C233" i="3" s="1"/>
  <c r="C238" i="3" s="1"/>
  <c r="C258" i="3" s="1"/>
  <c r="FZ258" i="3" s="1"/>
  <c r="V276" i="3"/>
  <c r="V305" i="3"/>
  <c r="V319" i="3" s="1"/>
  <c r="CY282" i="3"/>
  <c r="CY286" i="3" s="1"/>
  <c r="F143" i="1"/>
  <c r="F265" i="3"/>
  <c r="F271" i="3" s="1"/>
  <c r="F274" i="3" s="1"/>
  <c r="BD82" i="3"/>
  <c r="BD297" i="3"/>
  <c r="CY327" i="3"/>
  <c r="AI297" i="3"/>
  <c r="AI338" i="3"/>
  <c r="AK297" i="3"/>
  <c r="AK338" i="3"/>
  <c r="AU265" i="3"/>
  <c r="AU271" i="3" s="1"/>
  <c r="AU274" i="3" s="1"/>
  <c r="AU282" i="3" s="1"/>
  <c r="FV265" i="3"/>
  <c r="FV271" i="3" s="1"/>
  <c r="FV274" i="3" s="1"/>
  <c r="AJ297" i="3"/>
  <c r="AJ291" i="3"/>
  <c r="AJ293" i="3" s="1"/>
  <c r="AJ304" i="3" s="1"/>
  <c r="AJ327" i="3"/>
  <c r="AJ82" i="3"/>
  <c r="FX282" i="3"/>
  <c r="FX286" i="3" s="1"/>
  <c r="FX328" i="3" s="1"/>
  <c r="FX335" i="3" s="1"/>
  <c r="AW310" i="3"/>
  <c r="Q297" i="3"/>
  <c r="AW305" i="3"/>
  <c r="AW319" i="3" s="1"/>
  <c r="AW299" i="3"/>
  <c r="AR295" i="3"/>
  <c r="AR276" i="3"/>
  <c r="DI293" i="3"/>
  <c r="DI304" i="3" s="1"/>
  <c r="DI310" i="3" s="1"/>
  <c r="DP265" i="3"/>
  <c r="DP271" i="3" s="1"/>
  <c r="DP274" i="3" s="1"/>
  <c r="DI327" i="3"/>
  <c r="DH282" i="3"/>
  <c r="DH286" i="3" s="1"/>
  <c r="DH291" i="3"/>
  <c r="DH327" i="3"/>
  <c r="FE310" i="3"/>
  <c r="DH82" i="3"/>
  <c r="DH297" i="3"/>
  <c r="FX291" i="3"/>
  <c r="AW295" i="3"/>
  <c r="DC338" i="3"/>
  <c r="DC265" i="3"/>
  <c r="DC271" i="3" s="1"/>
  <c r="DC274" i="3" s="1"/>
  <c r="AW276" i="3"/>
  <c r="J291" i="3"/>
  <c r="CQ307" i="3"/>
  <c r="CQ321" i="3" s="1"/>
  <c r="J282" i="3"/>
  <c r="J286" i="3" s="1"/>
  <c r="J328" i="3" s="1"/>
  <c r="J335" i="3" s="1"/>
  <c r="AH82" i="3"/>
  <c r="AH297" i="3"/>
  <c r="V313" i="3"/>
  <c r="V316" i="3" s="1"/>
  <c r="V318" i="3" s="1"/>
  <c r="Q82" i="3"/>
  <c r="Y276" i="3"/>
  <c r="Y328" i="3"/>
  <c r="Y291" i="3"/>
  <c r="Y305" i="3" s="1"/>
  <c r="Y319" i="3" s="1"/>
  <c r="Y327" i="3"/>
  <c r="BG82" i="3"/>
  <c r="BG297" i="3"/>
  <c r="BG304" i="3"/>
  <c r="BG313" i="3" s="1"/>
  <c r="BG316" i="3" s="1"/>
  <c r="BG318" i="3" s="1"/>
  <c r="AI282" i="3"/>
  <c r="AI286" i="3" s="1"/>
  <c r="AI328" i="3" s="1"/>
  <c r="AI82" i="3"/>
  <c r="AI327" i="3"/>
  <c r="AI293" i="3"/>
  <c r="AI304" i="3" s="1"/>
  <c r="AI313" i="3" s="1"/>
  <c r="AI316" i="3" s="1"/>
  <c r="AI318" i="3" s="1"/>
  <c r="V299" i="3"/>
  <c r="CC295" i="3"/>
  <c r="AK282" i="3"/>
  <c r="AK286" i="3" s="1"/>
  <c r="AK295" i="3" s="1"/>
  <c r="CC276" i="3"/>
  <c r="BI295" i="3"/>
  <c r="BI276" i="3"/>
  <c r="AK291" i="3"/>
  <c r="AK305" i="3" s="1"/>
  <c r="AK319" i="3" s="1"/>
  <c r="AU297" i="3"/>
  <c r="AU82" i="3"/>
  <c r="R82" i="3"/>
  <c r="BI305" i="3"/>
  <c r="BI319" i="3" s="1"/>
  <c r="FG307" i="3"/>
  <c r="FG321" i="3" s="1"/>
  <c r="U295" i="3"/>
  <c r="CC293" i="3"/>
  <c r="CC304" i="3" s="1"/>
  <c r="CC310" i="3" s="1"/>
  <c r="R297" i="3"/>
  <c r="CT307" i="3"/>
  <c r="CT321" i="3" s="1"/>
  <c r="ET295" i="3"/>
  <c r="K305" i="3"/>
  <c r="K319" i="3" s="1"/>
  <c r="FP299" i="3"/>
  <c r="K295" i="3"/>
  <c r="R282" i="3"/>
  <c r="R286" i="3" s="1"/>
  <c r="R328" i="3" s="1"/>
  <c r="FP295" i="3"/>
  <c r="R327" i="3"/>
  <c r="FP276" i="3"/>
  <c r="K276" i="3"/>
  <c r="FP305" i="3"/>
  <c r="FP319" i="3" s="1"/>
  <c r="FP310" i="3"/>
  <c r="DY310" i="3"/>
  <c r="CL276" i="3"/>
  <c r="DX276" i="3"/>
  <c r="DX328" i="3"/>
  <c r="DX335" i="3" s="1"/>
  <c r="ET293" i="3"/>
  <c r="ET304" i="3" s="1"/>
  <c r="ET313" i="3" s="1"/>
  <c r="ET316" i="3" s="1"/>
  <c r="ET318" i="3" s="1"/>
  <c r="AP291" i="3"/>
  <c r="AP305" i="3" s="1"/>
  <c r="AP319" i="3" s="1"/>
  <c r="BH299" i="3"/>
  <c r="BH307" i="3"/>
  <c r="CL328" i="3"/>
  <c r="CL335" i="3" s="1"/>
  <c r="BH313" i="3"/>
  <c r="BH316" i="3" s="1"/>
  <c r="BH318" i="3" s="1"/>
  <c r="DW82" i="3"/>
  <c r="BW291" i="3"/>
  <c r="BW293" i="3" s="1"/>
  <c r="DW297" i="3"/>
  <c r="BW327" i="3"/>
  <c r="FZ228" i="3"/>
  <c r="DV293" i="3"/>
  <c r="DV304" i="3" s="1"/>
  <c r="DV313" i="3" s="1"/>
  <c r="DV316" i="3" s="1"/>
  <c r="DV318" i="3" s="1"/>
  <c r="N282" i="3"/>
  <c r="N286" i="3" s="1"/>
  <c r="N328" i="3" s="1"/>
  <c r="N335" i="3" s="1"/>
  <c r="DX82" i="3"/>
  <c r="AN291" i="3"/>
  <c r="AN293" i="3" s="1"/>
  <c r="AN304" i="3" s="1"/>
  <c r="DX297" i="3"/>
  <c r="EC276" i="3"/>
  <c r="AN282" i="3"/>
  <c r="AN286" i="3" s="1"/>
  <c r="AN328" i="3" s="1"/>
  <c r="AN335" i="3" s="1"/>
  <c r="DX293" i="3"/>
  <c r="DX304" i="3" s="1"/>
  <c r="DX310" i="3" s="1"/>
  <c r="EC293" i="3"/>
  <c r="EC304" i="3" s="1"/>
  <c r="EC307" i="3" s="1"/>
  <c r="AN82" i="3"/>
  <c r="FC297" i="3"/>
  <c r="CR82" i="3"/>
  <c r="AK82" i="3"/>
  <c r="AO82" i="3"/>
  <c r="P82" i="3"/>
  <c r="BU304" i="3"/>
  <c r="BU313" i="3" s="1"/>
  <c r="BU316" i="3" s="1"/>
  <c r="BU318" i="3" s="1"/>
  <c r="AL297" i="3"/>
  <c r="FW297" i="3"/>
  <c r="BX297" i="3"/>
  <c r="EA297" i="3"/>
  <c r="ED297" i="3"/>
  <c r="BL313" i="3"/>
  <c r="BL316" i="3" s="1"/>
  <c r="BL318" i="3" s="1"/>
  <c r="AN297" i="3"/>
  <c r="BJ335" i="3"/>
  <c r="U310" i="3"/>
  <c r="BL305" i="3"/>
  <c r="BL319" i="3" s="1"/>
  <c r="AB310" i="3"/>
  <c r="BL299" i="3"/>
  <c r="U299" i="3"/>
  <c r="U307" i="3"/>
  <c r="U321" i="3" s="1"/>
  <c r="AB299" i="3"/>
  <c r="FR276" i="3"/>
  <c r="BI313" i="3"/>
  <c r="BI316" i="3" s="1"/>
  <c r="BI318" i="3" s="1"/>
  <c r="FR327" i="3"/>
  <c r="ET276" i="3"/>
  <c r="EO310" i="3"/>
  <c r="BI299" i="3"/>
  <c r="FR291" i="3"/>
  <c r="FR305" i="3" s="1"/>
  <c r="FR319" i="3" s="1"/>
  <c r="EC295" i="3"/>
  <c r="AO327" i="3"/>
  <c r="AO335" i="3" s="1"/>
  <c r="FT305" i="3"/>
  <c r="FT319" i="3" s="1"/>
  <c r="FT324" i="3" s="1"/>
  <c r="CB276" i="3"/>
  <c r="AS310" i="3"/>
  <c r="AS313" i="3"/>
  <c r="AS316" i="3" s="1"/>
  <c r="AS318" i="3" s="1"/>
  <c r="AS299" i="3"/>
  <c r="AP282" i="3"/>
  <c r="AP286" i="3" s="1"/>
  <c r="AP328" i="3" s="1"/>
  <c r="AP335" i="3" s="1"/>
  <c r="DE305" i="3"/>
  <c r="DE319" i="3" s="1"/>
  <c r="H295" i="3"/>
  <c r="AV282" i="3"/>
  <c r="AV286" i="3" s="1"/>
  <c r="AV295" i="3" s="1"/>
  <c r="CL299" i="3"/>
  <c r="CL310" i="3"/>
  <c r="EV305" i="3"/>
  <c r="EV319" i="3" s="1"/>
  <c r="CV299" i="3"/>
  <c r="CL305" i="3"/>
  <c r="CL319" i="3" s="1"/>
  <c r="EV295" i="3"/>
  <c r="AO291" i="3"/>
  <c r="AO293" i="3" s="1"/>
  <c r="AO304" i="3" s="1"/>
  <c r="AO313" i="3" s="1"/>
  <c r="AO316" i="3" s="1"/>
  <c r="AO318" i="3" s="1"/>
  <c r="AL82" i="3"/>
  <c r="U335" i="3"/>
  <c r="EV276" i="3"/>
  <c r="AO276" i="3"/>
  <c r="AO295" i="3"/>
  <c r="DU276" i="3"/>
  <c r="CB295" i="3"/>
  <c r="K310" i="3"/>
  <c r="K299" i="3"/>
  <c r="EL297" i="3"/>
  <c r="DW282" i="3"/>
  <c r="DW286" i="3" s="1"/>
  <c r="DW328" i="3" s="1"/>
  <c r="DW335" i="3" s="1"/>
  <c r="FE305" i="3"/>
  <c r="FE319" i="3" s="1"/>
  <c r="EV313" i="3"/>
  <c r="EV316" i="3" s="1"/>
  <c r="EV318" i="3" s="1"/>
  <c r="FE299" i="3"/>
  <c r="EL82" i="3"/>
  <c r="AV291" i="3"/>
  <c r="AV293" i="3" s="1"/>
  <c r="AV304" i="3" s="1"/>
  <c r="AV310" i="3" s="1"/>
  <c r="U276" i="3"/>
  <c r="DW291" i="3"/>
  <c r="DW293" i="3" s="1"/>
  <c r="DY299" i="3"/>
  <c r="EO305" i="3"/>
  <c r="EO319" i="3" s="1"/>
  <c r="EV299" i="3"/>
  <c r="EO299" i="3"/>
  <c r="AC282" i="3"/>
  <c r="AC286" i="3" s="1"/>
  <c r="AC328" i="3" s="1"/>
  <c r="CR297" i="3"/>
  <c r="AL291" i="3"/>
  <c r="AL293" i="3" s="1"/>
  <c r="AL304" i="3" s="1"/>
  <c r="BB82" i="3"/>
  <c r="N82" i="3"/>
  <c r="AL282" i="3"/>
  <c r="AL286" i="3" s="1"/>
  <c r="FT335" i="3"/>
  <c r="BB297" i="3"/>
  <c r="N297" i="3"/>
  <c r="N291" i="3"/>
  <c r="N293" i="3" s="1"/>
  <c r="N304" i="3" s="1"/>
  <c r="FF276" i="3"/>
  <c r="CW313" i="3"/>
  <c r="CW316" i="3" s="1"/>
  <c r="CW318" i="3" s="1"/>
  <c r="CW305" i="3"/>
  <c r="CW319" i="3" s="1"/>
  <c r="BY299" i="3"/>
  <c r="BY313" i="3"/>
  <c r="BY316" i="3" s="1"/>
  <c r="BY318" i="3" s="1"/>
  <c r="CF305" i="3"/>
  <c r="CF319" i="3" s="1"/>
  <c r="CW299" i="3"/>
  <c r="BW82" i="3"/>
  <c r="BW297" i="3"/>
  <c r="CW295" i="3"/>
  <c r="CW328" i="3"/>
  <c r="CW335" i="3" s="1"/>
  <c r="DY276" i="3"/>
  <c r="CV305" i="3"/>
  <c r="CV319" i="3" s="1"/>
  <c r="DY295" i="3"/>
  <c r="CW276" i="3"/>
  <c r="H305" i="3"/>
  <c r="AX295" i="3"/>
  <c r="CV328" i="3"/>
  <c r="CV335" i="3" s="1"/>
  <c r="DB299" i="3"/>
  <c r="H313" i="3"/>
  <c r="H316" i="3" s="1"/>
  <c r="H318" i="3" s="1"/>
  <c r="DB310" i="3"/>
  <c r="DB313" i="3"/>
  <c r="DB316" i="3" s="1"/>
  <c r="DB318" i="3" s="1"/>
  <c r="BP276" i="3"/>
  <c r="BX82" i="3"/>
  <c r="EQ297" i="3"/>
  <c r="CA282" i="3"/>
  <c r="CA286" i="3" s="1"/>
  <c r="CA328" i="3" s="1"/>
  <c r="CA335" i="3" s="1"/>
  <c r="EQ82" i="3"/>
  <c r="H299" i="3"/>
  <c r="DU295" i="3"/>
  <c r="H276" i="3"/>
  <c r="AX293" i="3"/>
  <c r="AX304" i="3" s="1"/>
  <c r="AX313" i="3" s="1"/>
  <c r="AX316" i="3" s="1"/>
  <c r="AX318" i="3" s="1"/>
  <c r="P297" i="3"/>
  <c r="DY305" i="3"/>
  <c r="DY319" i="3" s="1"/>
  <c r="BP295" i="3"/>
  <c r="BL295" i="3"/>
  <c r="BT276" i="3"/>
  <c r="AC327" i="3"/>
  <c r="FW293" i="3"/>
  <c r="FW304" i="3" s="1"/>
  <c r="FW313" i="3" s="1"/>
  <c r="FW316" i="3" s="1"/>
  <c r="FW318" i="3" s="1"/>
  <c r="BP305" i="3"/>
  <c r="BP319" i="3" s="1"/>
  <c r="FW82" i="3"/>
  <c r="BP293" i="3"/>
  <c r="BP299" i="3" s="1"/>
  <c r="CF328" i="3"/>
  <c r="CF335" i="3" s="1"/>
  <c r="DG297" i="3"/>
  <c r="BO282" i="3"/>
  <c r="BO286" i="3" s="1"/>
  <c r="CV276" i="3"/>
  <c r="CF276" i="3"/>
  <c r="BL276" i="3"/>
  <c r="AX276" i="3"/>
  <c r="ED82" i="3"/>
  <c r="BT327" i="3"/>
  <c r="BD305" i="3"/>
  <c r="BD319" i="3" s="1"/>
  <c r="AE276" i="3"/>
  <c r="X299" i="3"/>
  <c r="DU293" i="3"/>
  <c r="DU304" i="3" s="1"/>
  <c r="DU313" i="3" s="1"/>
  <c r="DU316" i="3" s="1"/>
  <c r="DU318" i="3" s="1"/>
  <c r="X335" i="3"/>
  <c r="CR335" i="3"/>
  <c r="AC293" i="3"/>
  <c r="AC299" i="3" s="1"/>
  <c r="X307" i="3"/>
  <c r="X321" i="3" s="1"/>
  <c r="P335" i="3"/>
  <c r="AE305" i="3"/>
  <c r="AE319" i="3" s="1"/>
  <c r="AE293" i="3"/>
  <c r="AE328" i="3"/>
  <c r="AE335" i="3" s="1"/>
  <c r="AE295" i="3"/>
  <c r="CA291" i="3"/>
  <c r="CA305" i="3" s="1"/>
  <c r="CA319" i="3" s="1"/>
  <c r="FF295" i="3"/>
  <c r="BT328" i="3"/>
  <c r="BT291" i="3"/>
  <c r="BT305" i="3" s="1"/>
  <c r="BT319" i="3" s="1"/>
  <c r="CV313" i="3"/>
  <c r="CV316" i="3" s="1"/>
  <c r="CV318" i="3" s="1"/>
  <c r="P276" i="3"/>
  <c r="ED327" i="3"/>
  <c r="ED282" i="3"/>
  <c r="ED291" i="3"/>
  <c r="P295" i="3"/>
  <c r="EG307" i="3"/>
  <c r="BM293" i="3"/>
  <c r="BM304" i="3" s="1"/>
  <c r="BM305" i="3"/>
  <c r="BM319" i="3" s="1"/>
  <c r="X310" i="3"/>
  <c r="AC304" i="3"/>
  <c r="AC297" i="3"/>
  <c r="AC82" i="3"/>
  <c r="X295" i="3"/>
  <c r="X276" i="3"/>
  <c r="EA295" i="3"/>
  <c r="ES276" i="3"/>
  <c r="BU297" i="3"/>
  <c r="BU82" i="3"/>
  <c r="ES328" i="3"/>
  <c r="ES335" i="3" s="1"/>
  <c r="BU291" i="3"/>
  <c r="BU282" i="3"/>
  <c r="BU327" i="3"/>
  <c r="BJ305" i="3"/>
  <c r="BJ319" i="3" s="1"/>
  <c r="BJ293" i="3"/>
  <c r="EJ297" i="3"/>
  <c r="AG327" i="3"/>
  <c r="AG282" i="3"/>
  <c r="AG291" i="3"/>
  <c r="AG82" i="3"/>
  <c r="AG297" i="3"/>
  <c r="EY265" i="3"/>
  <c r="EY271" i="3" s="1"/>
  <c r="EY274" i="3" s="1"/>
  <c r="EY338" i="3"/>
  <c r="ES307" i="3"/>
  <c r="CG327" i="3"/>
  <c r="CG291" i="3"/>
  <c r="CG282" i="3"/>
  <c r="ES299" i="3"/>
  <c r="FH327" i="3"/>
  <c r="FH282" i="3"/>
  <c r="FH286" i="3" s="1"/>
  <c r="FH291" i="3"/>
  <c r="FH293" i="3" s="1"/>
  <c r="FH304" i="3" s="1"/>
  <c r="CG297" i="3"/>
  <c r="CG82" i="3"/>
  <c r="FH82" i="3"/>
  <c r="FH297" i="3"/>
  <c r="ES313" i="3"/>
  <c r="ES316" i="3" s="1"/>
  <c r="ES318" i="3" s="1"/>
  <c r="CU282" i="3"/>
  <c r="CU286" i="3" s="1"/>
  <c r="CU328" i="3" s="1"/>
  <c r="CU327" i="3"/>
  <c r="EA82" i="3"/>
  <c r="CS307" i="3"/>
  <c r="CS321" i="3" s="1"/>
  <c r="EW286" i="3"/>
  <c r="EW276" i="3"/>
  <c r="EW293" i="3"/>
  <c r="EW305" i="3"/>
  <c r="EW319" i="3" s="1"/>
  <c r="CU82" i="3"/>
  <c r="CU297" i="3"/>
  <c r="BP310" i="3"/>
  <c r="DG291" i="3"/>
  <c r="DG293" i="3" s="1"/>
  <c r="DG304" i="3" s="1"/>
  <c r="FB282" i="3"/>
  <c r="FB286" i="3" s="1"/>
  <c r="FB328" i="3" s="1"/>
  <c r="FB335" i="3" s="1"/>
  <c r="EA293" i="3"/>
  <c r="EA304" i="3" s="1"/>
  <c r="EA307" i="3" s="1"/>
  <c r="DG327" i="3"/>
  <c r="FB291" i="3"/>
  <c r="FB305" i="3" s="1"/>
  <c r="FB319" i="3" s="1"/>
  <c r="FB82" i="3"/>
  <c r="EA276" i="3"/>
  <c r="AF321" i="3"/>
  <c r="DM313" i="3"/>
  <c r="DM316" i="3" s="1"/>
  <c r="DM318" i="3" s="1"/>
  <c r="CD286" i="3"/>
  <c r="CD328" i="3" s="1"/>
  <c r="CD335" i="3" s="1"/>
  <c r="EZ310" i="3"/>
  <c r="EZ313" i="3"/>
  <c r="EZ316" i="3" s="1"/>
  <c r="EZ318" i="3" s="1"/>
  <c r="AB307" i="3"/>
  <c r="AB321" i="3" s="1"/>
  <c r="DS291" i="3"/>
  <c r="DS327" i="3"/>
  <c r="DS282" i="3"/>
  <c r="DS286" i="3" s="1"/>
  <c r="CY307" i="3"/>
  <c r="CY313" i="3"/>
  <c r="CY316" i="3" s="1"/>
  <c r="CY318" i="3" s="1"/>
  <c r="DG82" i="3"/>
  <c r="EH291" i="3"/>
  <c r="EH293" i="3" s="1"/>
  <c r="EH304" i="3" s="1"/>
  <c r="DS82" i="3"/>
  <c r="DS297" i="3"/>
  <c r="EH82" i="3"/>
  <c r="EM335" i="3"/>
  <c r="FM307" i="3"/>
  <c r="FM321" i="3" s="1"/>
  <c r="EX307" i="3"/>
  <c r="EX321" i="3" s="1"/>
  <c r="AD299" i="3"/>
  <c r="EQ282" i="3"/>
  <c r="EQ286" i="3" s="1"/>
  <c r="EQ328" i="3" s="1"/>
  <c r="EQ335" i="3" s="1"/>
  <c r="FQ313" i="3"/>
  <c r="FQ316" i="3" s="1"/>
  <c r="FQ318" i="3" s="1"/>
  <c r="EE291" i="3"/>
  <c r="EE293" i="3" s="1"/>
  <c r="EE304" i="3" s="1"/>
  <c r="EQ291" i="3"/>
  <c r="EQ293" i="3" s="1"/>
  <c r="EQ304" i="3" s="1"/>
  <c r="FB297" i="3"/>
  <c r="EG299" i="3"/>
  <c r="CE286" i="3"/>
  <c r="CE276" i="3"/>
  <c r="CE293" i="3"/>
  <c r="CE304" i="3" s="1"/>
  <c r="CE305" i="3"/>
  <c r="CE319" i="3" s="1"/>
  <c r="FQ299" i="3"/>
  <c r="AD310" i="3"/>
  <c r="DM299" i="3"/>
  <c r="FD335" i="3"/>
  <c r="DZ305" i="3"/>
  <c r="DZ319" i="3" s="1"/>
  <c r="BO327" i="3"/>
  <c r="EE82" i="3"/>
  <c r="BO297" i="3"/>
  <c r="BO82" i="3"/>
  <c r="EG313" i="3"/>
  <c r="EG316" i="3" s="1"/>
  <c r="EG318" i="3" s="1"/>
  <c r="EE297" i="3"/>
  <c r="CY299" i="3"/>
  <c r="Z307" i="3"/>
  <c r="Z321" i="3" s="1"/>
  <c r="EE327" i="3"/>
  <c r="EI282" i="3"/>
  <c r="EI286" i="3" s="1"/>
  <c r="EI327" i="3"/>
  <c r="CN82" i="3"/>
  <c r="DW304" i="3"/>
  <c r="DW313" i="3" s="1"/>
  <c r="DW316" i="3" s="1"/>
  <c r="DW318" i="3" s="1"/>
  <c r="EH297" i="3"/>
  <c r="CN297" i="3"/>
  <c r="FM310" i="3"/>
  <c r="BE321" i="3"/>
  <c r="FM299" i="3"/>
  <c r="FM328" i="3"/>
  <c r="FM335" i="3" s="1"/>
  <c r="FM295" i="3"/>
  <c r="FM276" i="3"/>
  <c r="L297" i="3"/>
  <c r="ER295" i="3"/>
  <c r="DT307" i="3"/>
  <c r="DT321" i="3" s="1"/>
  <c r="ER276" i="3"/>
  <c r="ER293" i="3"/>
  <c r="ER304" i="3" s="1"/>
  <c r="ER313" i="3" s="1"/>
  <c r="ER316" i="3" s="1"/>
  <c r="ER318" i="3" s="1"/>
  <c r="DT299" i="3"/>
  <c r="DT310" i="3"/>
  <c r="EP321" i="3"/>
  <c r="CX82" i="3"/>
  <c r="CX297" i="3"/>
  <c r="DZ295" i="3"/>
  <c r="EK286" i="3"/>
  <c r="EK276" i="3"/>
  <c r="DZ276" i="3"/>
  <c r="FC82" i="3"/>
  <c r="CX327" i="3"/>
  <c r="CX291" i="3"/>
  <c r="CX282" i="3"/>
  <c r="CX286" i="3" s="1"/>
  <c r="EM293" i="3"/>
  <c r="EM304" i="3" s="1"/>
  <c r="EM305" i="3"/>
  <c r="EM319" i="3" s="1"/>
  <c r="EH282" i="3"/>
  <c r="EH276" i="3" s="1"/>
  <c r="DZ313" i="3"/>
  <c r="DZ316" i="3" s="1"/>
  <c r="DZ318" i="3" s="1"/>
  <c r="BV293" i="3"/>
  <c r="BV304" i="3" s="1"/>
  <c r="BV305" i="3"/>
  <c r="BV319" i="3" s="1"/>
  <c r="DZ299" i="3"/>
  <c r="BV286" i="3"/>
  <c r="BV276" i="3"/>
  <c r="CO299" i="3"/>
  <c r="CO310" i="3"/>
  <c r="FC282" i="3"/>
  <c r="FC276" i="3" s="1"/>
  <c r="FC291" i="3"/>
  <c r="FC305" i="3" s="1"/>
  <c r="FC319" i="3" s="1"/>
  <c r="CF310" i="3"/>
  <c r="CF313" i="3"/>
  <c r="CF316" i="3" s="1"/>
  <c r="CF318" i="3" s="1"/>
  <c r="DD82" i="3"/>
  <c r="CO305" i="3"/>
  <c r="CO319" i="3" s="1"/>
  <c r="DD297" i="3"/>
  <c r="CH293" i="3"/>
  <c r="CH304" i="3" s="1"/>
  <c r="CH305" i="3"/>
  <c r="CH319" i="3" s="1"/>
  <c r="BY307" i="3"/>
  <c r="FD299" i="3"/>
  <c r="FD305" i="3"/>
  <c r="FD319" i="3" s="1"/>
  <c r="FA297" i="3"/>
  <c r="FD310" i="3"/>
  <c r="FA82" i="3"/>
  <c r="EI82" i="3"/>
  <c r="EI297" i="3"/>
  <c r="DD282" i="3"/>
  <c r="DD286" i="3" s="1"/>
  <c r="DD328" i="3" s="1"/>
  <c r="DD335" i="3" s="1"/>
  <c r="DD291" i="3"/>
  <c r="DD305" i="3" s="1"/>
  <c r="DD319" i="3" s="1"/>
  <c r="EI293" i="3"/>
  <c r="EI304" i="3" s="1"/>
  <c r="EI313" i="3" s="1"/>
  <c r="EI316" i="3" s="1"/>
  <c r="EI318" i="3" s="1"/>
  <c r="DA286" i="3"/>
  <c r="DA276" i="3"/>
  <c r="DA305" i="3"/>
  <c r="DA319" i="3" s="1"/>
  <c r="DA293" i="3"/>
  <c r="FS291" i="3"/>
  <c r="FS282" i="3"/>
  <c r="FS286" i="3" s="1"/>
  <c r="FS327" i="3"/>
  <c r="FS297" i="3"/>
  <c r="FS82" i="3"/>
  <c r="L82" i="3"/>
  <c r="AQ276" i="3"/>
  <c r="FA327" i="3"/>
  <c r="CK286" i="3"/>
  <c r="CK276" i="3"/>
  <c r="FA291" i="3"/>
  <c r="FA293" i="3" s="1"/>
  <c r="FA304" i="3" s="1"/>
  <c r="AY327" i="3"/>
  <c r="AY291" i="3"/>
  <c r="AY282" i="3"/>
  <c r="AY286" i="3" s="1"/>
  <c r="AQ295" i="3"/>
  <c r="AQ328" i="3"/>
  <c r="AQ335" i="3" s="1"/>
  <c r="AQ305" i="3"/>
  <c r="AQ319" i="3" s="1"/>
  <c r="AQ293" i="3"/>
  <c r="AT305" i="3"/>
  <c r="AT319" i="3" s="1"/>
  <c r="AT293" i="3"/>
  <c r="T305" i="3"/>
  <c r="T319" i="3" s="1"/>
  <c r="T293" i="3"/>
  <c r="T304" i="3" s="1"/>
  <c r="AT286" i="3"/>
  <c r="AT276" i="3"/>
  <c r="FL286" i="3"/>
  <c r="FL276" i="3"/>
  <c r="FL305" i="3"/>
  <c r="FL319" i="3" s="1"/>
  <c r="FL293" i="3"/>
  <c r="W328" i="3"/>
  <c r="W335" i="3" s="1"/>
  <c r="W295" i="3"/>
  <c r="CK305" i="3"/>
  <c r="CK319" i="3" s="1"/>
  <c r="CK293" i="3"/>
  <c r="CK304" i="3" s="1"/>
  <c r="W276" i="3"/>
  <c r="T328" i="3"/>
  <c r="T335" i="3" s="1"/>
  <c r="T295" i="3"/>
  <c r="W305" i="3"/>
  <c r="W319" i="3" s="1"/>
  <c r="W293" i="3"/>
  <c r="W304" i="3" s="1"/>
  <c r="T276" i="3"/>
  <c r="FX305" i="3"/>
  <c r="FX319" i="3" s="1"/>
  <c r="FX293" i="3"/>
  <c r="BZ286" i="3"/>
  <c r="BZ276" i="3"/>
  <c r="BZ293" i="3"/>
  <c r="BZ305" i="3"/>
  <c r="BZ319" i="3" s="1"/>
  <c r="AJ286" i="3"/>
  <c r="AJ276" i="3"/>
  <c r="FO291" i="3"/>
  <c r="FO305" i="3" s="1"/>
  <c r="FO319" i="3" s="1"/>
  <c r="FO297" i="3"/>
  <c r="FO327" i="3"/>
  <c r="FO82" i="3"/>
  <c r="AD307" i="3"/>
  <c r="AD321" i="3" s="1"/>
  <c r="L327" i="3"/>
  <c r="FQ307" i="3"/>
  <c r="FA286" i="3"/>
  <c r="FA276" i="3"/>
  <c r="BO293" i="3"/>
  <c r="BO304" i="3" s="1"/>
  <c r="BO305" i="3"/>
  <c r="BO319" i="3" s="1"/>
  <c r="L282" i="3"/>
  <c r="L276" i="3" s="1"/>
  <c r="BN291" i="3"/>
  <c r="BN282" i="3"/>
  <c r="BN286" i="3" s="1"/>
  <c r="BN327" i="3"/>
  <c r="BN297" i="3"/>
  <c r="BN82" i="3"/>
  <c r="FO286" i="3"/>
  <c r="FO276" i="3"/>
  <c r="CU305" i="3"/>
  <c r="CU319" i="3" s="1"/>
  <c r="CU293" i="3"/>
  <c r="CU304" i="3" s="1"/>
  <c r="L293" i="3"/>
  <c r="L305" i="3"/>
  <c r="L319" i="3" s="1"/>
  <c r="BW286" i="3"/>
  <c r="BW276" i="3"/>
  <c r="EE286" i="3"/>
  <c r="EE276" i="3"/>
  <c r="DG286" i="3"/>
  <c r="DG276" i="3"/>
  <c r="EI305" i="3"/>
  <c r="EI319" i="3" s="1"/>
  <c r="R293" i="3"/>
  <c r="R304" i="3" s="1"/>
  <c r="R305" i="3"/>
  <c r="R319" i="3" s="1"/>
  <c r="DM307" i="3"/>
  <c r="FQ335" i="3"/>
  <c r="FQ276" i="3"/>
  <c r="FQ295" i="3"/>
  <c r="CP328" i="3"/>
  <c r="CP335" i="3" s="1"/>
  <c r="CP295" i="3"/>
  <c r="CP293" i="3"/>
  <c r="CP304" i="3" s="1"/>
  <c r="CP305" i="3"/>
  <c r="CP319" i="3" s="1"/>
  <c r="CP276" i="3"/>
  <c r="FR328" i="3"/>
  <c r="FR295" i="3"/>
  <c r="DE299" i="3"/>
  <c r="DE328" i="3"/>
  <c r="DE335" i="3" s="1"/>
  <c r="DE295" i="3"/>
  <c r="DE313" i="3"/>
  <c r="DE316" i="3" s="1"/>
  <c r="DE318" i="3" s="1"/>
  <c r="DE310" i="3"/>
  <c r="CD304" i="3"/>
  <c r="CD299" i="3"/>
  <c r="DK286" i="3"/>
  <c r="DK276" i="3"/>
  <c r="DK293" i="3"/>
  <c r="DK304" i="3" s="1"/>
  <c r="DK305" i="3"/>
  <c r="DK319" i="3" s="1"/>
  <c r="FT310" i="3"/>
  <c r="FT313" i="3"/>
  <c r="FT316" i="3" s="1"/>
  <c r="FT318" i="3" s="1"/>
  <c r="FT299" i="3"/>
  <c r="CJ327" i="3" l="1"/>
  <c r="CJ291" i="3"/>
  <c r="CJ293" i="3" s="1"/>
  <c r="AR299" i="3"/>
  <c r="P293" i="3"/>
  <c r="P304" i="3" s="1"/>
  <c r="P310" i="3" s="1"/>
  <c r="FW276" i="3"/>
  <c r="AZ82" i="3"/>
  <c r="M293" i="3"/>
  <c r="CJ290" i="3"/>
  <c r="FW328" i="3"/>
  <c r="FW335" i="3" s="1"/>
  <c r="AR305" i="3"/>
  <c r="AR319" i="3" s="1"/>
  <c r="BD276" i="3"/>
  <c r="EL282" i="3"/>
  <c r="EL286" i="3" s="1"/>
  <c r="EL328" i="3" s="1"/>
  <c r="EL335" i="3" s="1"/>
  <c r="EB276" i="3"/>
  <c r="AR310" i="3"/>
  <c r="DO82" i="3"/>
  <c r="BA265" i="3"/>
  <c r="BA271" i="3" s="1"/>
  <c r="BA274" i="3" s="1"/>
  <c r="CB293" i="3"/>
  <c r="EL291" i="3"/>
  <c r="EL293" i="3" s="1"/>
  <c r="EL304" i="3" s="1"/>
  <c r="EL310" i="3" s="1"/>
  <c r="EB327" i="3"/>
  <c r="EB335" i="3" s="1"/>
  <c r="EF327" i="3"/>
  <c r="EF282" i="3"/>
  <c r="EF286" i="3" s="1"/>
  <c r="EF291" i="3"/>
  <c r="EF305" i="3" s="1"/>
  <c r="EF319" i="3" s="1"/>
  <c r="FK282" i="3"/>
  <c r="FK286" i="3" s="1"/>
  <c r="FK328" i="3" s="1"/>
  <c r="FK335" i="3" s="1"/>
  <c r="EJ82" i="3"/>
  <c r="DI313" i="3"/>
  <c r="DI316" i="3" s="1"/>
  <c r="DI318" i="3" s="1"/>
  <c r="BB265" i="3"/>
  <c r="BB271" i="3" s="1"/>
  <c r="BB274" i="3" s="1"/>
  <c r="EK305" i="3"/>
  <c r="EK319" i="3" s="1"/>
  <c r="FJ305" i="3"/>
  <c r="FJ319" i="3" s="1"/>
  <c r="FK291" i="3"/>
  <c r="FK305" i="3" s="1"/>
  <c r="FK319" i="3" s="1"/>
  <c r="O293" i="3"/>
  <c r="O304" i="3" s="1"/>
  <c r="O313" i="3" s="1"/>
  <c r="O316" i="3" s="1"/>
  <c r="O318" i="3" s="1"/>
  <c r="BQ290" i="3"/>
  <c r="BQ265" i="3"/>
  <c r="BQ271" i="3" s="1"/>
  <c r="BQ274" i="3" s="1"/>
  <c r="AM276" i="3"/>
  <c r="EF290" i="3"/>
  <c r="EF293" i="3" s="1"/>
  <c r="CN276" i="3"/>
  <c r="EB295" i="3"/>
  <c r="BA297" i="3"/>
  <c r="J297" i="3"/>
  <c r="BA304" i="3"/>
  <c r="CR293" i="3"/>
  <c r="FF310" i="3"/>
  <c r="DF265" i="3"/>
  <c r="DF271" i="3" s="1"/>
  <c r="DF274" i="3" s="1"/>
  <c r="AM310" i="3"/>
  <c r="BA82" i="3"/>
  <c r="J293" i="3"/>
  <c r="J304" i="3" s="1"/>
  <c r="J310" i="3" s="1"/>
  <c r="EN143" i="1"/>
  <c r="EN297" i="3"/>
  <c r="EN82" i="3"/>
  <c r="FF305" i="3"/>
  <c r="FF319" i="3" s="1"/>
  <c r="AM299" i="3"/>
  <c r="EB313" i="3"/>
  <c r="EB316" i="3" s="1"/>
  <c r="EB318" i="3" s="1"/>
  <c r="EN282" i="3"/>
  <c r="EN286" i="3" s="1"/>
  <c r="EN327" i="3"/>
  <c r="EN291" i="3"/>
  <c r="FF299" i="3"/>
  <c r="EB307" i="3"/>
  <c r="BX293" i="3"/>
  <c r="BX304" i="3" s="1"/>
  <c r="BX310" i="3" s="1"/>
  <c r="ET299" i="3"/>
  <c r="EB299" i="3"/>
  <c r="AZ297" i="3"/>
  <c r="BC143" i="1"/>
  <c r="BC297" i="3"/>
  <c r="BC82" i="3"/>
  <c r="DL265" i="3"/>
  <c r="DL271" i="3" s="1"/>
  <c r="DL274" i="3" s="1"/>
  <c r="DL282" i="3" s="1"/>
  <c r="DL286" i="3" s="1"/>
  <c r="DL328" i="3" s="1"/>
  <c r="DL290" i="3"/>
  <c r="DL297" i="3" s="1"/>
  <c r="DF143" i="1"/>
  <c r="DF82" i="3"/>
  <c r="DF297" i="3"/>
  <c r="EJ295" i="3"/>
  <c r="CJ282" i="3"/>
  <c r="CJ286" i="3" s="1"/>
  <c r="BC265" i="3"/>
  <c r="BC271" i="3" s="1"/>
  <c r="BC274" i="3" s="1"/>
  <c r="DI282" i="3"/>
  <c r="DI286" i="3" s="1"/>
  <c r="FI282" i="3"/>
  <c r="FI286" i="3" s="1"/>
  <c r="FI327" i="3"/>
  <c r="FI291" i="3"/>
  <c r="FI143" i="1"/>
  <c r="FI297" i="3"/>
  <c r="FI82" i="3"/>
  <c r="G286" i="3"/>
  <c r="G276" i="3"/>
  <c r="CN293" i="3"/>
  <c r="DN327" i="3"/>
  <c r="DN335" i="3" s="1"/>
  <c r="DN295" i="3"/>
  <c r="AA299" i="3"/>
  <c r="FJ276" i="3"/>
  <c r="AM307" i="3"/>
  <c r="AM321" i="3" s="1"/>
  <c r="DR265" i="3"/>
  <c r="DR271" i="3" s="1"/>
  <c r="DR274" i="3" s="1"/>
  <c r="DR291" i="3" s="1"/>
  <c r="FJ295" i="3"/>
  <c r="BA291" i="3"/>
  <c r="BA293" i="3" s="1"/>
  <c r="DN291" i="3"/>
  <c r="DN293" i="3" s="1"/>
  <c r="DN276" i="3"/>
  <c r="FN282" i="3"/>
  <c r="FN286" i="3" s="1"/>
  <c r="FN295" i="3" s="1"/>
  <c r="DO291" i="3"/>
  <c r="CY276" i="3"/>
  <c r="Q328" i="3"/>
  <c r="Q335" i="3" s="1"/>
  <c r="FN327" i="3"/>
  <c r="DO282" i="3"/>
  <c r="DO286" i="3" s="1"/>
  <c r="DO328" i="3" s="1"/>
  <c r="DO335" i="3" s="1"/>
  <c r="BG282" i="3"/>
  <c r="BG286" i="3" s="1"/>
  <c r="BK290" i="3"/>
  <c r="BK265" i="3"/>
  <c r="BK271" i="3" s="1"/>
  <c r="BK274" i="3" s="1"/>
  <c r="Q276" i="3"/>
  <c r="AH327" i="3"/>
  <c r="D143" i="1"/>
  <c r="D290" i="3"/>
  <c r="D265" i="3"/>
  <c r="D271" i="3" s="1"/>
  <c r="D274" i="3" s="1"/>
  <c r="BG293" i="3"/>
  <c r="BG299" i="3" s="1"/>
  <c r="M327" i="3"/>
  <c r="AH305" i="3"/>
  <c r="AH319" i="3" s="1"/>
  <c r="BG327" i="3"/>
  <c r="Q293" i="3"/>
  <c r="Q304" i="3" s="1"/>
  <c r="Q307" i="3" s="1"/>
  <c r="CH276" i="3"/>
  <c r="AU338" i="3"/>
  <c r="EJ293" i="3"/>
  <c r="EJ304" i="3" s="1"/>
  <c r="EJ313" i="3" s="1"/>
  <c r="EJ316" i="3" s="1"/>
  <c r="EJ318" i="3" s="1"/>
  <c r="EJ276" i="3"/>
  <c r="AU291" i="3"/>
  <c r="AU305" i="3" s="1"/>
  <c r="AU319" i="3" s="1"/>
  <c r="EF276" i="3"/>
  <c r="AM295" i="3"/>
  <c r="AM328" i="3"/>
  <c r="AM335" i="3" s="1"/>
  <c r="DP82" i="3"/>
  <c r="G305" i="3"/>
  <c r="G319" i="3" s="1"/>
  <c r="G293" i="3"/>
  <c r="DP297" i="3"/>
  <c r="AH282" i="3"/>
  <c r="AH286" i="3" s="1"/>
  <c r="M282" i="3"/>
  <c r="M286" i="3" s="1"/>
  <c r="M328" i="3" s="1"/>
  <c r="DP338" i="3"/>
  <c r="AA310" i="3"/>
  <c r="AA313" i="3"/>
  <c r="AA316" i="3" s="1"/>
  <c r="AA318" i="3" s="1"/>
  <c r="FU327" i="3"/>
  <c r="FU291" i="3"/>
  <c r="FU282" i="3"/>
  <c r="BS265" i="3"/>
  <c r="BS271" i="3" s="1"/>
  <c r="BS274" i="3" s="1"/>
  <c r="BS327" i="3" s="1"/>
  <c r="BS290" i="3"/>
  <c r="DJ282" i="3"/>
  <c r="DJ286" i="3" s="1"/>
  <c r="DJ295" i="3" s="1"/>
  <c r="DJ327" i="3"/>
  <c r="DJ291" i="3"/>
  <c r="CM143" i="1"/>
  <c r="CM297" i="3"/>
  <c r="CM82" i="3"/>
  <c r="I305" i="3"/>
  <c r="I319" i="3" s="1"/>
  <c r="I293" i="3"/>
  <c r="FN143" i="1"/>
  <c r="FN82" i="3"/>
  <c r="FN297" i="3"/>
  <c r="DI276" i="3"/>
  <c r="M143" i="1"/>
  <c r="M297" i="3"/>
  <c r="M82" i="3"/>
  <c r="CZ265" i="3"/>
  <c r="CZ271" i="3" s="1"/>
  <c r="CZ274" i="3" s="1"/>
  <c r="CZ282" i="3" s="1"/>
  <c r="CZ290" i="3"/>
  <c r="CZ143" i="1" s="1"/>
  <c r="DN143" i="1"/>
  <c r="DN297" i="3"/>
  <c r="EU290" i="3"/>
  <c r="EU265" i="3"/>
  <c r="EU271" i="3" s="1"/>
  <c r="EU274" i="3" s="1"/>
  <c r="DQ305" i="3"/>
  <c r="DQ319" i="3" s="1"/>
  <c r="DQ293" i="3"/>
  <c r="CM291" i="3"/>
  <c r="CM282" i="3"/>
  <c r="CM286" i="3" s="1"/>
  <c r="CM327" i="3"/>
  <c r="V307" i="3"/>
  <c r="V321" i="3" s="1"/>
  <c r="BR293" i="3"/>
  <c r="BR305" i="3"/>
  <c r="BR319" i="3" s="1"/>
  <c r="AZ291" i="3"/>
  <c r="AZ282" i="3"/>
  <c r="AZ286" i="3" s="1"/>
  <c r="O276" i="3"/>
  <c r="BR286" i="3"/>
  <c r="BR276" i="3"/>
  <c r="CJ143" i="1"/>
  <c r="CJ297" i="3"/>
  <c r="CJ82" i="3"/>
  <c r="I328" i="3"/>
  <c r="I335" i="3" s="1"/>
  <c r="I295" i="3"/>
  <c r="O295" i="3"/>
  <c r="S143" i="1"/>
  <c r="S82" i="3"/>
  <c r="S297" i="3"/>
  <c r="S304" i="3"/>
  <c r="DJ143" i="1"/>
  <c r="DJ82" i="3"/>
  <c r="DJ297" i="3"/>
  <c r="EF328" i="3"/>
  <c r="EF335" i="3" s="1"/>
  <c r="EF295" i="3"/>
  <c r="S282" i="3"/>
  <c r="S286" i="3" s="1"/>
  <c r="S291" i="3"/>
  <c r="S327" i="3"/>
  <c r="I276" i="3"/>
  <c r="CI321" i="3"/>
  <c r="FN305" i="3"/>
  <c r="FN293" i="3"/>
  <c r="CJ305" i="3"/>
  <c r="CJ319" i="3" s="1"/>
  <c r="AJ305" i="3"/>
  <c r="AJ319" i="3" s="1"/>
  <c r="Q299" i="3"/>
  <c r="AU327" i="3"/>
  <c r="FX295" i="3"/>
  <c r="F297" i="3"/>
  <c r="F82" i="3"/>
  <c r="F291" i="3"/>
  <c r="F282" i="3"/>
  <c r="F327" i="3"/>
  <c r="FV291" i="3"/>
  <c r="FV282" i="3"/>
  <c r="FV327" i="3"/>
  <c r="FV297" i="3"/>
  <c r="FV82" i="3"/>
  <c r="BI307" i="3"/>
  <c r="BI321" i="3" s="1"/>
  <c r="DR282" i="3"/>
  <c r="DR327" i="3"/>
  <c r="DR297" i="3"/>
  <c r="DR82" i="3"/>
  <c r="FX276" i="3"/>
  <c r="AI295" i="3"/>
  <c r="AI276" i="3"/>
  <c r="K307" i="3"/>
  <c r="K321" i="3" s="1"/>
  <c r="AW307" i="3"/>
  <c r="AW321" i="3" s="1"/>
  <c r="J295" i="3"/>
  <c r="DP282" i="3"/>
  <c r="DP286" i="3" s="1"/>
  <c r="DP291" i="3"/>
  <c r="DP327" i="3"/>
  <c r="BG307" i="3"/>
  <c r="BG321" i="3" s="1"/>
  <c r="BG310" i="3"/>
  <c r="DI307" i="3"/>
  <c r="DI321" i="3" s="1"/>
  <c r="DI299" i="3"/>
  <c r="DC282" i="3"/>
  <c r="DC286" i="3" s="1"/>
  <c r="DC291" i="3"/>
  <c r="DC327" i="3"/>
  <c r="AA307" i="3"/>
  <c r="DC297" i="3"/>
  <c r="DC82" i="3"/>
  <c r="J276" i="3"/>
  <c r="DH276" i="3"/>
  <c r="J305" i="3"/>
  <c r="J319" i="3" s="1"/>
  <c r="DH293" i="3"/>
  <c r="DH304" i="3" s="1"/>
  <c r="DH305" i="3"/>
  <c r="DH319" i="3" s="1"/>
  <c r="DH328" i="3"/>
  <c r="DH335" i="3" s="1"/>
  <c r="DH295" i="3"/>
  <c r="AI335" i="3"/>
  <c r="M304" i="3"/>
  <c r="M299" i="3"/>
  <c r="Y335" i="3"/>
  <c r="AI307" i="3"/>
  <c r="AI321" i="3" s="1"/>
  <c r="AK293" i="3"/>
  <c r="AK299" i="3" s="1"/>
  <c r="AI299" i="3"/>
  <c r="AI310" i="3"/>
  <c r="R295" i="3"/>
  <c r="Y293" i="3"/>
  <c r="Y304" i="3" s="1"/>
  <c r="Y313" i="3" s="1"/>
  <c r="Y316" i="3" s="1"/>
  <c r="Y318" i="3" s="1"/>
  <c r="R276" i="3"/>
  <c r="ET307" i="3"/>
  <c r="ET321" i="3" s="1"/>
  <c r="AK276" i="3"/>
  <c r="ET310" i="3"/>
  <c r="AV276" i="3"/>
  <c r="AK328" i="3"/>
  <c r="AK335" i="3" s="1"/>
  <c r="AN276" i="3"/>
  <c r="AU293" i="3"/>
  <c r="AU304" i="3" s="1"/>
  <c r="AU286" i="3"/>
  <c r="AU276" i="3"/>
  <c r="AP293" i="3"/>
  <c r="AP299" i="3" s="1"/>
  <c r="CC313" i="3"/>
  <c r="CC316" i="3" s="1"/>
  <c r="CC318" i="3" s="1"/>
  <c r="CC299" i="3"/>
  <c r="AN295" i="3"/>
  <c r="CC307" i="3"/>
  <c r="BW305" i="3"/>
  <c r="BW319" i="3" s="1"/>
  <c r="BU310" i="3"/>
  <c r="R335" i="3"/>
  <c r="EC310" i="3"/>
  <c r="FP307" i="3"/>
  <c r="FP321" i="3" s="1"/>
  <c r="AN305" i="3"/>
  <c r="AN319" i="3" s="1"/>
  <c r="BH321" i="3"/>
  <c r="C248" i="3"/>
  <c r="AV328" i="3"/>
  <c r="AV335" i="3" s="1"/>
  <c r="C249" i="3"/>
  <c r="C240" i="3"/>
  <c r="BL307" i="3"/>
  <c r="BL321" i="3" s="1"/>
  <c r="FZ238" i="3"/>
  <c r="FZ240" i="3" s="1"/>
  <c r="C246" i="3"/>
  <c r="EC299" i="3"/>
  <c r="EL299" i="3"/>
  <c r="EC313" i="3"/>
  <c r="EC316" i="3" s="1"/>
  <c r="EC318" i="3" s="1"/>
  <c r="EL313" i="3"/>
  <c r="EL316" i="3" s="1"/>
  <c r="EL318" i="3" s="1"/>
  <c r="N276" i="3"/>
  <c r="EL305" i="3"/>
  <c r="EL319" i="3" s="1"/>
  <c r="AP295" i="3"/>
  <c r="DV310" i="3"/>
  <c r="DV307" i="3"/>
  <c r="DV321" i="3" s="1"/>
  <c r="DV299" i="3"/>
  <c r="AP276" i="3"/>
  <c r="AC295" i="3"/>
  <c r="DX313" i="3"/>
  <c r="DX316" i="3" s="1"/>
  <c r="DX318" i="3" s="1"/>
  <c r="EV307" i="3"/>
  <c r="EV321" i="3" s="1"/>
  <c r="FR293" i="3"/>
  <c r="FR304" i="3" s="1"/>
  <c r="FR310" i="3" s="1"/>
  <c r="DX307" i="3"/>
  <c r="DX299" i="3"/>
  <c r="FR335" i="3"/>
  <c r="FT307" i="3"/>
  <c r="FT321" i="3" s="1"/>
  <c r="CA295" i="3"/>
  <c r="N305" i="3"/>
  <c r="N319" i="3" s="1"/>
  <c r="DE307" i="3"/>
  <c r="DE321" i="3" s="1"/>
  <c r="BA299" i="3"/>
  <c r="CA276" i="3"/>
  <c r="EY304" i="3"/>
  <c r="EY310" i="3" s="1"/>
  <c r="AC276" i="3"/>
  <c r="AS321" i="3"/>
  <c r="CL307" i="3"/>
  <c r="CL321" i="3" s="1"/>
  <c r="DW299" i="3"/>
  <c r="AL276" i="3"/>
  <c r="DW305" i="3"/>
  <c r="DW319" i="3" s="1"/>
  <c r="DW276" i="3"/>
  <c r="DW295" i="3"/>
  <c r="FE307" i="3"/>
  <c r="FE321" i="3" s="1"/>
  <c r="AC335" i="3"/>
  <c r="AO305" i="3"/>
  <c r="AO319" i="3" s="1"/>
  <c r="EO307" i="3"/>
  <c r="EO321" i="3" s="1"/>
  <c r="AO310" i="3"/>
  <c r="AO299" i="3"/>
  <c r="AL305" i="3"/>
  <c r="AL319" i="3" s="1"/>
  <c r="CF307" i="3"/>
  <c r="CF321" i="3" s="1"/>
  <c r="O310" i="3"/>
  <c r="AV313" i="3"/>
  <c r="AV316" i="3" s="1"/>
  <c r="AV318" i="3" s="1"/>
  <c r="BA305" i="3"/>
  <c r="BA319" i="3" s="1"/>
  <c r="AV305" i="3"/>
  <c r="AV319" i="3" s="1"/>
  <c r="AV299" i="3"/>
  <c r="O299" i="3"/>
  <c r="O307" i="3"/>
  <c r="O321" i="3" s="1"/>
  <c r="CV307" i="3"/>
  <c r="CV321" i="3" s="1"/>
  <c r="CW307" i="3"/>
  <c r="CW321" i="3" s="1"/>
  <c r="BY321" i="3"/>
  <c r="FF307" i="3"/>
  <c r="FF321" i="3" s="1"/>
  <c r="BP307" i="3"/>
  <c r="BP321" i="3" s="1"/>
  <c r="DB321" i="3"/>
  <c r="FW310" i="3"/>
  <c r="FW299" i="3"/>
  <c r="FW307" i="3"/>
  <c r="FW321" i="3" s="1"/>
  <c r="H319" i="3"/>
  <c r="H307" i="3"/>
  <c r="H321" i="3" s="1"/>
  <c r="DY307" i="3"/>
  <c r="DY321" i="3" s="1"/>
  <c r="AX299" i="3"/>
  <c r="BT335" i="3"/>
  <c r="AX307" i="3"/>
  <c r="AX321" i="3" s="1"/>
  <c r="AX310" i="3"/>
  <c r="CB304" i="3"/>
  <c r="CB299" i="3"/>
  <c r="DU299" i="3"/>
  <c r="CA293" i="3"/>
  <c r="CA304" i="3" s="1"/>
  <c r="CA310" i="3" s="1"/>
  <c r="DU310" i="3"/>
  <c r="BO276" i="3"/>
  <c r="DU307" i="3"/>
  <c r="DU321" i="3" s="1"/>
  <c r="P307" i="3"/>
  <c r="FK293" i="3"/>
  <c r="FK304" i="3" s="1"/>
  <c r="FK276" i="3"/>
  <c r="CR304" i="3"/>
  <c r="CR299" i="3"/>
  <c r="BD304" i="3"/>
  <c r="BD299" i="3"/>
  <c r="BT293" i="3"/>
  <c r="BT304" i="3" s="1"/>
  <c r="BD328" i="3"/>
  <c r="BD335" i="3" s="1"/>
  <c r="BD295" i="3"/>
  <c r="AE304" i="3"/>
  <c r="AE299" i="3"/>
  <c r="FK295" i="3"/>
  <c r="BM299" i="3"/>
  <c r="FB276" i="3"/>
  <c r="ES321" i="3"/>
  <c r="EQ305" i="3"/>
  <c r="EQ319" i="3" s="1"/>
  <c r="ED305" i="3"/>
  <c r="ED319" i="3" s="1"/>
  <c r="ED293" i="3"/>
  <c r="ED286" i="3"/>
  <c r="ED276" i="3"/>
  <c r="P313" i="3"/>
  <c r="P316" i="3" s="1"/>
  <c r="P318" i="3" s="1"/>
  <c r="P299" i="3"/>
  <c r="BM313" i="3"/>
  <c r="BM316" i="3" s="1"/>
  <c r="BM318" i="3" s="1"/>
  <c r="BM310" i="3"/>
  <c r="BM307" i="3"/>
  <c r="AC307" i="3"/>
  <c r="AC310" i="3"/>
  <c r="AC313" i="3"/>
  <c r="AC316" i="3" s="1"/>
  <c r="AC318" i="3" s="1"/>
  <c r="BU286" i="3"/>
  <c r="BU276" i="3"/>
  <c r="BU305" i="3"/>
  <c r="EE305" i="3"/>
  <c r="EE319" i="3" s="1"/>
  <c r="FB295" i="3"/>
  <c r="BU293" i="3"/>
  <c r="BU299" i="3" s="1"/>
  <c r="CJ304" i="3"/>
  <c r="CJ328" i="3"/>
  <c r="CJ335" i="3" s="1"/>
  <c r="CJ295" i="3"/>
  <c r="BJ304" i="3"/>
  <c r="BJ299" i="3"/>
  <c r="BA310" i="3"/>
  <c r="BA313" i="3"/>
  <c r="BA316" i="3" s="1"/>
  <c r="BA318" i="3" s="1"/>
  <c r="CU295" i="3"/>
  <c r="CU276" i="3"/>
  <c r="AG293" i="3"/>
  <c r="AG304" i="3" s="1"/>
  <c r="AG305" i="3"/>
  <c r="AG319" i="3" s="1"/>
  <c r="AG286" i="3"/>
  <c r="AG276" i="3"/>
  <c r="FH313" i="3"/>
  <c r="FH316" i="3" s="1"/>
  <c r="FH318" i="3" s="1"/>
  <c r="FH310" i="3"/>
  <c r="CG286" i="3"/>
  <c r="CG276" i="3"/>
  <c r="CG293" i="3"/>
  <c r="CG304" i="3" s="1"/>
  <c r="CG305" i="3"/>
  <c r="CG319" i="3" s="1"/>
  <c r="EI276" i="3"/>
  <c r="EQ295" i="3"/>
  <c r="FH305" i="3"/>
  <c r="FH319" i="3" s="1"/>
  <c r="FH299" i="3"/>
  <c r="EY297" i="3"/>
  <c r="EY82" i="3"/>
  <c r="FH328" i="3"/>
  <c r="FH335" i="3" s="1"/>
  <c r="FH295" i="3"/>
  <c r="FH276" i="3"/>
  <c r="EY282" i="3"/>
  <c r="EY286" i="3" s="1"/>
  <c r="EY291" i="3"/>
  <c r="EY327" i="3"/>
  <c r="CU335" i="3"/>
  <c r="CY321" i="3"/>
  <c r="EW304" i="3"/>
  <c r="EW299" i="3"/>
  <c r="EW328" i="3"/>
  <c r="EW335" i="3" s="1"/>
  <c r="EW295" i="3"/>
  <c r="FC286" i="3"/>
  <c r="FC328" i="3" s="1"/>
  <c r="FC335" i="3" s="1"/>
  <c r="EA299" i="3"/>
  <c r="EA313" i="3"/>
  <c r="EA316" i="3" s="1"/>
  <c r="EA318" i="3" s="1"/>
  <c r="EA310" i="3"/>
  <c r="DG305" i="3"/>
  <c r="DG319" i="3" s="1"/>
  <c r="ER299" i="3"/>
  <c r="FB293" i="3"/>
  <c r="FB304" i="3" s="1"/>
  <c r="FB307" i="3" s="1"/>
  <c r="CD295" i="3"/>
  <c r="DM321" i="3"/>
  <c r="EH305" i="3"/>
  <c r="EH319" i="3" s="1"/>
  <c r="DS276" i="3"/>
  <c r="EZ321" i="3"/>
  <c r="DS328" i="3"/>
  <c r="DS335" i="3" s="1"/>
  <c r="DS295" i="3"/>
  <c r="DS305" i="3"/>
  <c r="DS319" i="3" s="1"/>
  <c r="DS293" i="3"/>
  <c r="DS304" i="3" s="1"/>
  <c r="FQ321" i="3"/>
  <c r="CE328" i="3"/>
  <c r="CE335" i="3" s="1"/>
  <c r="CE295" i="3"/>
  <c r="CE299" i="3"/>
  <c r="DZ307" i="3"/>
  <c r="DZ321" i="3" s="1"/>
  <c r="CE313" i="3"/>
  <c r="CE316" i="3" s="1"/>
  <c r="CE318" i="3" s="1"/>
  <c r="CE310" i="3"/>
  <c r="CE307" i="3"/>
  <c r="FJ304" i="3"/>
  <c r="FJ299" i="3"/>
  <c r="FC293" i="3"/>
  <c r="FC304" i="3" s="1"/>
  <c r="FC313" i="3" s="1"/>
  <c r="FC316" i="3" s="1"/>
  <c r="FC318" i="3" s="1"/>
  <c r="EG321" i="3"/>
  <c r="ER307" i="3"/>
  <c r="ER321" i="3" s="1"/>
  <c r="DW310" i="3"/>
  <c r="ER310" i="3"/>
  <c r="CX276" i="3"/>
  <c r="EM299" i="3"/>
  <c r="CO307" i="3"/>
  <c r="CO321" i="3" s="1"/>
  <c r="EI299" i="3"/>
  <c r="EI310" i="3"/>
  <c r="EK299" i="3"/>
  <c r="BV299" i="3"/>
  <c r="EK313" i="3"/>
  <c r="EK316" i="3" s="1"/>
  <c r="EK318" i="3" s="1"/>
  <c r="EK310" i="3"/>
  <c r="EK307" i="3"/>
  <c r="CX328" i="3"/>
  <c r="CX335" i="3" s="1"/>
  <c r="CX295" i="3"/>
  <c r="CX293" i="3"/>
  <c r="CX304" i="3" s="1"/>
  <c r="CX305" i="3"/>
  <c r="CX319" i="3" s="1"/>
  <c r="EK295" i="3"/>
  <c r="EK328" i="3"/>
  <c r="EK335" i="3" s="1"/>
  <c r="EH286" i="3"/>
  <c r="EH328" i="3" s="1"/>
  <c r="EH335" i="3" s="1"/>
  <c r="EM310" i="3"/>
  <c r="EM313" i="3"/>
  <c r="EM316" i="3" s="1"/>
  <c r="EM318" i="3" s="1"/>
  <c r="EM307" i="3"/>
  <c r="BV328" i="3"/>
  <c r="BV335" i="3" s="1"/>
  <c r="BV295" i="3"/>
  <c r="BV310" i="3"/>
  <c r="BV313" i="3"/>
  <c r="BV316" i="3" s="1"/>
  <c r="BV318" i="3" s="1"/>
  <c r="BV307" i="3"/>
  <c r="CY328" i="3"/>
  <c r="CY335" i="3" s="1"/>
  <c r="CY295" i="3"/>
  <c r="FD307" i="3"/>
  <c r="FD321" i="3" s="1"/>
  <c r="CH299" i="3"/>
  <c r="CH313" i="3"/>
  <c r="CH316" i="3" s="1"/>
  <c r="CH318" i="3" s="1"/>
  <c r="CH310" i="3"/>
  <c r="CH307" i="3"/>
  <c r="CH328" i="3"/>
  <c r="CH335" i="3" s="1"/>
  <c r="CH295" i="3"/>
  <c r="DD293" i="3"/>
  <c r="DD304" i="3" s="1"/>
  <c r="T299" i="3"/>
  <c r="CN295" i="3"/>
  <c r="CN328" i="3"/>
  <c r="CN335" i="3" s="1"/>
  <c r="W299" i="3"/>
  <c r="DD276" i="3"/>
  <c r="CN304" i="3"/>
  <c r="CN299" i="3"/>
  <c r="AN299" i="3"/>
  <c r="DD295" i="3"/>
  <c r="FS328" i="3"/>
  <c r="FS335" i="3" s="1"/>
  <c r="FS295" i="3"/>
  <c r="FS305" i="3"/>
  <c r="FS319" i="3" s="1"/>
  <c r="FS293" i="3"/>
  <c r="FS304" i="3" s="1"/>
  <c r="AN310" i="3"/>
  <c r="AN313" i="3"/>
  <c r="AN316" i="3" s="1"/>
  <c r="AN318" i="3" s="1"/>
  <c r="DA304" i="3"/>
  <c r="DA299" i="3"/>
  <c r="FS276" i="3"/>
  <c r="DA328" i="3"/>
  <c r="DA335" i="3" s="1"/>
  <c r="DA295" i="3"/>
  <c r="FA305" i="3"/>
  <c r="FA319" i="3" s="1"/>
  <c r="CK310" i="3"/>
  <c r="CK307" i="3"/>
  <c r="CK313" i="3"/>
  <c r="CK316" i="3" s="1"/>
  <c r="CK318" i="3" s="1"/>
  <c r="AY305" i="3"/>
  <c r="AY319" i="3" s="1"/>
  <c r="AY293" i="3"/>
  <c r="FL328" i="3"/>
  <c r="FL335" i="3" s="1"/>
  <c r="FL295" i="3"/>
  <c r="AK304" i="3"/>
  <c r="AY295" i="3"/>
  <c r="AY328" i="3"/>
  <c r="AY335" i="3" s="1"/>
  <c r="FL304" i="3"/>
  <c r="FL299" i="3"/>
  <c r="T313" i="3"/>
  <c r="T316" i="3" s="1"/>
  <c r="T318" i="3" s="1"/>
  <c r="T310" i="3"/>
  <c r="T307" i="3"/>
  <c r="AT328" i="3"/>
  <c r="AT335" i="3" s="1"/>
  <c r="AT295" i="3"/>
  <c r="W313" i="3"/>
  <c r="W316" i="3" s="1"/>
  <c r="W318" i="3" s="1"/>
  <c r="W307" i="3"/>
  <c r="W310" i="3"/>
  <c r="AJ299" i="3"/>
  <c r="AY276" i="3"/>
  <c r="AT304" i="3"/>
  <c r="AT299" i="3"/>
  <c r="CK328" i="3"/>
  <c r="CK335" i="3" s="1"/>
  <c r="CK295" i="3"/>
  <c r="AQ304" i="3"/>
  <c r="AQ299" i="3"/>
  <c r="CK299" i="3"/>
  <c r="FX304" i="3"/>
  <c r="FX299" i="3"/>
  <c r="BZ304" i="3"/>
  <c r="BZ299" i="3"/>
  <c r="BZ328" i="3"/>
  <c r="BZ335" i="3" s="1"/>
  <c r="BZ295" i="3"/>
  <c r="AJ328" i="3"/>
  <c r="AJ335" i="3" s="1"/>
  <c r="AJ295" i="3"/>
  <c r="AJ313" i="3"/>
  <c r="AJ316" i="3" s="1"/>
  <c r="AJ318" i="3" s="1"/>
  <c r="AJ310" i="3"/>
  <c r="AJ307" i="3"/>
  <c r="FO293" i="3"/>
  <c r="FO304" i="3" s="1"/>
  <c r="FA299" i="3"/>
  <c r="N299" i="3"/>
  <c r="BO313" i="3"/>
  <c r="BO316" i="3" s="1"/>
  <c r="BO318" i="3" s="1"/>
  <c r="BO310" i="3"/>
  <c r="BO307" i="3"/>
  <c r="EQ299" i="3"/>
  <c r="AL313" i="3"/>
  <c r="AL316" i="3" s="1"/>
  <c r="AL318" i="3" s="1"/>
  <c r="AL310" i="3"/>
  <c r="AL299" i="3"/>
  <c r="FA313" i="3"/>
  <c r="FA316" i="3" s="1"/>
  <c r="FA318" i="3" s="1"/>
  <c r="FA310" i="3"/>
  <c r="L286" i="3"/>
  <c r="L328" i="3" s="1"/>
  <c r="L335" i="3" s="1"/>
  <c r="AL328" i="3"/>
  <c r="AL335" i="3" s="1"/>
  <c r="AL295" i="3"/>
  <c r="FA328" i="3"/>
  <c r="FA335" i="3" s="1"/>
  <c r="FA295" i="3"/>
  <c r="BO328" i="3"/>
  <c r="BO335" i="3" s="1"/>
  <c r="BO295" i="3"/>
  <c r="BO299" i="3"/>
  <c r="EE299" i="3"/>
  <c r="EH299" i="3"/>
  <c r="N313" i="3"/>
  <c r="N316" i="3" s="1"/>
  <c r="N318" i="3" s="1"/>
  <c r="N310" i="3"/>
  <c r="DG299" i="3"/>
  <c r="FO328" i="3"/>
  <c r="FO335" i="3" s="1"/>
  <c r="FO295" i="3"/>
  <c r="CU299" i="3"/>
  <c r="EH313" i="3"/>
  <c r="EH316" i="3" s="1"/>
  <c r="EH318" i="3" s="1"/>
  <c r="EH310" i="3"/>
  <c r="BN276" i="3"/>
  <c r="BN328" i="3"/>
  <c r="BN335" i="3" s="1"/>
  <c r="BN295" i="3"/>
  <c r="EQ310" i="3"/>
  <c r="EQ313" i="3"/>
  <c r="EQ316" i="3" s="1"/>
  <c r="EQ318" i="3" s="1"/>
  <c r="BN293" i="3"/>
  <c r="BN304" i="3" s="1"/>
  <c r="BN305" i="3"/>
  <c r="BN319" i="3" s="1"/>
  <c r="BW304" i="3"/>
  <c r="BW299" i="3"/>
  <c r="EI295" i="3"/>
  <c r="EI328" i="3"/>
  <c r="EI335" i="3" s="1"/>
  <c r="DG328" i="3"/>
  <c r="DG335" i="3" s="1"/>
  <c r="DG295" i="3"/>
  <c r="L304" i="3"/>
  <c r="L299" i="3"/>
  <c r="EE328" i="3"/>
  <c r="EE335" i="3" s="1"/>
  <c r="EE295" i="3"/>
  <c r="EI307" i="3"/>
  <c r="EI321" i="3" s="1"/>
  <c r="DG313" i="3"/>
  <c r="DG316" i="3" s="1"/>
  <c r="DG318" i="3" s="1"/>
  <c r="DG310" i="3"/>
  <c r="BW328" i="3"/>
  <c r="BW335" i="3" s="1"/>
  <c r="BW295" i="3"/>
  <c r="CU310" i="3"/>
  <c r="CU307" i="3"/>
  <c r="CU313" i="3"/>
  <c r="CU316" i="3" s="1"/>
  <c r="CU318" i="3" s="1"/>
  <c r="EE313" i="3"/>
  <c r="EE316" i="3" s="1"/>
  <c r="EE318" i="3" s="1"/>
  <c r="EE310" i="3"/>
  <c r="R299" i="3"/>
  <c r="R313" i="3"/>
  <c r="R316" i="3" s="1"/>
  <c r="R318" i="3" s="1"/>
  <c r="R310" i="3"/>
  <c r="R307" i="3"/>
  <c r="AP304" i="3"/>
  <c r="CP299" i="3"/>
  <c r="CP313" i="3"/>
  <c r="CP316" i="3" s="1"/>
  <c r="CP318" i="3" s="1"/>
  <c r="CP310" i="3"/>
  <c r="CP307" i="3"/>
  <c r="AH304" i="3"/>
  <c r="AH299" i="3"/>
  <c r="CD307" i="3"/>
  <c r="CD310" i="3"/>
  <c r="CD313" i="3"/>
  <c r="CD316" i="3" s="1"/>
  <c r="CD318" i="3" s="1"/>
  <c r="DK299" i="3"/>
  <c r="DK310" i="3"/>
  <c r="DK313" i="3"/>
  <c r="DK316" i="3" s="1"/>
  <c r="DK318" i="3" s="1"/>
  <c r="DK307" i="3"/>
  <c r="DK328" i="3"/>
  <c r="DK335" i="3" s="1"/>
  <c r="DK295" i="3"/>
  <c r="AR307" i="3" l="1"/>
  <c r="AR321" i="3" s="1"/>
  <c r="CJ299" i="3"/>
  <c r="DJ328" i="3"/>
  <c r="DJ335" i="3" s="1"/>
  <c r="BX299" i="3"/>
  <c r="EL276" i="3"/>
  <c r="EL295" i="3"/>
  <c r="EN276" i="3"/>
  <c r="BX313" i="3"/>
  <c r="BX316" i="3" s="1"/>
  <c r="BX318" i="3" s="1"/>
  <c r="BA327" i="3"/>
  <c r="BA282" i="3"/>
  <c r="BX307" i="3"/>
  <c r="BB327" i="3"/>
  <c r="BB282" i="3"/>
  <c r="BB291" i="3"/>
  <c r="BQ143" i="1"/>
  <c r="BQ82" i="3"/>
  <c r="BQ297" i="3"/>
  <c r="EF143" i="1"/>
  <c r="EF82" i="3"/>
  <c r="EF297" i="3"/>
  <c r="EB321" i="3"/>
  <c r="BQ327" i="3"/>
  <c r="BQ282" i="3"/>
  <c r="BQ291" i="3"/>
  <c r="J313" i="3"/>
  <c r="J316" i="3" s="1"/>
  <c r="J318" i="3" s="1"/>
  <c r="J299" i="3"/>
  <c r="M335" i="3"/>
  <c r="DF282" i="3"/>
  <c r="DF286" i="3" s="1"/>
  <c r="DF291" i="3"/>
  <c r="DF327" i="3"/>
  <c r="EN305" i="3"/>
  <c r="EN319" i="3" s="1"/>
  <c r="EN299" i="3"/>
  <c r="CJ276" i="3"/>
  <c r="EN328" i="3"/>
  <c r="EN335" i="3" s="1"/>
  <c r="EN295" i="3"/>
  <c r="DN305" i="3"/>
  <c r="DN319" i="3" s="1"/>
  <c r="FN276" i="3"/>
  <c r="EN293" i="3"/>
  <c r="EN304" i="3" s="1"/>
  <c r="FN328" i="3"/>
  <c r="FN335" i="3" s="1"/>
  <c r="DL327" i="3"/>
  <c r="DL82" i="3"/>
  <c r="BC291" i="3"/>
  <c r="BC327" i="3"/>
  <c r="BC282" i="3"/>
  <c r="DL143" i="1"/>
  <c r="DL295" i="3"/>
  <c r="DL276" i="3"/>
  <c r="FI293" i="3"/>
  <c r="FI304" i="3" s="1"/>
  <c r="FI305" i="3"/>
  <c r="FI319" i="3" s="1"/>
  <c r="FI276" i="3"/>
  <c r="DL291" i="3"/>
  <c r="DL305" i="3" s="1"/>
  <c r="DL319" i="3" s="1"/>
  <c r="M295" i="3"/>
  <c r="FI328" i="3"/>
  <c r="FI335" i="3" s="1"/>
  <c r="FI295" i="3"/>
  <c r="DI328" i="3"/>
  <c r="DI335" i="3" s="1"/>
  <c r="DI295" i="3"/>
  <c r="DN304" i="3"/>
  <c r="DN299" i="3"/>
  <c r="AA321" i="3"/>
  <c r="AZ276" i="3"/>
  <c r="CZ297" i="3"/>
  <c r="CZ327" i="3"/>
  <c r="DL335" i="3"/>
  <c r="G328" i="3"/>
  <c r="G335" i="3" s="1"/>
  <c r="G295" i="3"/>
  <c r="BK327" i="3"/>
  <c r="BK291" i="3"/>
  <c r="BK282" i="3"/>
  <c r="BK143" i="1"/>
  <c r="BK297" i="3"/>
  <c r="BK82" i="3"/>
  <c r="EJ307" i="3"/>
  <c r="EJ321" i="3" s="1"/>
  <c r="BG328" i="3"/>
  <c r="BG335" i="3" s="1"/>
  <c r="BG295" i="3"/>
  <c r="BG276" i="3"/>
  <c r="EJ299" i="3"/>
  <c r="DO295" i="3"/>
  <c r="AH276" i="3"/>
  <c r="DO276" i="3"/>
  <c r="D291" i="3"/>
  <c r="D293" i="3" s="1"/>
  <c r="D304" i="3" s="1"/>
  <c r="D282" i="3"/>
  <c r="D327" i="3"/>
  <c r="EJ310" i="3"/>
  <c r="Q313" i="3"/>
  <c r="Q316" i="3" s="1"/>
  <c r="Q318" i="3" s="1"/>
  <c r="DJ276" i="3"/>
  <c r="D82" i="3"/>
  <c r="D297" i="3"/>
  <c r="DO305" i="3"/>
  <c r="DO319" i="3" s="1"/>
  <c r="DO293" i="3"/>
  <c r="Q310" i="3"/>
  <c r="FU286" i="3"/>
  <c r="FU276" i="3"/>
  <c r="FU293" i="3"/>
  <c r="FU304" i="3" s="1"/>
  <c r="FU305" i="3"/>
  <c r="FU319" i="3" s="1"/>
  <c r="AH328" i="3"/>
  <c r="AH335" i="3" s="1"/>
  <c r="AH295" i="3"/>
  <c r="BS282" i="3"/>
  <c r="BS286" i="3" s="1"/>
  <c r="BS328" i="3" s="1"/>
  <c r="BS335" i="3" s="1"/>
  <c r="BS291" i="3"/>
  <c r="BS293" i="3" s="1"/>
  <c r="BS299" i="3" s="1"/>
  <c r="G304" i="3"/>
  <c r="G299" i="3"/>
  <c r="M276" i="3"/>
  <c r="S313" i="3"/>
  <c r="S316" i="3" s="1"/>
  <c r="S318" i="3" s="1"/>
  <c r="S310" i="3"/>
  <c r="BR304" i="3"/>
  <c r="BR299" i="3"/>
  <c r="I304" i="3"/>
  <c r="I299" i="3"/>
  <c r="BR328" i="3"/>
  <c r="BR335" i="3" s="1"/>
  <c r="BR295" i="3"/>
  <c r="DL293" i="3"/>
  <c r="DL304" i="3" s="1"/>
  <c r="S276" i="3"/>
  <c r="S293" i="3"/>
  <c r="S299" i="3" s="1"/>
  <c r="S305" i="3"/>
  <c r="CM328" i="3"/>
  <c r="CM335" i="3" s="1"/>
  <c r="CM295" i="3"/>
  <c r="S328" i="3"/>
  <c r="S335" i="3" s="1"/>
  <c r="S295" i="3"/>
  <c r="AZ328" i="3"/>
  <c r="AZ335" i="3" s="1"/>
  <c r="AZ295" i="3"/>
  <c r="CM305" i="3"/>
  <c r="CM319" i="3" s="1"/>
  <c r="CM293" i="3"/>
  <c r="CM304" i="3" s="1"/>
  <c r="DJ293" i="3"/>
  <c r="DJ305" i="3"/>
  <c r="DJ319" i="3" s="1"/>
  <c r="CZ82" i="3"/>
  <c r="AZ305" i="3"/>
  <c r="AZ319" i="3" s="1"/>
  <c r="AZ293" i="3"/>
  <c r="AZ304" i="3" s="1"/>
  <c r="DQ304" i="3"/>
  <c r="DQ299" i="3"/>
  <c r="CZ291" i="3"/>
  <c r="CZ305" i="3" s="1"/>
  <c r="CZ319" i="3" s="1"/>
  <c r="CM276" i="3"/>
  <c r="EU282" i="3"/>
  <c r="EU286" i="3" s="1"/>
  <c r="EU291" i="3"/>
  <c r="EU327" i="3"/>
  <c r="BS143" i="1"/>
  <c r="BS304" i="3"/>
  <c r="BS297" i="3"/>
  <c r="BS82" i="3"/>
  <c r="EF304" i="3"/>
  <c r="EF299" i="3"/>
  <c r="EU143" i="1"/>
  <c r="EU297" i="3"/>
  <c r="EU82" i="3"/>
  <c r="FN304" i="3"/>
  <c r="FN307" i="3" s="1"/>
  <c r="FN299" i="3"/>
  <c r="FN319" i="3"/>
  <c r="Y310" i="3"/>
  <c r="Y299" i="3"/>
  <c r="Y307" i="3"/>
  <c r="Y321" i="3" s="1"/>
  <c r="F286" i="3"/>
  <c r="F276" i="3"/>
  <c r="F293" i="3"/>
  <c r="F305" i="3"/>
  <c r="F319" i="3" s="1"/>
  <c r="DR286" i="3"/>
  <c r="DR276" i="3"/>
  <c r="DR305" i="3"/>
  <c r="DR319" i="3" s="1"/>
  <c r="FV286" i="3"/>
  <c r="FV276" i="3"/>
  <c r="DR293" i="3"/>
  <c r="DR304" i="3" s="1"/>
  <c r="FV293" i="3"/>
  <c r="FV304" i="3" s="1"/>
  <c r="FV305" i="3"/>
  <c r="FV319" i="3" s="1"/>
  <c r="CZ286" i="3"/>
  <c r="CZ276" i="3"/>
  <c r="DP276" i="3"/>
  <c r="DP293" i="3"/>
  <c r="DP304" i="3" s="1"/>
  <c r="DP305" i="3"/>
  <c r="DP319" i="3" s="1"/>
  <c r="DP295" i="3"/>
  <c r="DP328" i="3"/>
  <c r="DP335" i="3" s="1"/>
  <c r="J307" i="3"/>
  <c r="DC276" i="3"/>
  <c r="FZ338" i="3"/>
  <c r="GA338" i="3" s="1"/>
  <c r="DH299" i="3"/>
  <c r="DC293" i="3"/>
  <c r="DC304" i="3" s="1"/>
  <c r="DC305" i="3"/>
  <c r="DC319" i="3" s="1"/>
  <c r="DH310" i="3"/>
  <c r="DH313" i="3"/>
  <c r="DH316" i="3" s="1"/>
  <c r="DH318" i="3" s="1"/>
  <c r="DH307" i="3"/>
  <c r="DC328" i="3"/>
  <c r="DC335" i="3" s="1"/>
  <c r="DC295" i="3"/>
  <c r="M310" i="3"/>
  <c r="M313" i="3"/>
  <c r="M316" i="3" s="1"/>
  <c r="M318" i="3" s="1"/>
  <c r="M307" i="3"/>
  <c r="AU299" i="3"/>
  <c r="EL307" i="3"/>
  <c r="EL321" i="3" s="1"/>
  <c r="AU295" i="3"/>
  <c r="AU328" i="3"/>
  <c r="AU335" i="3" s="1"/>
  <c r="CC321" i="3"/>
  <c r="AU310" i="3"/>
  <c r="AU313" i="3"/>
  <c r="AU316" i="3" s="1"/>
  <c r="AU318" i="3" s="1"/>
  <c r="AU307" i="3"/>
  <c r="AN307" i="3"/>
  <c r="AN321" i="3" s="1"/>
  <c r="C250" i="3"/>
  <c r="C254" i="3" s="1"/>
  <c r="FZ254" i="3" s="1"/>
  <c r="EC321" i="3"/>
  <c r="DX321" i="3"/>
  <c r="N307" i="3"/>
  <c r="N321" i="3" s="1"/>
  <c r="FR299" i="3"/>
  <c r="FR313" i="3"/>
  <c r="FR316" i="3" s="1"/>
  <c r="FR318" i="3" s="1"/>
  <c r="FR307" i="3"/>
  <c r="DW307" i="3"/>
  <c r="DW321" i="3" s="1"/>
  <c r="EY313" i="3"/>
  <c r="EY316" i="3" s="1"/>
  <c r="EY318" i="3" s="1"/>
  <c r="AO307" i="3"/>
  <c r="AO321" i="3" s="1"/>
  <c r="CA307" i="3"/>
  <c r="CA313" i="3"/>
  <c r="CA316" i="3" s="1"/>
  <c r="CA318" i="3" s="1"/>
  <c r="AL307" i="3"/>
  <c r="AL321" i="3" s="1"/>
  <c r="BX321" i="3"/>
  <c r="AV307" i="3"/>
  <c r="AV321" i="3" s="1"/>
  <c r="BA307" i="3"/>
  <c r="BA321" i="3" s="1"/>
  <c r="CA299" i="3"/>
  <c r="EQ307" i="3"/>
  <c r="EQ321" i="3" s="1"/>
  <c r="CB310" i="3"/>
  <c r="CB307" i="3"/>
  <c r="CB313" i="3"/>
  <c r="CB316" i="3" s="1"/>
  <c r="CB318" i="3" s="1"/>
  <c r="EE307" i="3"/>
  <c r="EE321" i="3" s="1"/>
  <c r="BT299" i="3"/>
  <c r="FK299" i="3"/>
  <c r="FK310" i="3"/>
  <c r="FK313" i="3"/>
  <c r="FK316" i="3" s="1"/>
  <c r="FK318" i="3" s="1"/>
  <c r="FK307" i="3"/>
  <c r="BM321" i="3"/>
  <c r="BT310" i="3"/>
  <c r="BT313" i="3"/>
  <c r="BT316" i="3" s="1"/>
  <c r="BT318" i="3" s="1"/>
  <c r="BT307" i="3"/>
  <c r="BD313" i="3"/>
  <c r="BD316" i="3" s="1"/>
  <c r="BD318" i="3" s="1"/>
  <c r="BD307" i="3"/>
  <c r="BD310" i="3"/>
  <c r="CR310" i="3"/>
  <c r="CR313" i="3"/>
  <c r="CR316" i="3" s="1"/>
  <c r="CR318" i="3" s="1"/>
  <c r="CR307" i="3"/>
  <c r="AE310" i="3"/>
  <c r="AE307" i="3"/>
  <c r="AE313" i="3"/>
  <c r="AE316" i="3" s="1"/>
  <c r="AE318" i="3" s="1"/>
  <c r="ED304" i="3"/>
  <c r="ED299" i="3"/>
  <c r="ED328" i="3"/>
  <c r="ED335" i="3" s="1"/>
  <c r="ED295" i="3"/>
  <c r="P321" i="3"/>
  <c r="AC321" i="3"/>
  <c r="BU319" i="3"/>
  <c r="BU307" i="3"/>
  <c r="BU321" i="3" s="1"/>
  <c r="BU328" i="3"/>
  <c r="BU335" i="3" s="1"/>
  <c r="BU295" i="3"/>
  <c r="BJ313" i="3"/>
  <c r="BJ316" i="3" s="1"/>
  <c r="BJ318" i="3" s="1"/>
  <c r="BJ307" i="3"/>
  <c r="BJ310" i="3"/>
  <c r="CJ307" i="3"/>
  <c r="CJ310" i="3"/>
  <c r="CJ313" i="3"/>
  <c r="CJ316" i="3" s="1"/>
  <c r="CJ318" i="3" s="1"/>
  <c r="FC295" i="3"/>
  <c r="AG328" i="3"/>
  <c r="AG335" i="3" s="1"/>
  <c r="AG295" i="3"/>
  <c r="EY276" i="3"/>
  <c r="AG299" i="3"/>
  <c r="CG299" i="3"/>
  <c r="AG313" i="3"/>
  <c r="AG316" i="3" s="1"/>
  <c r="AG318" i="3" s="1"/>
  <c r="AG310" i="3"/>
  <c r="AG307" i="3"/>
  <c r="EY305" i="3"/>
  <c r="EY328" i="3"/>
  <c r="EY335" i="3" s="1"/>
  <c r="EY295" i="3"/>
  <c r="DG307" i="3"/>
  <c r="DG321" i="3" s="1"/>
  <c r="CG313" i="3"/>
  <c r="CG316" i="3" s="1"/>
  <c r="CG318" i="3" s="1"/>
  <c r="CG310" i="3"/>
  <c r="CG307" i="3"/>
  <c r="CG328" i="3"/>
  <c r="CG335" i="3" s="1"/>
  <c r="CG295" i="3"/>
  <c r="FH307" i="3"/>
  <c r="FH321" i="3" s="1"/>
  <c r="EY293" i="3"/>
  <c r="EY299" i="3" s="1"/>
  <c r="EW310" i="3"/>
  <c r="EW307" i="3"/>
  <c r="EW313" i="3"/>
  <c r="EW316" i="3" s="1"/>
  <c r="EW318" i="3" s="1"/>
  <c r="FB310" i="3"/>
  <c r="FB299" i="3"/>
  <c r="EA321" i="3"/>
  <c r="CE321" i="3"/>
  <c r="FB313" i="3"/>
  <c r="FB316" i="3" s="1"/>
  <c r="FB318" i="3" s="1"/>
  <c r="EH307" i="3"/>
  <c r="EH321" i="3" s="1"/>
  <c r="FC307" i="3"/>
  <c r="FC321" i="3" s="1"/>
  <c r="FC310" i="3"/>
  <c r="FC299" i="3"/>
  <c r="DS313" i="3"/>
  <c r="DS316" i="3" s="1"/>
  <c r="DS318" i="3" s="1"/>
  <c r="DS307" i="3"/>
  <c r="DS310" i="3"/>
  <c r="DS299" i="3"/>
  <c r="FJ310" i="3"/>
  <c r="FJ307" i="3"/>
  <c r="FJ313" i="3"/>
  <c r="FJ316" i="3" s="1"/>
  <c r="FJ318" i="3" s="1"/>
  <c r="BV321" i="3"/>
  <c r="CX299" i="3"/>
  <c r="EK321" i="3"/>
  <c r="FA307" i="3"/>
  <c r="FA321" i="3" s="1"/>
  <c r="EH295" i="3"/>
  <c r="CX313" i="3"/>
  <c r="CX316" i="3" s="1"/>
  <c r="CX318" i="3" s="1"/>
  <c r="CX307" i="3"/>
  <c r="CX310" i="3"/>
  <c r="EM321" i="3"/>
  <c r="CH321" i="3"/>
  <c r="DD299" i="3"/>
  <c r="CN310" i="3"/>
  <c r="CN313" i="3"/>
  <c r="CN316" i="3" s="1"/>
  <c r="CN318" i="3" s="1"/>
  <c r="CN307" i="3"/>
  <c r="DA307" i="3"/>
  <c r="DA313" i="3"/>
  <c r="DA316" i="3" s="1"/>
  <c r="DA318" i="3" s="1"/>
  <c r="DA310" i="3"/>
  <c r="T321" i="3"/>
  <c r="FS310" i="3"/>
  <c r="FS313" i="3"/>
  <c r="FS316" i="3" s="1"/>
  <c r="FS318" i="3" s="1"/>
  <c r="FS307" i="3"/>
  <c r="FS299" i="3"/>
  <c r="FL307" i="3"/>
  <c r="FL310" i="3"/>
  <c r="FL313" i="3"/>
  <c r="FL316" i="3" s="1"/>
  <c r="FL318" i="3" s="1"/>
  <c r="W321" i="3"/>
  <c r="AK310" i="3"/>
  <c r="AK313" i="3"/>
  <c r="AK316" i="3" s="1"/>
  <c r="AK318" i="3" s="1"/>
  <c r="AK307" i="3"/>
  <c r="AQ313" i="3"/>
  <c r="AQ316" i="3" s="1"/>
  <c r="AQ318" i="3" s="1"/>
  <c r="AQ307" i="3"/>
  <c r="AQ310" i="3"/>
  <c r="AY299" i="3"/>
  <c r="AY304" i="3"/>
  <c r="AT313" i="3"/>
  <c r="AT316" i="3" s="1"/>
  <c r="AT318" i="3" s="1"/>
  <c r="AT307" i="3"/>
  <c r="AT310" i="3"/>
  <c r="CK321" i="3"/>
  <c r="FX313" i="3"/>
  <c r="FX316" i="3" s="1"/>
  <c r="FX318" i="3" s="1"/>
  <c r="FX307" i="3"/>
  <c r="FX310" i="3"/>
  <c r="AJ321" i="3"/>
  <c r="BZ313" i="3"/>
  <c r="BZ316" i="3" s="1"/>
  <c r="BZ318" i="3" s="1"/>
  <c r="BZ307" i="3"/>
  <c r="BZ310" i="3"/>
  <c r="FO299" i="3"/>
  <c r="J321" i="3"/>
  <c r="DD307" i="3"/>
  <c r="DD310" i="3"/>
  <c r="DD313" i="3"/>
  <c r="DD316" i="3" s="1"/>
  <c r="DD318" i="3" s="1"/>
  <c r="BO321" i="3"/>
  <c r="L295" i="3"/>
  <c r="FO313" i="3"/>
  <c r="FO316" i="3" s="1"/>
  <c r="FO318" i="3" s="1"/>
  <c r="FO307" i="3"/>
  <c r="FO310" i="3"/>
  <c r="BN299" i="3"/>
  <c r="BN313" i="3"/>
  <c r="BN316" i="3" s="1"/>
  <c r="BN318" i="3" s="1"/>
  <c r="BN310" i="3"/>
  <c r="BN307" i="3"/>
  <c r="CU321" i="3"/>
  <c r="L307" i="3"/>
  <c r="L310" i="3"/>
  <c r="L313" i="3"/>
  <c r="L316" i="3" s="1"/>
  <c r="L318" i="3" s="1"/>
  <c r="BW310" i="3"/>
  <c r="BW307" i="3"/>
  <c r="BW313" i="3"/>
  <c r="BW316" i="3" s="1"/>
  <c r="BW318" i="3" s="1"/>
  <c r="R321" i="3"/>
  <c r="AP310" i="3"/>
  <c r="AP313" i="3"/>
  <c r="AP316" i="3" s="1"/>
  <c r="AP318" i="3" s="1"/>
  <c r="AP307" i="3"/>
  <c r="CP321" i="3"/>
  <c r="AH313" i="3"/>
  <c r="AH316" i="3" s="1"/>
  <c r="AH318" i="3" s="1"/>
  <c r="AH310" i="3"/>
  <c r="AH307" i="3"/>
  <c r="CD321" i="3"/>
  <c r="DK321" i="3"/>
  <c r="BA286" i="3" l="1"/>
  <c r="BA276" i="3"/>
  <c r="BQ286" i="3"/>
  <c r="BQ276" i="3"/>
  <c r="BB293" i="3"/>
  <c r="BB304" i="3" s="1"/>
  <c r="BB299" i="3"/>
  <c r="BB305" i="3"/>
  <c r="BB319" i="3" s="1"/>
  <c r="BB286" i="3"/>
  <c r="BB276" i="3"/>
  <c r="BQ293" i="3"/>
  <c r="BQ304" i="3" s="1"/>
  <c r="BQ299" i="3"/>
  <c r="BQ305" i="3"/>
  <c r="BQ319" i="3" s="1"/>
  <c r="DF276" i="3"/>
  <c r="DF305" i="3"/>
  <c r="DF319" i="3" s="1"/>
  <c r="DF293" i="3"/>
  <c r="DF328" i="3"/>
  <c r="DF335" i="3" s="1"/>
  <c r="DF295" i="3"/>
  <c r="EN313" i="3"/>
  <c r="EN316" i="3" s="1"/>
  <c r="EN318" i="3" s="1"/>
  <c r="EN307" i="3"/>
  <c r="EN310" i="3"/>
  <c r="FI299" i="3"/>
  <c r="FU299" i="3"/>
  <c r="FI313" i="3"/>
  <c r="FI316" i="3" s="1"/>
  <c r="FI318" i="3" s="1"/>
  <c r="FI310" i="3"/>
  <c r="FI307" i="3"/>
  <c r="BC286" i="3"/>
  <c r="BC328" i="3" s="1"/>
  <c r="BC335" i="3" s="1"/>
  <c r="BC276" i="3"/>
  <c r="BC305" i="3"/>
  <c r="BC319" i="3" s="1"/>
  <c r="BC293" i="3"/>
  <c r="BC304" i="3" s="1"/>
  <c r="EU276" i="3"/>
  <c r="DN307" i="3"/>
  <c r="DN310" i="3"/>
  <c r="DN313" i="3"/>
  <c r="DN316" i="3" s="1"/>
  <c r="DN318" i="3" s="1"/>
  <c r="BS295" i="3"/>
  <c r="BS305" i="3"/>
  <c r="BS319" i="3" s="1"/>
  <c r="D310" i="3"/>
  <c r="D313" i="3"/>
  <c r="D316" i="3" s="1"/>
  <c r="D318" i="3" s="1"/>
  <c r="Q321" i="3"/>
  <c r="D286" i="3"/>
  <c r="D276" i="3"/>
  <c r="D305" i="3"/>
  <c r="D319" i="3" s="1"/>
  <c r="D299" i="3"/>
  <c r="BK286" i="3"/>
  <c r="BK276" i="3"/>
  <c r="CM299" i="3"/>
  <c r="DO304" i="3"/>
  <c r="DO299" i="3"/>
  <c r="BK293" i="3"/>
  <c r="BK304" i="3" s="1"/>
  <c r="BK305" i="3"/>
  <c r="BK319" i="3" s="1"/>
  <c r="FU310" i="3"/>
  <c r="FU313" i="3"/>
  <c r="FU316" i="3" s="1"/>
  <c r="FU318" i="3" s="1"/>
  <c r="FU307" i="3"/>
  <c r="BS276" i="3"/>
  <c r="G313" i="3"/>
  <c r="G316" i="3" s="1"/>
  <c r="G318" i="3" s="1"/>
  <c r="G310" i="3"/>
  <c r="G307" i="3"/>
  <c r="FU295" i="3"/>
  <c r="FU328" i="3"/>
  <c r="FU335" i="3" s="1"/>
  <c r="DL299" i="3"/>
  <c r="EF310" i="3"/>
  <c r="EF307" i="3"/>
  <c r="EF313" i="3"/>
  <c r="EF316" i="3" s="1"/>
  <c r="EF318" i="3" s="1"/>
  <c r="DQ313" i="3"/>
  <c r="DQ316" i="3" s="1"/>
  <c r="DQ318" i="3" s="1"/>
  <c r="DQ310" i="3"/>
  <c r="DQ307" i="3"/>
  <c r="AZ313" i="3"/>
  <c r="AZ316" i="3" s="1"/>
  <c r="AZ318" i="3" s="1"/>
  <c r="AZ307" i="3"/>
  <c r="AZ310" i="3"/>
  <c r="BS313" i="3"/>
  <c r="BS316" i="3" s="1"/>
  <c r="BS318" i="3" s="1"/>
  <c r="BS310" i="3"/>
  <c r="AZ299" i="3"/>
  <c r="I307" i="3"/>
  <c r="I310" i="3"/>
  <c r="I313" i="3"/>
  <c r="I316" i="3" s="1"/>
  <c r="I318" i="3" s="1"/>
  <c r="CZ293" i="3"/>
  <c r="CZ299" i="3" s="1"/>
  <c r="S319" i="3"/>
  <c r="S307" i="3"/>
  <c r="S321" i="3" s="1"/>
  <c r="BR313" i="3"/>
  <c r="BR316" i="3" s="1"/>
  <c r="BR318" i="3" s="1"/>
  <c r="BR307" i="3"/>
  <c r="BR310" i="3"/>
  <c r="DL313" i="3"/>
  <c r="DL316" i="3" s="1"/>
  <c r="DL318" i="3" s="1"/>
  <c r="DL310" i="3"/>
  <c r="DL307" i="3"/>
  <c r="EU293" i="3"/>
  <c r="EU304" i="3" s="1"/>
  <c r="EU305" i="3"/>
  <c r="EU319" i="3" s="1"/>
  <c r="DJ304" i="3"/>
  <c r="DJ299" i="3"/>
  <c r="EU328" i="3"/>
  <c r="EU335" i="3" s="1"/>
  <c r="EU295" i="3"/>
  <c r="CM313" i="3"/>
  <c r="CM316" i="3" s="1"/>
  <c r="CM318" i="3" s="1"/>
  <c r="CM307" i="3"/>
  <c r="CM310" i="3"/>
  <c r="FN310" i="3"/>
  <c r="FN313" i="3"/>
  <c r="FN316" i="3" s="1"/>
  <c r="FN318" i="3" s="1"/>
  <c r="F304" i="3"/>
  <c r="F299" i="3"/>
  <c r="FV299" i="3"/>
  <c r="F295" i="3"/>
  <c r="F328" i="3"/>
  <c r="F335" i="3" s="1"/>
  <c r="FV310" i="3"/>
  <c r="FV313" i="3"/>
  <c r="FV316" i="3" s="1"/>
  <c r="FV318" i="3" s="1"/>
  <c r="FV307" i="3"/>
  <c r="DR313" i="3"/>
  <c r="DR316" i="3" s="1"/>
  <c r="DR318" i="3" s="1"/>
  <c r="DR310" i="3"/>
  <c r="DR307" i="3"/>
  <c r="DP299" i="3"/>
  <c r="FV295" i="3"/>
  <c r="FV328" i="3"/>
  <c r="FV335" i="3" s="1"/>
  <c r="DR299" i="3"/>
  <c r="CZ328" i="3"/>
  <c r="CZ335" i="3" s="1"/>
  <c r="CZ295" i="3"/>
  <c r="DR328" i="3"/>
  <c r="DR335" i="3" s="1"/>
  <c r="DR295" i="3"/>
  <c r="CZ304" i="3"/>
  <c r="C38" i="3"/>
  <c r="FZ341" i="3"/>
  <c r="DH321" i="3"/>
  <c r="DP313" i="3"/>
  <c r="DP316" i="3" s="1"/>
  <c r="DP318" i="3" s="1"/>
  <c r="DP310" i="3"/>
  <c r="DP307" i="3"/>
  <c r="DC299" i="3"/>
  <c r="DC310" i="3"/>
  <c r="DC313" i="3"/>
  <c r="DC316" i="3" s="1"/>
  <c r="DC318" i="3" s="1"/>
  <c r="DC307" i="3"/>
  <c r="M321" i="3"/>
  <c r="AU321" i="3"/>
  <c r="C259" i="3"/>
  <c r="FZ259" i="3" s="1"/>
  <c r="FR321" i="3"/>
  <c r="CA321" i="3"/>
  <c r="CR321" i="3"/>
  <c r="FK321" i="3"/>
  <c r="BD321" i="3"/>
  <c r="CB321" i="3"/>
  <c r="AE321" i="3"/>
  <c r="BT321" i="3"/>
  <c r="BJ321" i="3"/>
  <c r="ED307" i="3"/>
  <c r="ED310" i="3"/>
  <c r="ED313" i="3"/>
  <c r="ED316" i="3" s="1"/>
  <c r="ED318" i="3" s="1"/>
  <c r="AG321" i="3"/>
  <c r="CJ321" i="3"/>
  <c r="CG321" i="3"/>
  <c r="EY319" i="3"/>
  <c r="EY307" i="3"/>
  <c r="EY321" i="3" s="1"/>
  <c r="EW321" i="3"/>
  <c r="FB321" i="3"/>
  <c r="DS321" i="3"/>
  <c r="FJ321" i="3"/>
  <c r="CX321" i="3"/>
  <c r="FS321" i="3"/>
  <c r="CN321" i="3"/>
  <c r="DA321" i="3"/>
  <c r="AK321" i="3"/>
  <c r="AQ321" i="3"/>
  <c r="AY307" i="3"/>
  <c r="AY310" i="3"/>
  <c r="AY313" i="3"/>
  <c r="AY316" i="3" s="1"/>
  <c r="AY318" i="3" s="1"/>
  <c r="AT321" i="3"/>
  <c r="FL321" i="3"/>
  <c r="BZ321" i="3"/>
  <c r="FX321" i="3"/>
  <c r="DD321" i="3"/>
  <c r="BN321" i="3"/>
  <c r="FO321" i="3"/>
  <c r="BW321" i="3"/>
  <c r="L321" i="3"/>
  <c r="AP321" i="3"/>
  <c r="AH321" i="3"/>
  <c r="EU299" i="3" l="1"/>
  <c r="BA295" i="3"/>
  <c r="BA328" i="3"/>
  <c r="BA335" i="3" s="1"/>
  <c r="BQ310" i="3"/>
  <c r="BQ313" i="3"/>
  <c r="BQ316" i="3" s="1"/>
  <c r="BQ318" i="3" s="1"/>
  <c r="BQ307" i="3"/>
  <c r="BQ321" i="3" s="1"/>
  <c r="BB328" i="3"/>
  <c r="BB335" i="3" s="1"/>
  <c r="BB295" i="3"/>
  <c r="BB313" i="3"/>
  <c r="BB316" i="3" s="1"/>
  <c r="BB318" i="3" s="1"/>
  <c r="BB310" i="3"/>
  <c r="BB307" i="3"/>
  <c r="BB321" i="3" s="1"/>
  <c r="FU321" i="3"/>
  <c r="BQ328" i="3"/>
  <c r="BQ335" i="3" s="1"/>
  <c r="BQ295" i="3"/>
  <c r="EN321" i="3"/>
  <c r="BC299" i="3"/>
  <c r="DF304" i="3"/>
  <c r="DF299" i="3"/>
  <c r="DN321" i="3"/>
  <c r="BC313" i="3"/>
  <c r="BC316" i="3" s="1"/>
  <c r="BC318" i="3" s="1"/>
  <c r="BC307" i="3"/>
  <c r="BC310" i="3"/>
  <c r="FI321" i="3"/>
  <c r="BS307" i="3"/>
  <c r="BS321" i="3" s="1"/>
  <c r="DQ321" i="3"/>
  <c r="D328" i="3"/>
  <c r="D335" i="3" s="1"/>
  <c r="D295" i="3"/>
  <c r="BK299" i="3"/>
  <c r="BK313" i="3"/>
  <c r="BK316" i="3" s="1"/>
  <c r="BK318" i="3" s="1"/>
  <c r="BK310" i="3"/>
  <c r="BK307" i="3"/>
  <c r="DO307" i="3"/>
  <c r="DO310" i="3"/>
  <c r="DO313" i="3"/>
  <c r="DO316" i="3" s="1"/>
  <c r="DO318" i="3" s="1"/>
  <c r="D307" i="3"/>
  <c r="D321" i="3" s="1"/>
  <c r="G321" i="3"/>
  <c r="BK295" i="3"/>
  <c r="BK328" i="3"/>
  <c r="BK335" i="3" s="1"/>
  <c r="CM321" i="3"/>
  <c r="DR321" i="3"/>
  <c r="BR321" i="3"/>
  <c r="AZ321" i="3"/>
  <c r="DJ307" i="3"/>
  <c r="DJ313" i="3"/>
  <c r="DJ316" i="3" s="1"/>
  <c r="DJ318" i="3" s="1"/>
  <c r="DJ310" i="3"/>
  <c r="EU313" i="3"/>
  <c r="EU316" i="3" s="1"/>
  <c r="EU318" i="3" s="1"/>
  <c r="EU310" i="3"/>
  <c r="EU307" i="3"/>
  <c r="EF321" i="3"/>
  <c r="DL321" i="3"/>
  <c r="I321" i="3"/>
  <c r="DP321" i="3"/>
  <c r="FV321" i="3"/>
  <c r="FN321" i="3"/>
  <c r="F310" i="3"/>
  <c r="F307" i="3"/>
  <c r="F313" i="3"/>
  <c r="F316" i="3" s="1"/>
  <c r="F318" i="3" s="1"/>
  <c r="CZ313" i="3"/>
  <c r="CZ316" i="3" s="1"/>
  <c r="CZ318" i="3" s="1"/>
  <c r="CZ307" i="3"/>
  <c r="CZ310" i="3"/>
  <c r="C260" i="3"/>
  <c r="DC321" i="3"/>
  <c r="ED321" i="3"/>
  <c r="AY321" i="3"/>
  <c r="BC321" i="3" l="1"/>
  <c r="DF313" i="3"/>
  <c r="DF316" i="3" s="1"/>
  <c r="DF318" i="3" s="1"/>
  <c r="DF307" i="3"/>
  <c r="DF310" i="3"/>
  <c r="DO321" i="3"/>
  <c r="BK321" i="3"/>
  <c r="EU321" i="3"/>
  <c r="DJ321" i="3"/>
  <c r="C143" i="1"/>
  <c r="FZ143" i="1" s="1"/>
  <c r="GB143" i="1" s="1"/>
  <c r="C290" i="3"/>
  <c r="FZ290" i="3" s="1"/>
  <c r="GB290" i="3" s="1"/>
  <c r="C265" i="3"/>
  <c r="FZ265" i="3" s="1"/>
  <c r="FZ260" i="3"/>
  <c r="GB260" i="3" s="1"/>
  <c r="CZ321" i="3"/>
  <c r="F321" i="3"/>
  <c r="C271" i="3" l="1"/>
  <c r="C274" i="3" s="1"/>
  <c r="DF321" i="3"/>
  <c r="C144" i="1"/>
  <c r="C145" i="1" s="1"/>
  <c r="C304" i="3"/>
  <c r="C297" i="3"/>
  <c r="C82" i="3"/>
  <c r="FZ82" i="3" s="1"/>
  <c r="FZ274" i="3"/>
  <c r="C291" i="3"/>
  <c r="FZ291" i="3" s="1"/>
  <c r="GB291" i="3" s="1"/>
  <c r="C327" i="3"/>
  <c r="C282" i="3"/>
  <c r="FZ282" i="3" s="1"/>
  <c r="FZ297" i="3"/>
  <c r="C160" i="1" l="1"/>
  <c r="C149" i="1"/>
  <c r="C150" i="1" s="1"/>
  <c r="C313" i="3"/>
  <c r="C316" i="3" s="1"/>
  <c r="C318" i="3" s="1"/>
  <c r="C310" i="3"/>
  <c r="C305" i="3"/>
  <c r="C293" i="3"/>
  <c r="C299" i="3" s="1"/>
  <c r="C276" i="3"/>
  <c r="FZ276" i="3" s="1"/>
  <c r="C286" i="3"/>
  <c r="FZ293" i="3" l="1"/>
  <c r="GB293" i="3" s="1"/>
  <c r="C50" i="1"/>
  <c r="C168" i="1"/>
  <c r="C156" i="1"/>
  <c r="C162" i="1"/>
  <c r="FZ286" i="3"/>
  <c r="C295" i="3"/>
  <c r="C328" i="3"/>
  <c r="C335" i="3" s="1"/>
  <c r="C319" i="3"/>
  <c r="FZ319" i="3" s="1"/>
  <c r="C307" i="3"/>
  <c r="C321" i="3" s="1"/>
  <c r="FZ295" i="3"/>
  <c r="GB295" i="3" s="1"/>
  <c r="FZ305" i="3"/>
  <c r="GB305" i="3" s="1"/>
  <c r="FY299" i="3"/>
  <c r="FZ301" i="3"/>
  <c r="C166" i="1" l="1"/>
  <c r="C170" i="1" s="1"/>
  <c r="C164" i="1"/>
  <c r="C178" i="1"/>
  <c r="C167" i="1"/>
  <c r="C151" i="1"/>
  <c r="FZ304" i="3"/>
  <c r="FY316" i="3"/>
  <c r="C182" i="1" l="1"/>
  <c r="C172" i="1"/>
  <c r="C175" i="1" s="1"/>
  <c r="C177" i="1" s="1"/>
  <c r="C180" i="1" s="1"/>
  <c r="FZ307" i="3"/>
  <c r="GB307" i="3" s="1"/>
  <c r="FY321" i="3"/>
  <c r="FY318" i="3"/>
  <c r="FZ318" i="3" s="1"/>
  <c r="FZ311" i="3"/>
  <c r="FZ310" i="3"/>
  <c r="GB304" i="3"/>
  <c r="FZ321" i="3" l="1"/>
  <c r="FZ42" i="1" l="1"/>
  <c r="FY182" i="1" l="1"/>
  <c r="FX173" i="1"/>
  <c r="FW173" i="1"/>
  <c r="FV173" i="1"/>
  <c r="FU173" i="1"/>
  <c r="FT173" i="1"/>
  <c r="FS173" i="1"/>
  <c r="FR173" i="1"/>
  <c r="FQ173" i="1"/>
  <c r="FP173" i="1"/>
  <c r="FO173" i="1"/>
  <c r="FN173" i="1"/>
  <c r="FM173" i="1"/>
  <c r="FL173" i="1"/>
  <c r="FK173" i="1"/>
  <c r="FJ173" i="1"/>
  <c r="FI173" i="1"/>
  <c r="FH173" i="1"/>
  <c r="FG173" i="1"/>
  <c r="FF173" i="1"/>
  <c r="FE173" i="1"/>
  <c r="FD173" i="1"/>
  <c r="FC173" i="1"/>
  <c r="FB173" i="1"/>
  <c r="FA173" i="1"/>
  <c r="EZ173" i="1"/>
  <c r="EY173" i="1"/>
  <c r="EX173" i="1"/>
  <c r="EW173" i="1"/>
  <c r="EV173" i="1"/>
  <c r="EU173" i="1"/>
  <c r="ET173" i="1"/>
  <c r="ES173" i="1"/>
  <c r="ER173" i="1"/>
  <c r="EQ173" i="1"/>
  <c r="EP173" i="1"/>
  <c r="EO173" i="1"/>
  <c r="EN173" i="1"/>
  <c r="EM173" i="1"/>
  <c r="EL173" i="1"/>
  <c r="EK173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DW173" i="1"/>
  <c r="DV173" i="1"/>
  <c r="DU173" i="1"/>
  <c r="DT173" i="1"/>
  <c r="DS173" i="1"/>
  <c r="DR173" i="1"/>
  <c r="DQ173" i="1"/>
  <c r="DP173" i="1"/>
  <c r="DO173" i="1"/>
  <c r="DN173" i="1"/>
  <c r="DM173" i="1"/>
  <c r="DL173" i="1"/>
  <c r="DK173" i="1"/>
  <c r="DJ173" i="1"/>
  <c r="DI173" i="1"/>
  <c r="DH173" i="1"/>
  <c r="DG173" i="1"/>
  <c r="DF173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FX179" i="1" l="1"/>
  <c r="FW179" i="1"/>
  <c r="FV179" i="1"/>
  <c r="FU179" i="1"/>
  <c r="FT179" i="1"/>
  <c r="FS179" i="1"/>
  <c r="FR179" i="1"/>
  <c r="FQ179" i="1"/>
  <c r="FP179" i="1"/>
  <c r="FO179" i="1"/>
  <c r="FN179" i="1"/>
  <c r="FM179" i="1"/>
  <c r="FL179" i="1"/>
  <c r="FK179" i="1"/>
  <c r="FJ179" i="1"/>
  <c r="FI179" i="1"/>
  <c r="FH179" i="1"/>
  <c r="FG179" i="1"/>
  <c r="FF179" i="1"/>
  <c r="FE179" i="1"/>
  <c r="FD179" i="1"/>
  <c r="FC179" i="1"/>
  <c r="FB179" i="1"/>
  <c r="FA179" i="1"/>
  <c r="EZ179" i="1"/>
  <c r="EY179" i="1"/>
  <c r="EX179" i="1"/>
  <c r="EW179" i="1"/>
  <c r="EV179" i="1"/>
  <c r="EU179" i="1"/>
  <c r="ET179" i="1"/>
  <c r="ES179" i="1"/>
  <c r="ER179" i="1"/>
  <c r="EQ179" i="1"/>
  <c r="EP179" i="1"/>
  <c r="EO179" i="1"/>
  <c r="EN179" i="1"/>
  <c r="EM179" i="1"/>
  <c r="EL179" i="1"/>
  <c r="EK179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DW179" i="1"/>
  <c r="DV179" i="1"/>
  <c r="DU179" i="1"/>
  <c r="DT179" i="1"/>
  <c r="DS179" i="1"/>
  <c r="DR179" i="1"/>
  <c r="DQ179" i="1"/>
  <c r="DP179" i="1"/>
  <c r="DO179" i="1"/>
  <c r="DN179" i="1"/>
  <c r="DM179" i="1"/>
  <c r="DL179" i="1"/>
  <c r="DK179" i="1"/>
  <c r="DJ179" i="1"/>
  <c r="DI179" i="1"/>
  <c r="DH179" i="1"/>
  <c r="DG179" i="1"/>
  <c r="DF179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GB163" i="1" l="1"/>
  <c r="FZ179" i="1"/>
  <c r="FX148" i="1" l="1"/>
  <c r="FW148" i="1"/>
  <c r="FV148" i="1"/>
  <c r="FU148" i="1"/>
  <c r="FT148" i="1"/>
  <c r="FS148" i="1"/>
  <c r="FQ148" i="1"/>
  <c r="FP148" i="1"/>
  <c r="FO148" i="1"/>
  <c r="FN148" i="1"/>
  <c r="FM148" i="1"/>
  <c r="FL148" i="1"/>
  <c r="FK148" i="1"/>
  <c r="FJ148" i="1"/>
  <c r="FI148" i="1"/>
  <c r="FH148" i="1"/>
  <c r="FG148" i="1"/>
  <c r="FF148" i="1"/>
  <c r="FE148" i="1"/>
  <c r="FD148" i="1"/>
  <c r="FC148" i="1"/>
  <c r="FB148" i="1"/>
  <c r="FA148" i="1"/>
  <c r="EZ148" i="1"/>
  <c r="EY148" i="1"/>
  <c r="EX148" i="1"/>
  <c r="EW148" i="1"/>
  <c r="EV148" i="1"/>
  <c r="EU148" i="1"/>
  <c r="ET148" i="1"/>
  <c r="ES148" i="1"/>
  <c r="ER148" i="1"/>
  <c r="EP148" i="1"/>
  <c r="EO148" i="1"/>
  <c r="EN148" i="1"/>
  <c r="EM148" i="1"/>
  <c r="EL148" i="1"/>
  <c r="EK148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DW148" i="1"/>
  <c r="DV148" i="1"/>
  <c r="DU148" i="1"/>
  <c r="DT148" i="1"/>
  <c r="DS148" i="1"/>
  <c r="DR148" i="1"/>
  <c r="DP148" i="1"/>
  <c r="DO148" i="1"/>
  <c r="DN148" i="1"/>
  <c r="DM148" i="1"/>
  <c r="DL148" i="1"/>
  <c r="DK148" i="1"/>
  <c r="DJ148" i="1"/>
  <c r="DI148" i="1"/>
  <c r="DH148" i="1"/>
  <c r="DG148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FX132" i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FX84" i="1"/>
  <c r="FW84" i="1"/>
  <c r="FW95" i="1" s="1"/>
  <c r="FV84" i="1"/>
  <c r="FV102" i="1" s="1"/>
  <c r="FU84" i="1"/>
  <c r="FT84" i="1"/>
  <c r="FT102" i="1" s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H95" i="1" s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J95" i="1" s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X95" i="1" s="1"/>
  <c r="DW84" i="1"/>
  <c r="DV84" i="1"/>
  <c r="DU84" i="1"/>
  <c r="DT84" i="1"/>
  <c r="DS84" i="1"/>
  <c r="DR84" i="1"/>
  <c r="DQ84" i="1"/>
  <c r="DP84" i="1"/>
  <c r="DO84" i="1"/>
  <c r="DO95" i="1" s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C95" i="1" s="1"/>
  <c r="DB84" i="1"/>
  <c r="DA84" i="1"/>
  <c r="CZ84" i="1"/>
  <c r="CZ95" i="1" s="1"/>
  <c r="CY84" i="1"/>
  <c r="CX84" i="1"/>
  <c r="CX102" i="1" s="1"/>
  <c r="CW84" i="1"/>
  <c r="CV84" i="1"/>
  <c r="CU84" i="1"/>
  <c r="CT84" i="1"/>
  <c r="CS84" i="1"/>
  <c r="CS102" i="1" s="1"/>
  <c r="CR84" i="1"/>
  <c r="CQ84" i="1"/>
  <c r="CQ95" i="1" s="1"/>
  <c r="CP84" i="1"/>
  <c r="CP102" i="1" s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S95" i="1" s="1"/>
  <c r="BR84" i="1"/>
  <c r="BQ84" i="1"/>
  <c r="BP84" i="1"/>
  <c r="BO84" i="1"/>
  <c r="BN84" i="1"/>
  <c r="BM84" i="1"/>
  <c r="BL84" i="1"/>
  <c r="BK84" i="1"/>
  <c r="BJ84" i="1"/>
  <c r="BJ102" i="1" s="1"/>
  <c r="BI84" i="1"/>
  <c r="BH84" i="1"/>
  <c r="BG84" i="1"/>
  <c r="BG95" i="1" s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R95" i="1" s="1"/>
  <c r="AQ84" i="1"/>
  <c r="AP84" i="1"/>
  <c r="AO84" i="1"/>
  <c r="AN84" i="1"/>
  <c r="AM84" i="1"/>
  <c r="AL84" i="1"/>
  <c r="AK84" i="1"/>
  <c r="AJ84" i="1"/>
  <c r="AJ102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T95" i="1" s="1"/>
  <c r="S84" i="1"/>
  <c r="S95" i="1" s="1"/>
  <c r="R84" i="1"/>
  <c r="Q84" i="1"/>
  <c r="P84" i="1"/>
  <c r="O84" i="1"/>
  <c r="N84" i="1"/>
  <c r="M84" i="1"/>
  <c r="L84" i="1"/>
  <c r="K84" i="1"/>
  <c r="J84" i="1"/>
  <c r="I84" i="1"/>
  <c r="H84" i="1"/>
  <c r="H95" i="1" s="1"/>
  <c r="G84" i="1"/>
  <c r="F84" i="1"/>
  <c r="E84" i="1"/>
  <c r="D84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H110" i="1" l="1"/>
  <c r="AH111" i="1" s="1"/>
  <c r="AH108" i="1"/>
  <c r="CP110" i="1"/>
  <c r="CP111" i="1" s="1"/>
  <c r="CP108" i="1"/>
  <c r="EL110" i="1"/>
  <c r="EL111" i="1" s="1"/>
  <c r="EL108" i="1"/>
  <c r="FV110" i="1"/>
  <c r="FV111" i="1" s="1"/>
  <c r="FV108" i="1"/>
  <c r="J110" i="1"/>
  <c r="J111" i="1" s="1"/>
  <c r="J108" i="1"/>
  <c r="BR110" i="1"/>
  <c r="BR111" i="1" s="1"/>
  <c r="BR108" i="1"/>
  <c r="DB110" i="1"/>
  <c r="DB111" i="1" s="1"/>
  <c r="DB108" i="1"/>
  <c r="EX110" i="1"/>
  <c r="EX111" i="1" s="1"/>
  <c r="EX108" i="1"/>
  <c r="W108" i="1"/>
  <c r="W110" i="1"/>
  <c r="W111" i="1" s="1"/>
  <c r="AU108" i="1"/>
  <c r="AU110" i="1"/>
  <c r="AU111" i="1" s="1"/>
  <c r="BS108" i="1"/>
  <c r="BS110" i="1"/>
  <c r="BS111" i="1" s="1"/>
  <c r="DC108" i="1"/>
  <c r="DC110" i="1"/>
  <c r="DC111" i="1" s="1"/>
  <c r="EA108" i="1"/>
  <c r="EA110" i="1"/>
  <c r="EA111" i="1" s="1"/>
  <c r="EY108" i="1"/>
  <c r="EY110" i="1"/>
  <c r="EY111" i="1" s="1"/>
  <c r="V110" i="1"/>
  <c r="V111" i="1" s="1"/>
  <c r="V108" i="1"/>
  <c r="BF110" i="1"/>
  <c r="BF111" i="1" s="1"/>
  <c r="BF108" i="1"/>
  <c r="DN110" i="1"/>
  <c r="DN111" i="1" s="1"/>
  <c r="DN108" i="1"/>
  <c r="FZ115" i="1"/>
  <c r="K108" i="1"/>
  <c r="K110" i="1"/>
  <c r="K111" i="1" s="1"/>
  <c r="AI108" i="1"/>
  <c r="AI110" i="1"/>
  <c r="AI111" i="1" s="1"/>
  <c r="BG108" i="1"/>
  <c r="BG110" i="1"/>
  <c r="BG111" i="1" s="1"/>
  <c r="CE108" i="1"/>
  <c r="CE110" i="1"/>
  <c r="CE111" i="1" s="1"/>
  <c r="DO108" i="1"/>
  <c r="DO110" i="1"/>
  <c r="DO111" i="1" s="1"/>
  <c r="EM108" i="1"/>
  <c r="EM110" i="1"/>
  <c r="EM111" i="1" s="1"/>
  <c r="FK108" i="1"/>
  <c r="FK110" i="1"/>
  <c r="FK111" i="1" s="1"/>
  <c r="FW108" i="1"/>
  <c r="FW110" i="1"/>
  <c r="FW111" i="1" s="1"/>
  <c r="L110" i="1"/>
  <c r="L111" i="1" s="1"/>
  <c r="L108" i="1"/>
  <c r="X110" i="1"/>
  <c r="X111" i="1" s="1"/>
  <c r="X108" i="1"/>
  <c r="AJ110" i="1"/>
  <c r="AJ111" i="1" s="1"/>
  <c r="AJ108" i="1"/>
  <c r="AV110" i="1"/>
  <c r="AV111" i="1" s="1"/>
  <c r="AV108" i="1"/>
  <c r="BH110" i="1"/>
  <c r="BH111" i="1" s="1"/>
  <c r="BH108" i="1"/>
  <c r="BT110" i="1"/>
  <c r="BT111" i="1" s="1"/>
  <c r="BT108" i="1"/>
  <c r="CF108" i="1"/>
  <c r="CF110" i="1"/>
  <c r="CF111" i="1" s="1"/>
  <c r="CR108" i="1"/>
  <c r="CR110" i="1"/>
  <c r="CR111" i="1" s="1"/>
  <c r="DD108" i="1"/>
  <c r="DD110" i="1"/>
  <c r="DD111" i="1" s="1"/>
  <c r="DP110" i="1"/>
  <c r="DP111" i="1" s="1"/>
  <c r="DP108" i="1"/>
  <c r="EB110" i="1"/>
  <c r="EB111" i="1" s="1"/>
  <c r="EB108" i="1"/>
  <c r="EN108" i="1"/>
  <c r="EN110" i="1"/>
  <c r="EN111" i="1" s="1"/>
  <c r="EZ110" i="1"/>
  <c r="EZ111" i="1" s="1"/>
  <c r="EZ108" i="1"/>
  <c r="FL110" i="1"/>
  <c r="FL111" i="1" s="1"/>
  <c r="FL108" i="1"/>
  <c r="FX108" i="1"/>
  <c r="FX110" i="1"/>
  <c r="FX111" i="1" s="1"/>
  <c r="AT110" i="1"/>
  <c r="AT111" i="1" s="1"/>
  <c r="AT108" i="1"/>
  <c r="CD110" i="1"/>
  <c r="CD111" i="1" s="1"/>
  <c r="CD108" i="1"/>
  <c r="DZ110" i="1"/>
  <c r="DZ111" i="1" s="1"/>
  <c r="DZ108" i="1"/>
  <c r="FJ110" i="1"/>
  <c r="FJ111" i="1" s="1"/>
  <c r="FJ108" i="1"/>
  <c r="CQ108" i="1"/>
  <c r="CQ110" i="1"/>
  <c r="CQ111" i="1" s="1"/>
  <c r="M110" i="1"/>
  <c r="M111" i="1" s="1"/>
  <c r="M108" i="1"/>
  <c r="Y110" i="1"/>
  <c r="Y111" i="1" s="1"/>
  <c r="Y108" i="1"/>
  <c r="AK110" i="1"/>
  <c r="AK111" i="1" s="1"/>
  <c r="AK108" i="1"/>
  <c r="AW110" i="1"/>
  <c r="AW111" i="1" s="1"/>
  <c r="AW108" i="1"/>
  <c r="BI110" i="1"/>
  <c r="BI111" i="1" s="1"/>
  <c r="BI108" i="1"/>
  <c r="BU110" i="1"/>
  <c r="BU111" i="1" s="1"/>
  <c r="BU108" i="1"/>
  <c r="CG110" i="1"/>
  <c r="CG111" i="1" s="1"/>
  <c r="CG108" i="1"/>
  <c r="CS110" i="1"/>
  <c r="CS111" i="1" s="1"/>
  <c r="CS108" i="1"/>
  <c r="DE110" i="1"/>
  <c r="DE111" i="1" s="1"/>
  <c r="DE108" i="1"/>
  <c r="DQ110" i="1"/>
  <c r="DQ111" i="1" s="1"/>
  <c r="DQ108" i="1"/>
  <c r="EC110" i="1"/>
  <c r="EC111" i="1" s="1"/>
  <c r="EC108" i="1"/>
  <c r="EO110" i="1"/>
  <c r="EO111" i="1" s="1"/>
  <c r="EO108" i="1"/>
  <c r="FA110" i="1"/>
  <c r="FA111" i="1" s="1"/>
  <c r="FA108" i="1"/>
  <c r="FM110" i="1"/>
  <c r="FM111" i="1" s="1"/>
  <c r="FM108" i="1"/>
  <c r="FZ114" i="1"/>
  <c r="O110" i="1"/>
  <c r="O111" i="1" s="1"/>
  <c r="O108" i="1"/>
  <c r="BK108" i="1"/>
  <c r="BK110" i="1"/>
  <c r="BK111" i="1" s="1"/>
  <c r="DG110" i="1"/>
  <c r="DG111" i="1" s="1"/>
  <c r="DG108" i="1"/>
  <c r="Z110" i="1"/>
  <c r="Z111" i="1" s="1"/>
  <c r="Z108" i="1"/>
  <c r="CH110" i="1"/>
  <c r="CH111" i="1" s="1"/>
  <c r="CH108" i="1"/>
  <c r="DR110" i="1"/>
  <c r="DR111" i="1" s="1"/>
  <c r="DR108" i="1"/>
  <c r="FB108" i="1"/>
  <c r="FB110" i="1"/>
  <c r="FB111" i="1" s="1"/>
  <c r="AA108" i="1"/>
  <c r="AA110" i="1"/>
  <c r="AA111" i="1" s="1"/>
  <c r="CI108" i="1"/>
  <c r="CI110" i="1"/>
  <c r="CI111" i="1" s="1"/>
  <c r="EE108" i="1"/>
  <c r="EE110" i="1"/>
  <c r="EE111" i="1" s="1"/>
  <c r="FC108" i="1"/>
  <c r="FC110" i="1"/>
  <c r="FC111" i="1" s="1"/>
  <c r="D108" i="1"/>
  <c r="FZ107" i="1"/>
  <c r="D110" i="1"/>
  <c r="D111" i="1" s="1"/>
  <c r="P110" i="1"/>
  <c r="P111" i="1" s="1"/>
  <c r="P108" i="1"/>
  <c r="AB108" i="1"/>
  <c r="AB110" i="1"/>
  <c r="AB111" i="1" s="1"/>
  <c r="AN110" i="1"/>
  <c r="AN111" i="1" s="1"/>
  <c r="AN108" i="1"/>
  <c r="AZ108" i="1"/>
  <c r="AZ110" i="1"/>
  <c r="AZ111" i="1" s="1"/>
  <c r="BL108" i="1"/>
  <c r="BL110" i="1"/>
  <c r="BL111" i="1" s="1"/>
  <c r="BX108" i="1"/>
  <c r="BX110" i="1"/>
  <c r="BX111" i="1" s="1"/>
  <c r="CJ108" i="1"/>
  <c r="CJ110" i="1"/>
  <c r="CJ111" i="1" s="1"/>
  <c r="CV110" i="1"/>
  <c r="CV111" i="1" s="1"/>
  <c r="CV108" i="1"/>
  <c r="DH110" i="1"/>
  <c r="DH111" i="1" s="1"/>
  <c r="DH108" i="1"/>
  <c r="DT110" i="1"/>
  <c r="DT111" i="1" s="1"/>
  <c r="DT108" i="1"/>
  <c r="EF108" i="1"/>
  <c r="EF110" i="1"/>
  <c r="EF111" i="1" s="1"/>
  <c r="ER110" i="1"/>
  <c r="ER111" i="1" s="1"/>
  <c r="ER108" i="1"/>
  <c r="FD110" i="1"/>
  <c r="FD111" i="1" s="1"/>
  <c r="FD108" i="1"/>
  <c r="FP108" i="1"/>
  <c r="FP110" i="1"/>
  <c r="FP111" i="1" s="1"/>
  <c r="N108" i="1"/>
  <c r="N110" i="1"/>
  <c r="N111" i="1" s="1"/>
  <c r="AX110" i="1"/>
  <c r="AX111" i="1" s="1"/>
  <c r="AX108" i="1"/>
  <c r="BJ110" i="1"/>
  <c r="BJ111" i="1" s="1"/>
  <c r="BJ108" i="1"/>
  <c r="BV110" i="1"/>
  <c r="BV111" i="1" s="1"/>
  <c r="BV108" i="1"/>
  <c r="DF110" i="1"/>
  <c r="DF111" i="1" s="1"/>
  <c r="DF108" i="1"/>
  <c r="EP108" i="1"/>
  <c r="EP110" i="1"/>
  <c r="EP111" i="1" s="1"/>
  <c r="AY110" i="1"/>
  <c r="AY111" i="1" s="1"/>
  <c r="AY108" i="1"/>
  <c r="CU108" i="1"/>
  <c r="CU110" i="1"/>
  <c r="CU111" i="1" s="1"/>
  <c r="EQ108" i="1"/>
  <c r="EQ110" i="1"/>
  <c r="EQ111" i="1" s="1"/>
  <c r="E108" i="1"/>
  <c r="E110" i="1"/>
  <c r="E111" i="1" s="1"/>
  <c r="Q108" i="1"/>
  <c r="Q110" i="1"/>
  <c r="Q111" i="1" s="1"/>
  <c r="AC108" i="1"/>
  <c r="AC110" i="1"/>
  <c r="AC111" i="1" s="1"/>
  <c r="AO108" i="1"/>
  <c r="AO110" i="1"/>
  <c r="AO111" i="1" s="1"/>
  <c r="BA108" i="1"/>
  <c r="BA110" i="1"/>
  <c r="BA111" i="1" s="1"/>
  <c r="BM108" i="1"/>
  <c r="BM110" i="1"/>
  <c r="BM111" i="1" s="1"/>
  <c r="BY108" i="1"/>
  <c r="BY110" i="1"/>
  <c r="BY111" i="1" s="1"/>
  <c r="CK108" i="1"/>
  <c r="CK110" i="1"/>
  <c r="CK111" i="1" s="1"/>
  <c r="CW108" i="1"/>
  <c r="CW110" i="1"/>
  <c r="CW111" i="1" s="1"/>
  <c r="DI108" i="1"/>
  <c r="DI110" i="1"/>
  <c r="DI111" i="1" s="1"/>
  <c r="DU108" i="1"/>
  <c r="DU110" i="1"/>
  <c r="DU111" i="1" s="1"/>
  <c r="EG108" i="1"/>
  <c r="EG110" i="1"/>
  <c r="EG111" i="1" s="1"/>
  <c r="ES108" i="1"/>
  <c r="ES110" i="1"/>
  <c r="ES111" i="1" s="1"/>
  <c r="FE110" i="1"/>
  <c r="FE111" i="1" s="1"/>
  <c r="FE108" i="1"/>
  <c r="FQ110" i="1"/>
  <c r="FQ111" i="1" s="1"/>
  <c r="FQ108" i="1"/>
  <c r="AL110" i="1"/>
  <c r="AL111" i="1" s="1"/>
  <c r="AL108" i="1"/>
  <c r="CT110" i="1"/>
  <c r="CT111" i="1" s="1"/>
  <c r="CT108" i="1"/>
  <c r="ED108" i="1"/>
  <c r="ED110" i="1"/>
  <c r="ED111" i="1" s="1"/>
  <c r="FN110" i="1"/>
  <c r="FN111" i="1" s="1"/>
  <c r="FN108" i="1"/>
  <c r="AM108" i="1"/>
  <c r="AM110" i="1"/>
  <c r="AM111" i="1" s="1"/>
  <c r="BW110" i="1"/>
  <c r="BW111" i="1" s="1"/>
  <c r="BW108" i="1"/>
  <c r="DS110" i="1"/>
  <c r="DS111" i="1" s="1"/>
  <c r="DS108" i="1"/>
  <c r="FO110" i="1"/>
  <c r="FO111" i="1" s="1"/>
  <c r="FO108" i="1"/>
  <c r="F108" i="1"/>
  <c r="F110" i="1"/>
  <c r="F111" i="1" s="1"/>
  <c r="R108" i="1"/>
  <c r="R110" i="1"/>
  <c r="R111" i="1" s="1"/>
  <c r="AD108" i="1"/>
  <c r="AD110" i="1"/>
  <c r="AD111" i="1" s="1"/>
  <c r="AP108" i="1"/>
  <c r="AP110" i="1"/>
  <c r="AP111" i="1" s="1"/>
  <c r="BB108" i="1"/>
  <c r="BB110" i="1"/>
  <c r="BB111" i="1" s="1"/>
  <c r="BN108" i="1"/>
  <c r="BN110" i="1"/>
  <c r="BN111" i="1" s="1"/>
  <c r="BZ108" i="1"/>
  <c r="BZ110" i="1"/>
  <c r="BZ111" i="1" s="1"/>
  <c r="CL108" i="1"/>
  <c r="CL110" i="1"/>
  <c r="CL111" i="1" s="1"/>
  <c r="CX108" i="1"/>
  <c r="CX110" i="1"/>
  <c r="CX111" i="1" s="1"/>
  <c r="DJ108" i="1"/>
  <c r="DJ110" i="1"/>
  <c r="DJ111" i="1" s="1"/>
  <c r="DV108" i="1"/>
  <c r="DV110" i="1"/>
  <c r="DV111" i="1" s="1"/>
  <c r="EH108" i="1"/>
  <c r="EH110" i="1"/>
  <c r="EH111" i="1" s="1"/>
  <c r="ET108" i="1"/>
  <c r="ET110" i="1"/>
  <c r="ET111" i="1" s="1"/>
  <c r="FF108" i="1"/>
  <c r="FF110" i="1"/>
  <c r="FF111" i="1" s="1"/>
  <c r="FR108" i="1"/>
  <c r="FR110" i="1"/>
  <c r="FR111" i="1" s="1"/>
  <c r="S108" i="1"/>
  <c r="S110" i="1"/>
  <c r="S111" i="1" s="1"/>
  <c r="AQ108" i="1"/>
  <c r="AQ110" i="1"/>
  <c r="AQ111" i="1" s="1"/>
  <c r="BO108" i="1"/>
  <c r="BO110" i="1"/>
  <c r="BO111" i="1" s="1"/>
  <c r="CM108" i="1"/>
  <c r="CM110" i="1"/>
  <c r="CM111" i="1" s="1"/>
  <c r="DK108" i="1"/>
  <c r="DK110" i="1"/>
  <c r="DK111" i="1" s="1"/>
  <c r="EI108" i="1"/>
  <c r="EI110" i="1"/>
  <c r="EI111" i="1" s="1"/>
  <c r="FS108" i="1"/>
  <c r="FS110" i="1"/>
  <c r="FS111" i="1" s="1"/>
  <c r="H110" i="1"/>
  <c r="H111" i="1" s="1"/>
  <c r="H108" i="1"/>
  <c r="T108" i="1"/>
  <c r="T110" i="1"/>
  <c r="T111" i="1" s="1"/>
  <c r="AF110" i="1"/>
  <c r="AF111" i="1" s="1"/>
  <c r="AF108" i="1"/>
  <c r="AR110" i="1"/>
  <c r="AR111" i="1" s="1"/>
  <c r="AR108" i="1"/>
  <c r="BD110" i="1"/>
  <c r="BD111" i="1" s="1"/>
  <c r="BD108" i="1"/>
  <c r="BP108" i="1"/>
  <c r="BP110" i="1"/>
  <c r="BP111" i="1" s="1"/>
  <c r="CB110" i="1"/>
  <c r="CB111" i="1" s="1"/>
  <c r="CB108" i="1"/>
  <c r="CN108" i="1"/>
  <c r="CN110" i="1"/>
  <c r="CN111" i="1" s="1"/>
  <c r="CZ110" i="1"/>
  <c r="CZ111" i="1" s="1"/>
  <c r="CZ108" i="1"/>
  <c r="DL108" i="1"/>
  <c r="DL110" i="1"/>
  <c r="DL111" i="1" s="1"/>
  <c r="DX110" i="1"/>
  <c r="DX111" i="1" s="1"/>
  <c r="DX108" i="1"/>
  <c r="EJ108" i="1"/>
  <c r="EJ110" i="1"/>
  <c r="EJ111" i="1" s="1"/>
  <c r="EV110" i="1"/>
  <c r="EV111" i="1" s="1"/>
  <c r="EV108" i="1"/>
  <c r="FH108" i="1"/>
  <c r="FH110" i="1"/>
  <c r="FH111" i="1" s="1"/>
  <c r="FT108" i="1"/>
  <c r="FT110" i="1"/>
  <c r="FT111" i="1" s="1"/>
  <c r="G108" i="1"/>
  <c r="G110" i="1"/>
  <c r="G111" i="1" s="1"/>
  <c r="AE108" i="1"/>
  <c r="AE110" i="1"/>
  <c r="AE111" i="1" s="1"/>
  <c r="BC108" i="1"/>
  <c r="BC110" i="1"/>
  <c r="BC111" i="1" s="1"/>
  <c r="CA108" i="1"/>
  <c r="CA110" i="1"/>
  <c r="CA111" i="1" s="1"/>
  <c r="CY108" i="1"/>
  <c r="CY110" i="1"/>
  <c r="CY111" i="1" s="1"/>
  <c r="DW108" i="1"/>
  <c r="DW110" i="1"/>
  <c r="DW111" i="1" s="1"/>
  <c r="EU108" i="1"/>
  <c r="EU110" i="1"/>
  <c r="EU111" i="1" s="1"/>
  <c r="FG108" i="1"/>
  <c r="FG110" i="1"/>
  <c r="FG111" i="1" s="1"/>
  <c r="I110" i="1"/>
  <c r="I111" i="1" s="1"/>
  <c r="I108" i="1"/>
  <c r="U108" i="1"/>
  <c r="U110" i="1"/>
  <c r="U111" i="1" s="1"/>
  <c r="AG108" i="1"/>
  <c r="AG110" i="1"/>
  <c r="AG111" i="1" s="1"/>
  <c r="AS110" i="1"/>
  <c r="AS111" i="1" s="1"/>
  <c r="AS108" i="1"/>
  <c r="BE108" i="1"/>
  <c r="BE110" i="1"/>
  <c r="BE111" i="1" s="1"/>
  <c r="BQ110" i="1"/>
  <c r="BQ111" i="1" s="1"/>
  <c r="BQ108" i="1"/>
  <c r="CC110" i="1"/>
  <c r="CC111" i="1" s="1"/>
  <c r="CC108" i="1"/>
  <c r="CO110" i="1"/>
  <c r="CO111" i="1" s="1"/>
  <c r="CO108" i="1"/>
  <c r="DA110" i="1"/>
  <c r="DA111" i="1" s="1"/>
  <c r="DA108" i="1"/>
  <c r="DM110" i="1"/>
  <c r="DM111" i="1" s="1"/>
  <c r="DM108" i="1"/>
  <c r="DY110" i="1"/>
  <c r="DY111" i="1" s="1"/>
  <c r="DY108" i="1"/>
  <c r="EK110" i="1"/>
  <c r="EK111" i="1" s="1"/>
  <c r="EK108" i="1"/>
  <c r="EW110" i="1"/>
  <c r="EW111" i="1" s="1"/>
  <c r="EW108" i="1"/>
  <c r="FI108" i="1"/>
  <c r="FI110" i="1"/>
  <c r="FI111" i="1" s="1"/>
  <c r="FU108" i="1"/>
  <c r="FU110" i="1"/>
  <c r="FU111" i="1" s="1"/>
  <c r="FZ90" i="1"/>
  <c r="FZ89" i="1"/>
  <c r="BJ103" i="1"/>
  <c r="J116" i="1"/>
  <c r="V116" i="1"/>
  <c r="AH116" i="1"/>
  <c r="AT116" i="1"/>
  <c r="BF116" i="1"/>
  <c r="BR116" i="1"/>
  <c r="CD116" i="1"/>
  <c r="CP116" i="1"/>
  <c r="DB116" i="1"/>
  <c r="DN116" i="1"/>
  <c r="DZ116" i="1"/>
  <c r="EL116" i="1"/>
  <c r="EX116" i="1"/>
  <c r="FJ116" i="1"/>
  <c r="FV116" i="1"/>
  <c r="K116" i="1"/>
  <c r="W116" i="1"/>
  <c r="AI116" i="1"/>
  <c r="AU116" i="1"/>
  <c r="BG116" i="1"/>
  <c r="BS116" i="1"/>
  <c r="CE116" i="1"/>
  <c r="CQ116" i="1"/>
  <c r="DC116" i="1"/>
  <c r="DO116" i="1"/>
  <c r="EA116" i="1"/>
  <c r="EM116" i="1"/>
  <c r="EY116" i="1"/>
  <c r="CM116" i="1"/>
  <c r="CA116" i="1"/>
  <c r="BC116" i="1"/>
  <c r="AE116" i="1"/>
  <c r="G116" i="1"/>
  <c r="AQ116" i="1"/>
  <c r="S116" i="1"/>
  <c r="BO116" i="1"/>
  <c r="R120" i="1"/>
  <c r="R121" i="1" s="1"/>
  <c r="CX120" i="1"/>
  <c r="CX121" i="1" s="1"/>
  <c r="FF120" i="1"/>
  <c r="FF121" i="1" s="1"/>
  <c r="BC120" i="1"/>
  <c r="BC121" i="1" s="1"/>
  <c r="H120" i="1"/>
  <c r="H121" i="1" s="1"/>
  <c r="T120" i="1"/>
  <c r="T121" i="1" s="1"/>
  <c r="AF95" i="1"/>
  <c r="AR120" i="1"/>
  <c r="AR121" i="1" s="1"/>
  <c r="BD95" i="1"/>
  <c r="BP102" i="1"/>
  <c r="BP103" i="1" s="1"/>
  <c r="CB95" i="1"/>
  <c r="CN95" i="1"/>
  <c r="CZ120" i="1"/>
  <c r="CZ121" i="1" s="1"/>
  <c r="DL95" i="1"/>
  <c r="DX120" i="1"/>
  <c r="DX121" i="1" s="1"/>
  <c r="EJ120" i="1"/>
  <c r="EJ121" i="1" s="1"/>
  <c r="EV95" i="1"/>
  <c r="FH120" i="1"/>
  <c r="FH121" i="1" s="1"/>
  <c r="FT95" i="1"/>
  <c r="FK116" i="1"/>
  <c r="FW116" i="1"/>
  <c r="BO120" i="1"/>
  <c r="BO121" i="1" s="1"/>
  <c r="CY120" i="1"/>
  <c r="CY121" i="1" s="1"/>
  <c r="CY95" i="1"/>
  <c r="L116" i="1"/>
  <c r="X116" i="1"/>
  <c r="AJ116" i="1"/>
  <c r="AV116" i="1"/>
  <c r="BH116" i="1"/>
  <c r="BT116" i="1"/>
  <c r="CF116" i="1"/>
  <c r="CR116" i="1"/>
  <c r="DD116" i="1"/>
  <c r="DP116" i="1"/>
  <c r="EB116" i="1"/>
  <c r="EN116" i="1"/>
  <c r="EZ116" i="1"/>
  <c r="FL116" i="1"/>
  <c r="FX116" i="1"/>
  <c r="S120" i="1"/>
  <c r="S121" i="1" s="1"/>
  <c r="J102" i="1"/>
  <c r="J103" i="1" s="1"/>
  <c r="V102" i="1"/>
  <c r="V103" i="1" s="1"/>
  <c r="AH102" i="1"/>
  <c r="AH103" i="1" s="1"/>
  <c r="AT102" i="1"/>
  <c r="AT103" i="1" s="1"/>
  <c r="BF102" i="1"/>
  <c r="BF103" i="1" s="1"/>
  <c r="BR102" i="1"/>
  <c r="BR103" i="1" s="1"/>
  <c r="CD102" i="1"/>
  <c r="CD103" i="1" s="1"/>
  <c r="CP120" i="1"/>
  <c r="CP121" i="1" s="1"/>
  <c r="DB102" i="1"/>
  <c r="DB103" i="1" s="1"/>
  <c r="DN102" i="1"/>
  <c r="DN103" i="1" s="1"/>
  <c r="DZ102" i="1"/>
  <c r="DZ103" i="1" s="1"/>
  <c r="EL102" i="1"/>
  <c r="EL103" i="1" s="1"/>
  <c r="EX102" i="1"/>
  <c r="EX103" i="1" s="1"/>
  <c r="FJ102" i="1"/>
  <c r="FJ103" i="1" s="1"/>
  <c r="FV120" i="1"/>
  <c r="FV121" i="1" s="1"/>
  <c r="M116" i="1"/>
  <c r="Y116" i="1"/>
  <c r="AW116" i="1"/>
  <c r="BI116" i="1"/>
  <c r="CG116" i="1"/>
  <c r="CS116" i="1"/>
  <c r="DQ116" i="1"/>
  <c r="EC116" i="1"/>
  <c r="FA116" i="1"/>
  <c r="FM116" i="1"/>
  <c r="K95" i="1"/>
  <c r="W95" i="1"/>
  <c r="AI95" i="1"/>
  <c r="AU95" i="1"/>
  <c r="BG120" i="1"/>
  <c r="BG121" i="1" s="1"/>
  <c r="BS120" i="1"/>
  <c r="BS121" i="1" s="1"/>
  <c r="CE95" i="1"/>
  <c r="CQ120" i="1"/>
  <c r="CQ121" i="1" s="1"/>
  <c r="DC120" i="1"/>
  <c r="DC121" i="1" s="1"/>
  <c r="DO120" i="1"/>
  <c r="DO121" i="1" s="1"/>
  <c r="EA95" i="1"/>
  <c r="EM95" i="1"/>
  <c r="EY95" i="1"/>
  <c r="FK95" i="1"/>
  <c r="FW120" i="1"/>
  <c r="FW121" i="1" s="1"/>
  <c r="L102" i="1"/>
  <c r="L103" i="1" s="1"/>
  <c r="X102" i="1"/>
  <c r="X103" i="1" s="1"/>
  <c r="AJ103" i="1"/>
  <c r="M120" i="1"/>
  <c r="M121" i="1" s="1"/>
  <c r="CS120" i="1"/>
  <c r="CS121" i="1" s="1"/>
  <c r="BJ120" i="1"/>
  <c r="BJ121" i="1" s="1"/>
  <c r="E116" i="1"/>
  <c r="Q116" i="1"/>
  <c r="AC116" i="1"/>
  <c r="AO116" i="1"/>
  <c r="BA116" i="1"/>
  <c r="BM116" i="1"/>
  <c r="BY116" i="1"/>
  <c r="CK116" i="1"/>
  <c r="CW116" i="1"/>
  <c r="DI116" i="1"/>
  <c r="DU116" i="1"/>
  <c r="EG116" i="1"/>
  <c r="ES116" i="1"/>
  <c r="FE116" i="1"/>
  <c r="FQ116" i="1"/>
  <c r="AB102" i="1"/>
  <c r="AB103" i="1" s="1"/>
  <c r="AB120" i="1"/>
  <c r="AB121" i="1" s="1"/>
  <c r="CJ102" i="1"/>
  <c r="CJ103" i="1" s="1"/>
  <c r="CJ120" i="1"/>
  <c r="CJ121" i="1" s="1"/>
  <c r="EF102" i="1"/>
  <c r="EF103" i="1" s="1"/>
  <c r="EF120" i="1"/>
  <c r="EF121" i="1" s="1"/>
  <c r="Q102" i="1"/>
  <c r="Q103" i="1" s="1"/>
  <c r="Q120" i="1"/>
  <c r="Q121" i="1" s="1"/>
  <c r="DI102" i="1"/>
  <c r="DI103" i="1" s="1"/>
  <c r="DI120" i="1"/>
  <c r="DI121" i="1" s="1"/>
  <c r="BH102" i="1"/>
  <c r="BH103" i="1" s="1"/>
  <c r="BH120" i="1"/>
  <c r="BH121" i="1" s="1"/>
  <c r="CR102" i="1"/>
  <c r="CR103" i="1" s="1"/>
  <c r="CR120" i="1"/>
  <c r="CR121" i="1" s="1"/>
  <c r="EN102" i="1"/>
  <c r="EN103" i="1" s="1"/>
  <c r="EN120" i="1"/>
  <c r="EN121" i="1" s="1"/>
  <c r="FF102" i="1"/>
  <c r="FF103" i="1" s="1"/>
  <c r="Y102" i="1"/>
  <c r="Y103" i="1" s="1"/>
  <c r="Y120" i="1"/>
  <c r="Y121" i="1" s="1"/>
  <c r="AK102" i="1"/>
  <c r="AK103" i="1" s="1"/>
  <c r="AK120" i="1"/>
  <c r="AK121" i="1" s="1"/>
  <c r="AW102" i="1"/>
  <c r="AW103" i="1" s="1"/>
  <c r="AW120" i="1"/>
  <c r="AW121" i="1" s="1"/>
  <c r="BI102" i="1"/>
  <c r="BI103" i="1" s="1"/>
  <c r="BI120" i="1"/>
  <c r="BI121" i="1" s="1"/>
  <c r="BU102" i="1"/>
  <c r="BU103" i="1" s="1"/>
  <c r="BU120" i="1"/>
  <c r="BU121" i="1" s="1"/>
  <c r="CG102" i="1"/>
  <c r="CG103" i="1" s="1"/>
  <c r="CG120" i="1"/>
  <c r="CG121" i="1" s="1"/>
  <c r="DE102" i="1"/>
  <c r="DE103" i="1" s="1"/>
  <c r="DE120" i="1"/>
  <c r="DE121" i="1" s="1"/>
  <c r="DQ102" i="1"/>
  <c r="DQ103" i="1" s="1"/>
  <c r="DQ120" i="1"/>
  <c r="DQ121" i="1" s="1"/>
  <c r="EC102" i="1"/>
  <c r="EC103" i="1" s="1"/>
  <c r="EC120" i="1"/>
  <c r="EC121" i="1" s="1"/>
  <c r="EO102" i="1"/>
  <c r="EO103" i="1" s="1"/>
  <c r="EO120" i="1"/>
  <c r="EO121" i="1" s="1"/>
  <c r="FA102" i="1"/>
  <c r="FA103" i="1" s="1"/>
  <c r="FA120" i="1"/>
  <c r="FA121" i="1" s="1"/>
  <c r="FM102" i="1"/>
  <c r="FM103" i="1" s="1"/>
  <c r="FM120" i="1"/>
  <c r="FM121" i="1" s="1"/>
  <c r="D102" i="1"/>
  <c r="D103" i="1" s="1"/>
  <c r="D120" i="1"/>
  <c r="D121" i="1" s="1"/>
  <c r="P102" i="1"/>
  <c r="P103" i="1" s="1"/>
  <c r="P120" i="1"/>
  <c r="P121" i="1" s="1"/>
  <c r="AZ102" i="1"/>
  <c r="AZ103" i="1" s="1"/>
  <c r="AZ120" i="1"/>
  <c r="AZ121" i="1" s="1"/>
  <c r="BX102" i="1"/>
  <c r="BX103" i="1" s="1"/>
  <c r="BX120" i="1"/>
  <c r="BX121" i="1" s="1"/>
  <c r="DH102" i="1"/>
  <c r="DH103" i="1" s="1"/>
  <c r="DH120" i="1"/>
  <c r="DH121" i="1" s="1"/>
  <c r="DT102" i="1"/>
  <c r="DT103" i="1" s="1"/>
  <c r="DT120" i="1"/>
  <c r="DT121" i="1" s="1"/>
  <c r="FD102" i="1"/>
  <c r="FD103" i="1" s="1"/>
  <c r="FD120" i="1"/>
  <c r="FD121" i="1" s="1"/>
  <c r="FP102" i="1"/>
  <c r="FP103" i="1" s="1"/>
  <c r="FP120" i="1"/>
  <c r="FP121" i="1" s="1"/>
  <c r="CK102" i="1"/>
  <c r="CK103" i="1" s="1"/>
  <c r="CK120" i="1"/>
  <c r="CK121" i="1" s="1"/>
  <c r="AV102" i="1"/>
  <c r="AV103" i="1" s="1"/>
  <c r="AV120" i="1"/>
  <c r="AV121" i="1" s="1"/>
  <c r="BT102" i="1"/>
  <c r="BT103" i="1" s="1"/>
  <c r="BT120" i="1"/>
  <c r="BT121" i="1" s="1"/>
  <c r="CF102" i="1"/>
  <c r="CF103" i="1" s="1"/>
  <c r="CF120" i="1"/>
  <c r="CF121" i="1" s="1"/>
  <c r="DD102" i="1"/>
  <c r="DD103" i="1" s="1"/>
  <c r="DD120" i="1"/>
  <c r="DD121" i="1" s="1"/>
  <c r="DP102" i="1"/>
  <c r="DP103" i="1" s="1"/>
  <c r="DP120" i="1"/>
  <c r="DP121" i="1" s="1"/>
  <c r="EB102" i="1"/>
  <c r="EB103" i="1" s="1"/>
  <c r="EB120" i="1"/>
  <c r="EB121" i="1" s="1"/>
  <c r="EZ102" i="1"/>
  <c r="EZ103" i="1" s="1"/>
  <c r="EZ120" i="1"/>
  <c r="EZ121" i="1" s="1"/>
  <c r="FL102" i="1"/>
  <c r="FL103" i="1" s="1"/>
  <c r="FL120" i="1"/>
  <c r="FL121" i="1" s="1"/>
  <c r="FX102" i="1"/>
  <c r="FX103" i="1" s="1"/>
  <c r="FX120" i="1"/>
  <c r="FX121" i="1" s="1"/>
  <c r="N102" i="1"/>
  <c r="N103" i="1" s="1"/>
  <c r="N120" i="1"/>
  <c r="N121" i="1" s="1"/>
  <c r="Z102" i="1"/>
  <c r="Z103" i="1" s="1"/>
  <c r="Z120" i="1"/>
  <c r="Z121" i="1" s="1"/>
  <c r="AL102" i="1"/>
  <c r="AL103" i="1" s="1"/>
  <c r="AL120" i="1"/>
  <c r="AL121" i="1" s="1"/>
  <c r="AX102" i="1"/>
  <c r="AX103" i="1" s="1"/>
  <c r="AX120" i="1"/>
  <c r="AX121" i="1" s="1"/>
  <c r="BV102" i="1"/>
  <c r="BV103" i="1" s="1"/>
  <c r="BV120" i="1"/>
  <c r="BV121" i="1" s="1"/>
  <c r="CH102" i="1"/>
  <c r="CH103" i="1" s="1"/>
  <c r="CH120" i="1"/>
  <c r="CH121" i="1" s="1"/>
  <c r="CT102" i="1"/>
  <c r="CT103" i="1" s="1"/>
  <c r="CT120" i="1"/>
  <c r="CT121" i="1" s="1"/>
  <c r="DF102" i="1"/>
  <c r="DF103" i="1" s="1"/>
  <c r="DF120" i="1"/>
  <c r="DF121" i="1" s="1"/>
  <c r="DR102" i="1"/>
  <c r="DR103" i="1" s="1"/>
  <c r="DR120" i="1"/>
  <c r="DR121" i="1" s="1"/>
  <c r="ED102" i="1"/>
  <c r="ED103" i="1" s="1"/>
  <c r="ED120" i="1"/>
  <c r="ED121" i="1" s="1"/>
  <c r="EP102" i="1"/>
  <c r="EP103" i="1" s="1"/>
  <c r="EP120" i="1"/>
  <c r="EP121" i="1" s="1"/>
  <c r="FB102" i="1"/>
  <c r="FB103" i="1" s="1"/>
  <c r="FB120" i="1"/>
  <c r="FB121" i="1" s="1"/>
  <c r="FN102" i="1"/>
  <c r="FN103" i="1" s="1"/>
  <c r="FN120" i="1"/>
  <c r="FN121" i="1" s="1"/>
  <c r="BL102" i="1"/>
  <c r="BL103" i="1" s="1"/>
  <c r="BL120" i="1"/>
  <c r="BL121" i="1" s="1"/>
  <c r="AO102" i="1"/>
  <c r="AO103" i="1" s="1"/>
  <c r="AO120" i="1"/>
  <c r="AO121" i="1" s="1"/>
  <c r="BB102" i="1"/>
  <c r="BB103" i="1" s="1"/>
  <c r="BB120" i="1"/>
  <c r="BB121" i="1" s="1"/>
  <c r="BO95" i="1"/>
  <c r="BC95" i="1"/>
  <c r="O102" i="1"/>
  <c r="O103" i="1" s="1"/>
  <c r="O120" i="1"/>
  <c r="O121" i="1" s="1"/>
  <c r="AA102" i="1"/>
  <c r="AA103" i="1" s="1"/>
  <c r="AA120" i="1"/>
  <c r="AA121" i="1" s="1"/>
  <c r="AM102" i="1"/>
  <c r="AM103" i="1" s="1"/>
  <c r="AM120" i="1"/>
  <c r="AM121" i="1" s="1"/>
  <c r="AY102" i="1"/>
  <c r="AY103" i="1" s="1"/>
  <c r="AY120" i="1"/>
  <c r="AY121" i="1" s="1"/>
  <c r="BK102" i="1"/>
  <c r="BK103" i="1" s="1"/>
  <c r="BK120" i="1"/>
  <c r="BK121" i="1" s="1"/>
  <c r="BW102" i="1"/>
  <c r="BW103" i="1" s="1"/>
  <c r="BW120" i="1"/>
  <c r="BW121" i="1" s="1"/>
  <c r="CI102" i="1"/>
  <c r="CI103" i="1" s="1"/>
  <c r="CI120" i="1"/>
  <c r="CI121" i="1" s="1"/>
  <c r="CU102" i="1"/>
  <c r="CU103" i="1" s="1"/>
  <c r="CU120" i="1"/>
  <c r="CU121" i="1" s="1"/>
  <c r="DG102" i="1"/>
  <c r="DG103" i="1" s="1"/>
  <c r="DG120" i="1"/>
  <c r="DG121" i="1" s="1"/>
  <c r="DS102" i="1"/>
  <c r="DS103" i="1" s="1"/>
  <c r="DS120" i="1"/>
  <c r="DS121" i="1" s="1"/>
  <c r="EE102" i="1"/>
  <c r="EE103" i="1" s="1"/>
  <c r="EE120" i="1"/>
  <c r="EE121" i="1" s="1"/>
  <c r="EQ102" i="1"/>
  <c r="EQ103" i="1" s="1"/>
  <c r="EQ120" i="1"/>
  <c r="EQ121" i="1" s="1"/>
  <c r="FC102" i="1"/>
  <c r="FC103" i="1" s="1"/>
  <c r="FC120" i="1"/>
  <c r="FC121" i="1" s="1"/>
  <c r="FO102" i="1"/>
  <c r="FO103" i="1" s="1"/>
  <c r="FO120" i="1"/>
  <c r="FO121" i="1" s="1"/>
  <c r="L120" i="1"/>
  <c r="L121" i="1" s="1"/>
  <c r="F102" i="1"/>
  <c r="F103" i="1" s="1"/>
  <c r="F120" i="1"/>
  <c r="F121" i="1" s="1"/>
  <c r="CL102" i="1"/>
  <c r="CL103" i="1" s="1"/>
  <c r="CL120" i="1"/>
  <c r="CL121" i="1" s="1"/>
  <c r="X120" i="1"/>
  <c r="X121" i="1" s="1"/>
  <c r="AJ120" i="1"/>
  <c r="AJ121" i="1" s="1"/>
  <c r="AD102" i="1"/>
  <c r="AD103" i="1" s="1"/>
  <c r="AD120" i="1"/>
  <c r="AD121" i="1" s="1"/>
  <c r="AP102" i="1"/>
  <c r="AP103" i="1" s="1"/>
  <c r="AP120" i="1"/>
  <c r="AP121" i="1" s="1"/>
  <c r="BN102" i="1"/>
  <c r="BN103" i="1" s="1"/>
  <c r="BN120" i="1"/>
  <c r="BN121" i="1" s="1"/>
  <c r="BZ102" i="1"/>
  <c r="BZ103" i="1" s="1"/>
  <c r="BZ120" i="1"/>
  <c r="BZ121" i="1" s="1"/>
  <c r="DJ102" i="1"/>
  <c r="DJ103" i="1" s="1"/>
  <c r="DJ120" i="1"/>
  <c r="DJ121" i="1" s="1"/>
  <c r="DV102" i="1"/>
  <c r="DV103" i="1" s="1"/>
  <c r="DV120" i="1"/>
  <c r="DV121" i="1" s="1"/>
  <c r="EH102" i="1"/>
  <c r="EH103" i="1" s="1"/>
  <c r="EH120" i="1"/>
  <c r="EH121" i="1" s="1"/>
  <c r="ET102" i="1"/>
  <c r="ET103" i="1" s="1"/>
  <c r="ET120" i="1"/>
  <c r="ET121" i="1" s="1"/>
  <c r="FR102" i="1"/>
  <c r="FR103" i="1" s="1"/>
  <c r="FR120" i="1"/>
  <c r="FR121" i="1" s="1"/>
  <c r="G95" i="1"/>
  <c r="G120" i="1"/>
  <c r="G121" i="1" s="1"/>
  <c r="AE95" i="1"/>
  <c r="AE120" i="1"/>
  <c r="AE121" i="1" s="1"/>
  <c r="AQ95" i="1"/>
  <c r="AQ120" i="1"/>
  <c r="AQ121" i="1" s="1"/>
  <c r="CA95" i="1"/>
  <c r="CA120" i="1"/>
  <c r="CA121" i="1" s="1"/>
  <c r="CM95" i="1"/>
  <c r="CM120" i="1"/>
  <c r="CM121" i="1" s="1"/>
  <c r="DK95" i="1"/>
  <c r="DK120" i="1"/>
  <c r="DK121" i="1" s="1"/>
  <c r="DW95" i="1"/>
  <c r="DW120" i="1"/>
  <c r="DW121" i="1" s="1"/>
  <c r="EI95" i="1"/>
  <c r="EI120" i="1"/>
  <c r="EI121" i="1" s="1"/>
  <c r="EU95" i="1"/>
  <c r="EU120" i="1"/>
  <c r="EU121" i="1" s="1"/>
  <c r="FG95" i="1"/>
  <c r="FG120" i="1"/>
  <c r="FG121" i="1" s="1"/>
  <c r="FS95" i="1"/>
  <c r="FS120" i="1"/>
  <c r="FS121" i="1" s="1"/>
  <c r="E102" i="1"/>
  <c r="E103" i="1" s="1"/>
  <c r="E120" i="1"/>
  <c r="E121" i="1" s="1"/>
  <c r="BY102" i="1"/>
  <c r="BY103" i="1" s="1"/>
  <c r="BY120" i="1"/>
  <c r="BY121" i="1" s="1"/>
  <c r="I102" i="1"/>
  <c r="I103" i="1" s="1"/>
  <c r="I120" i="1"/>
  <c r="I121" i="1" s="1"/>
  <c r="U102" i="1"/>
  <c r="U103" i="1" s="1"/>
  <c r="U120" i="1"/>
  <c r="U121" i="1" s="1"/>
  <c r="AG102" i="1"/>
  <c r="AG103" i="1" s="1"/>
  <c r="AG120" i="1"/>
  <c r="AG121" i="1" s="1"/>
  <c r="AS102" i="1"/>
  <c r="AS103" i="1" s="1"/>
  <c r="AS120" i="1"/>
  <c r="AS121" i="1" s="1"/>
  <c r="BE102" i="1"/>
  <c r="BE103" i="1" s="1"/>
  <c r="BE120" i="1"/>
  <c r="BE121" i="1" s="1"/>
  <c r="BQ102" i="1"/>
  <c r="BQ103" i="1" s="1"/>
  <c r="BQ120" i="1"/>
  <c r="BQ121" i="1" s="1"/>
  <c r="CC102" i="1"/>
  <c r="CC103" i="1" s="1"/>
  <c r="CC120" i="1"/>
  <c r="CC121" i="1" s="1"/>
  <c r="CO102" i="1"/>
  <c r="CO103" i="1" s="1"/>
  <c r="CO120" i="1"/>
  <c r="CO121" i="1" s="1"/>
  <c r="DA102" i="1"/>
  <c r="DA103" i="1" s="1"/>
  <c r="DA120" i="1"/>
  <c r="DA121" i="1" s="1"/>
  <c r="DM102" i="1"/>
  <c r="DM103" i="1" s="1"/>
  <c r="DM120" i="1"/>
  <c r="DM121" i="1" s="1"/>
  <c r="DY102" i="1"/>
  <c r="DY103" i="1" s="1"/>
  <c r="DY120" i="1"/>
  <c r="DY121" i="1" s="1"/>
  <c r="EK102" i="1"/>
  <c r="EK103" i="1" s="1"/>
  <c r="EK120" i="1"/>
  <c r="EK121" i="1" s="1"/>
  <c r="EW102" i="1"/>
  <c r="EW103" i="1" s="1"/>
  <c r="EW120" i="1"/>
  <c r="EW121" i="1" s="1"/>
  <c r="FI102" i="1"/>
  <c r="FI103" i="1" s="1"/>
  <c r="FI120" i="1"/>
  <c r="FI121" i="1" s="1"/>
  <c r="FU102" i="1"/>
  <c r="FU103" i="1" s="1"/>
  <c r="FU120" i="1"/>
  <c r="FU121" i="1" s="1"/>
  <c r="M102" i="1"/>
  <c r="M103" i="1" s="1"/>
  <c r="AN102" i="1"/>
  <c r="AN103" i="1" s="1"/>
  <c r="AN120" i="1"/>
  <c r="AN121" i="1" s="1"/>
  <c r="CV102" i="1"/>
  <c r="CV103" i="1" s="1"/>
  <c r="CV120" i="1"/>
  <c r="CV121" i="1" s="1"/>
  <c r="ER102" i="1"/>
  <c r="ER103" i="1" s="1"/>
  <c r="ER120" i="1"/>
  <c r="ER121" i="1" s="1"/>
  <c r="AC102" i="1"/>
  <c r="AC103" i="1" s="1"/>
  <c r="AC120" i="1"/>
  <c r="AC121" i="1" s="1"/>
  <c r="BA102" i="1"/>
  <c r="BA103" i="1" s="1"/>
  <c r="BA120" i="1"/>
  <c r="BA121" i="1" s="1"/>
  <c r="BM102" i="1"/>
  <c r="BM103" i="1" s="1"/>
  <c r="BM120" i="1"/>
  <c r="BM121" i="1" s="1"/>
  <c r="CW102" i="1"/>
  <c r="CW103" i="1" s="1"/>
  <c r="CW120" i="1"/>
  <c r="CW121" i="1" s="1"/>
  <c r="DU102" i="1"/>
  <c r="DU103" i="1" s="1"/>
  <c r="DU120" i="1"/>
  <c r="DU121" i="1" s="1"/>
  <c r="EG102" i="1"/>
  <c r="EG103" i="1" s="1"/>
  <c r="EG120" i="1"/>
  <c r="EG121" i="1" s="1"/>
  <c r="ES102" i="1"/>
  <c r="ES103" i="1" s="1"/>
  <c r="ES120" i="1"/>
  <c r="ES121" i="1" s="1"/>
  <c r="FE102" i="1"/>
  <c r="FE103" i="1" s="1"/>
  <c r="FE120" i="1"/>
  <c r="FE121" i="1" s="1"/>
  <c r="FQ102" i="1"/>
  <c r="FQ103" i="1" s="1"/>
  <c r="FQ120" i="1"/>
  <c r="FQ121" i="1" s="1"/>
  <c r="R102" i="1"/>
  <c r="R103" i="1" s="1"/>
  <c r="D116" i="1"/>
  <c r="P116" i="1"/>
  <c r="AB116" i="1"/>
  <c r="AN116" i="1"/>
  <c r="AZ116" i="1"/>
  <c r="BL116" i="1"/>
  <c r="BX116" i="1"/>
  <c r="CJ116" i="1"/>
  <c r="CV116" i="1"/>
  <c r="DH116" i="1"/>
  <c r="DT116" i="1"/>
  <c r="EF116" i="1"/>
  <c r="ER116" i="1"/>
  <c r="FD116" i="1"/>
  <c r="CY116" i="1"/>
  <c r="DK116" i="1"/>
  <c r="DW116" i="1"/>
  <c r="EI116" i="1"/>
  <c r="EU116" i="1"/>
  <c r="FG116" i="1"/>
  <c r="FS116" i="1"/>
  <c r="I116" i="1"/>
  <c r="U116" i="1"/>
  <c r="AG116" i="1"/>
  <c r="AS116" i="1"/>
  <c r="BE116" i="1"/>
  <c r="BQ116" i="1"/>
  <c r="CC116" i="1"/>
  <c r="CO116" i="1"/>
  <c r="DA116" i="1"/>
  <c r="DM116" i="1"/>
  <c r="DY116" i="1"/>
  <c r="EK116" i="1"/>
  <c r="EW116" i="1"/>
  <c r="FI116" i="1"/>
  <c r="FU116" i="1"/>
  <c r="AF120" i="1"/>
  <c r="AF121" i="1" s="1"/>
  <c r="BD120" i="1"/>
  <c r="BD121" i="1" s="1"/>
  <c r="BP120" i="1"/>
  <c r="BP121" i="1" s="1"/>
  <c r="CB120" i="1"/>
  <c r="CB121" i="1" s="1"/>
  <c r="CN120" i="1"/>
  <c r="CN121" i="1" s="1"/>
  <c r="DL120" i="1"/>
  <c r="DL121" i="1" s="1"/>
  <c r="EV120" i="1"/>
  <c r="EV121" i="1" s="1"/>
  <c r="FT120" i="1"/>
  <c r="FT121" i="1" s="1"/>
  <c r="AK116" i="1"/>
  <c r="BU116" i="1"/>
  <c r="DE116" i="1"/>
  <c r="EO116" i="1"/>
  <c r="J120" i="1"/>
  <c r="J121" i="1" s="1"/>
  <c r="V120" i="1"/>
  <c r="V121" i="1" s="1"/>
  <c r="AH120" i="1"/>
  <c r="AH121" i="1" s="1"/>
  <c r="AT120" i="1"/>
  <c r="AT121" i="1" s="1"/>
  <c r="BF120" i="1"/>
  <c r="BF121" i="1" s="1"/>
  <c r="BR120" i="1"/>
  <c r="BR121" i="1" s="1"/>
  <c r="CD120" i="1"/>
  <c r="CD121" i="1" s="1"/>
  <c r="DB120" i="1"/>
  <c r="DB121" i="1" s="1"/>
  <c r="DN120" i="1"/>
  <c r="DN121" i="1" s="1"/>
  <c r="DZ120" i="1"/>
  <c r="DZ121" i="1" s="1"/>
  <c r="EL120" i="1"/>
  <c r="EL121" i="1" s="1"/>
  <c r="EX120" i="1"/>
  <c r="EX121" i="1" s="1"/>
  <c r="FJ120" i="1"/>
  <c r="FJ121" i="1" s="1"/>
  <c r="K120" i="1"/>
  <c r="K121" i="1" s="1"/>
  <c r="W120" i="1"/>
  <c r="W121" i="1" s="1"/>
  <c r="AI120" i="1"/>
  <c r="AI121" i="1" s="1"/>
  <c r="AU120" i="1"/>
  <c r="AU121" i="1" s="1"/>
  <c r="CE120" i="1"/>
  <c r="CE121" i="1" s="1"/>
  <c r="EA120" i="1"/>
  <c r="EA121" i="1" s="1"/>
  <c r="EM120" i="1"/>
  <c r="EM121" i="1" s="1"/>
  <c r="EY120" i="1"/>
  <c r="EY121" i="1" s="1"/>
  <c r="FK120" i="1"/>
  <c r="FK121" i="1" s="1"/>
  <c r="BP95" i="1"/>
  <c r="O116" i="1"/>
  <c r="AA116" i="1"/>
  <c r="AM116" i="1"/>
  <c r="AY116" i="1"/>
  <c r="BK116" i="1"/>
  <c r="BW116" i="1"/>
  <c r="CI116" i="1"/>
  <c r="CU116" i="1"/>
  <c r="DG116" i="1"/>
  <c r="DS116" i="1"/>
  <c r="EE116" i="1"/>
  <c r="EQ116" i="1"/>
  <c r="FC116" i="1"/>
  <c r="FO116" i="1"/>
  <c r="FP116" i="1"/>
  <c r="H116" i="1"/>
  <c r="T116" i="1"/>
  <c r="AF116" i="1"/>
  <c r="AR116" i="1"/>
  <c r="BD116" i="1"/>
  <c r="BP116" i="1"/>
  <c r="CB116" i="1"/>
  <c r="CN116" i="1"/>
  <c r="CZ116" i="1"/>
  <c r="DL116" i="1"/>
  <c r="DX116" i="1"/>
  <c r="EJ116" i="1"/>
  <c r="EV116" i="1"/>
  <c r="FH116" i="1"/>
  <c r="FT116" i="1"/>
  <c r="F116" i="1"/>
  <c r="R116" i="1"/>
  <c r="AD116" i="1"/>
  <c r="AP116" i="1"/>
  <c r="BB116" i="1"/>
  <c r="BN116" i="1"/>
  <c r="BZ116" i="1"/>
  <c r="CL116" i="1"/>
  <c r="CX116" i="1"/>
  <c r="DJ116" i="1"/>
  <c r="DV116" i="1"/>
  <c r="EH116" i="1"/>
  <c r="ET116" i="1"/>
  <c r="FF116" i="1"/>
  <c r="FR116" i="1"/>
  <c r="Z91" i="1"/>
  <c r="Z92" i="1" s="1"/>
  <c r="Z96" i="1" s="1"/>
  <c r="N91" i="1"/>
  <c r="N92" i="1" s="1"/>
  <c r="N96" i="1" s="1"/>
  <c r="CT91" i="1"/>
  <c r="CT92" i="1" s="1"/>
  <c r="CT96" i="1" s="1"/>
  <c r="N116" i="1"/>
  <c r="Z116" i="1"/>
  <c r="AL116" i="1"/>
  <c r="AX116" i="1"/>
  <c r="BJ116" i="1"/>
  <c r="BV116" i="1"/>
  <c r="CH116" i="1"/>
  <c r="CT116" i="1"/>
  <c r="DF116" i="1"/>
  <c r="DR116" i="1"/>
  <c r="ED116" i="1"/>
  <c r="EP116" i="1"/>
  <c r="FB116" i="1"/>
  <c r="FN116" i="1"/>
  <c r="J91" i="1"/>
  <c r="J92" i="1" s="1"/>
  <c r="J96" i="1" s="1"/>
  <c r="V91" i="1"/>
  <c r="V92" i="1" s="1"/>
  <c r="V96" i="1" s="1"/>
  <c r="AH91" i="1"/>
  <c r="AH92" i="1" s="1"/>
  <c r="AH96" i="1" s="1"/>
  <c r="AT91" i="1"/>
  <c r="AT92" i="1" s="1"/>
  <c r="AT96" i="1" s="1"/>
  <c r="BF91" i="1"/>
  <c r="BF92" i="1" s="1"/>
  <c r="BF96" i="1" s="1"/>
  <c r="BR91" i="1"/>
  <c r="BR92" i="1" s="1"/>
  <c r="BR96" i="1" s="1"/>
  <c r="CD91" i="1"/>
  <c r="CD92" i="1" s="1"/>
  <c r="CD96" i="1" s="1"/>
  <c r="CP91" i="1"/>
  <c r="CP92" i="1" s="1"/>
  <c r="CP96" i="1" s="1"/>
  <c r="DB91" i="1"/>
  <c r="DB92" i="1" s="1"/>
  <c r="DB96" i="1" s="1"/>
  <c r="DN91" i="1"/>
  <c r="DN92" i="1" s="1"/>
  <c r="DN96" i="1" s="1"/>
  <c r="DZ91" i="1"/>
  <c r="DZ92" i="1" s="1"/>
  <c r="DZ96" i="1" s="1"/>
  <c r="EL91" i="1"/>
  <c r="EL92" i="1" s="1"/>
  <c r="EL96" i="1" s="1"/>
  <c r="EX91" i="1"/>
  <c r="EX92" i="1" s="1"/>
  <c r="EX96" i="1" s="1"/>
  <c r="FJ91" i="1"/>
  <c r="FJ92" i="1" s="1"/>
  <c r="FJ96" i="1" s="1"/>
  <c r="FV91" i="1"/>
  <c r="FV92" i="1" s="1"/>
  <c r="FV96" i="1" s="1"/>
  <c r="DL102" i="1"/>
  <c r="DL103" i="1" s="1"/>
  <c r="FT103" i="1"/>
  <c r="CS103" i="1"/>
  <c r="CP103" i="1"/>
  <c r="FV103" i="1"/>
  <c r="CX103" i="1"/>
  <c r="M91" i="1"/>
  <c r="M92" i="1" s="1"/>
  <c r="M96" i="1" s="1"/>
  <c r="Y91" i="1"/>
  <c r="Y92" i="1" s="1"/>
  <c r="Y96" i="1" s="1"/>
  <c r="AK91" i="1"/>
  <c r="AK92" i="1" s="1"/>
  <c r="AK96" i="1" s="1"/>
  <c r="AW91" i="1"/>
  <c r="AW92" i="1" s="1"/>
  <c r="AW96" i="1" s="1"/>
  <c r="BI91" i="1"/>
  <c r="BI92" i="1" s="1"/>
  <c r="BI96" i="1" s="1"/>
  <c r="BU91" i="1"/>
  <c r="BU92" i="1" s="1"/>
  <c r="BU96" i="1" s="1"/>
  <c r="K102" i="1"/>
  <c r="K103" i="1" s="1"/>
  <c r="W102" i="1"/>
  <c r="W103" i="1" s="1"/>
  <c r="AI102" i="1"/>
  <c r="AI103" i="1" s="1"/>
  <c r="AU102" i="1"/>
  <c r="AU103" i="1" s="1"/>
  <c r="BG102" i="1"/>
  <c r="BG103" i="1" s="1"/>
  <c r="BS102" i="1"/>
  <c r="BS103" i="1" s="1"/>
  <c r="CE102" i="1"/>
  <c r="CE103" i="1" s="1"/>
  <c r="CQ102" i="1"/>
  <c r="CQ103" i="1" s="1"/>
  <c r="DC102" i="1"/>
  <c r="DC103" i="1" s="1"/>
  <c r="DO102" i="1"/>
  <c r="DO103" i="1" s="1"/>
  <c r="EA102" i="1"/>
  <c r="EA103" i="1" s="1"/>
  <c r="EM102" i="1"/>
  <c r="EM103" i="1" s="1"/>
  <c r="EY102" i="1"/>
  <c r="EY103" i="1" s="1"/>
  <c r="FK102" i="1"/>
  <c r="FK103" i="1" s="1"/>
  <c r="FW102" i="1"/>
  <c r="FW103" i="1" s="1"/>
  <c r="F91" i="1"/>
  <c r="F92" i="1" s="1"/>
  <c r="F96" i="1" s="1"/>
  <c r="R91" i="1"/>
  <c r="R92" i="1" s="1"/>
  <c r="R96" i="1" s="1"/>
  <c r="AD91" i="1"/>
  <c r="AD92" i="1" s="1"/>
  <c r="AD96" i="1" s="1"/>
  <c r="AP91" i="1"/>
  <c r="AP92" i="1" s="1"/>
  <c r="AP96" i="1" s="1"/>
  <c r="BB91" i="1"/>
  <c r="BB92" i="1" s="1"/>
  <c r="BB96" i="1" s="1"/>
  <c r="BN91" i="1"/>
  <c r="BN92" i="1" s="1"/>
  <c r="BN96" i="1" s="1"/>
  <c r="BZ91" i="1"/>
  <c r="BZ92" i="1" s="1"/>
  <c r="BZ96" i="1" s="1"/>
  <c r="CL91" i="1"/>
  <c r="CL92" i="1" s="1"/>
  <c r="CL96" i="1" s="1"/>
  <c r="CX91" i="1"/>
  <c r="CX92" i="1" s="1"/>
  <c r="CX96" i="1" s="1"/>
  <c r="DJ91" i="1"/>
  <c r="DJ92" i="1" s="1"/>
  <c r="DJ96" i="1" s="1"/>
  <c r="DV91" i="1"/>
  <c r="DV92" i="1" s="1"/>
  <c r="DV96" i="1" s="1"/>
  <c r="EH91" i="1"/>
  <c r="EH92" i="1" s="1"/>
  <c r="EH96" i="1" s="1"/>
  <c r="ET91" i="1"/>
  <c r="ET92" i="1" s="1"/>
  <c r="ET96" i="1" s="1"/>
  <c r="FF91" i="1"/>
  <c r="FF92" i="1" s="1"/>
  <c r="FF96" i="1" s="1"/>
  <c r="FR91" i="1"/>
  <c r="FR92" i="1" s="1"/>
  <c r="FR96" i="1" s="1"/>
  <c r="G102" i="1"/>
  <c r="G103" i="1" s="1"/>
  <c r="S102" i="1"/>
  <c r="S103" i="1" s="1"/>
  <c r="AE102" i="1"/>
  <c r="AE103" i="1" s="1"/>
  <c r="AQ102" i="1"/>
  <c r="AQ103" i="1" s="1"/>
  <c r="BC102" i="1"/>
  <c r="BC103" i="1" s="1"/>
  <c r="BO102" i="1"/>
  <c r="BO103" i="1" s="1"/>
  <c r="CA102" i="1"/>
  <c r="CA103" i="1" s="1"/>
  <c r="CM102" i="1"/>
  <c r="CM103" i="1" s="1"/>
  <c r="CY102" i="1"/>
  <c r="CY103" i="1" s="1"/>
  <c r="DK102" i="1"/>
  <c r="DK103" i="1" s="1"/>
  <c r="DW102" i="1"/>
  <c r="DW103" i="1" s="1"/>
  <c r="EI102" i="1"/>
  <c r="EI103" i="1" s="1"/>
  <c r="EU102" i="1"/>
  <c r="EU103" i="1" s="1"/>
  <c r="FG102" i="1"/>
  <c r="FG103" i="1" s="1"/>
  <c r="FS102" i="1"/>
  <c r="FS103" i="1" s="1"/>
  <c r="H102" i="1"/>
  <c r="H103" i="1" s="1"/>
  <c r="T102" i="1"/>
  <c r="T103" i="1" s="1"/>
  <c r="AF102" i="1"/>
  <c r="AF103" i="1" s="1"/>
  <c r="AR102" i="1"/>
  <c r="AR103" i="1" s="1"/>
  <c r="BD102" i="1"/>
  <c r="BD103" i="1" s="1"/>
  <c r="CB102" i="1"/>
  <c r="CB103" i="1" s="1"/>
  <c r="CN102" i="1"/>
  <c r="CN103" i="1" s="1"/>
  <c r="CZ102" i="1"/>
  <c r="CZ103" i="1" s="1"/>
  <c r="DX102" i="1"/>
  <c r="DX103" i="1" s="1"/>
  <c r="EJ102" i="1"/>
  <c r="EJ103" i="1" s="1"/>
  <c r="EV102" i="1"/>
  <c r="EV103" i="1" s="1"/>
  <c r="FH102" i="1"/>
  <c r="FH103" i="1" s="1"/>
  <c r="AL91" i="1"/>
  <c r="AL92" i="1" s="1"/>
  <c r="AL96" i="1" s="1"/>
  <c r="AX91" i="1"/>
  <c r="AX92" i="1" s="1"/>
  <c r="AX96" i="1" s="1"/>
  <c r="BJ91" i="1"/>
  <c r="BJ92" i="1" s="1"/>
  <c r="BJ96" i="1" s="1"/>
  <c r="BV91" i="1"/>
  <c r="BV92" i="1" s="1"/>
  <c r="BV96" i="1" s="1"/>
  <c r="CH91" i="1"/>
  <c r="CH92" i="1" s="1"/>
  <c r="CH96" i="1" s="1"/>
  <c r="DF91" i="1"/>
  <c r="DF92" i="1" s="1"/>
  <c r="DF96" i="1" s="1"/>
  <c r="DR91" i="1"/>
  <c r="DR92" i="1" s="1"/>
  <c r="DR96" i="1" s="1"/>
  <c r="ED91" i="1"/>
  <c r="ED92" i="1" s="1"/>
  <c r="ED96" i="1" s="1"/>
  <c r="EP91" i="1"/>
  <c r="EP92" i="1" s="1"/>
  <c r="EP96" i="1" s="1"/>
  <c r="FB91" i="1"/>
  <c r="FB92" i="1" s="1"/>
  <c r="FB96" i="1" s="1"/>
  <c r="FN91" i="1"/>
  <c r="FN92" i="1" s="1"/>
  <c r="FN96" i="1" s="1"/>
  <c r="AY91" i="1"/>
  <c r="AY92" i="1" s="1"/>
  <c r="AY96" i="1" s="1"/>
  <c r="CU91" i="1"/>
  <c r="CU92" i="1" s="1"/>
  <c r="CU96" i="1" s="1"/>
  <c r="EQ91" i="1"/>
  <c r="EQ92" i="1" s="1"/>
  <c r="EQ96" i="1" s="1"/>
  <c r="G91" i="1"/>
  <c r="G92" i="1" s="1"/>
  <c r="S91" i="1"/>
  <c r="S92" i="1" s="1"/>
  <c r="S96" i="1" s="1"/>
  <c r="AE91" i="1"/>
  <c r="AE92" i="1" s="1"/>
  <c r="AE96" i="1" s="1"/>
  <c r="AQ91" i="1"/>
  <c r="AQ92" i="1" s="1"/>
  <c r="AQ96" i="1" s="1"/>
  <c r="BC91" i="1"/>
  <c r="BC92" i="1" s="1"/>
  <c r="BC96" i="1" s="1"/>
  <c r="BO91" i="1"/>
  <c r="BO92" i="1" s="1"/>
  <c r="BO96" i="1" s="1"/>
  <c r="CA91" i="1"/>
  <c r="CA92" i="1" s="1"/>
  <c r="CA96" i="1" s="1"/>
  <c r="CM91" i="1"/>
  <c r="CM92" i="1" s="1"/>
  <c r="CM96" i="1" s="1"/>
  <c r="CY91" i="1"/>
  <c r="CY92" i="1" s="1"/>
  <c r="CY96" i="1" s="1"/>
  <c r="DK91" i="1"/>
  <c r="DK92" i="1" s="1"/>
  <c r="DK96" i="1" s="1"/>
  <c r="DW91" i="1"/>
  <c r="DW92" i="1" s="1"/>
  <c r="DW96" i="1" s="1"/>
  <c r="EI91" i="1"/>
  <c r="EI92" i="1" s="1"/>
  <c r="EI96" i="1" s="1"/>
  <c r="EU91" i="1"/>
  <c r="EU92" i="1" s="1"/>
  <c r="EU96" i="1" s="1"/>
  <c r="FG91" i="1"/>
  <c r="FG92" i="1" s="1"/>
  <c r="FG96" i="1" s="1"/>
  <c r="FS91" i="1"/>
  <c r="FS92" i="1" s="1"/>
  <c r="FS96" i="1" s="1"/>
  <c r="AA91" i="1"/>
  <c r="AA92" i="1" s="1"/>
  <c r="AA96" i="1" s="1"/>
  <c r="BK91" i="1"/>
  <c r="BK92" i="1" s="1"/>
  <c r="BK96" i="1" s="1"/>
  <c r="CI91" i="1"/>
  <c r="CI92" i="1" s="1"/>
  <c r="CI96" i="1" s="1"/>
  <c r="DG91" i="1"/>
  <c r="DG92" i="1" s="1"/>
  <c r="DG96" i="1" s="1"/>
  <c r="DS91" i="1"/>
  <c r="DS92" i="1" s="1"/>
  <c r="DS96" i="1" s="1"/>
  <c r="EE91" i="1"/>
  <c r="EE92" i="1" s="1"/>
  <c r="EE96" i="1" s="1"/>
  <c r="FC91" i="1"/>
  <c r="FC92" i="1" s="1"/>
  <c r="FC96" i="1" s="1"/>
  <c r="FO91" i="1"/>
  <c r="FO92" i="1" s="1"/>
  <c r="FO96" i="1" s="1"/>
  <c r="O91" i="1"/>
  <c r="O92" i="1" s="1"/>
  <c r="O96" i="1" s="1"/>
  <c r="AM91" i="1"/>
  <c r="AM92" i="1" s="1"/>
  <c r="AM96" i="1" s="1"/>
  <c r="BW91" i="1"/>
  <c r="BW92" i="1" s="1"/>
  <c r="BW96" i="1" s="1"/>
  <c r="E91" i="1"/>
  <c r="E92" i="1" s="1"/>
  <c r="E96" i="1" s="1"/>
  <c r="Q91" i="1"/>
  <c r="Q92" i="1" s="1"/>
  <c r="Q96" i="1" s="1"/>
  <c r="AC91" i="1"/>
  <c r="AC92" i="1" s="1"/>
  <c r="AC96" i="1" s="1"/>
  <c r="AO91" i="1"/>
  <c r="AO92" i="1" s="1"/>
  <c r="AO96" i="1" s="1"/>
  <c r="BA91" i="1"/>
  <c r="BA92" i="1" s="1"/>
  <c r="BA96" i="1" s="1"/>
  <c r="BM91" i="1"/>
  <c r="BM92" i="1" s="1"/>
  <c r="BM96" i="1" s="1"/>
  <c r="BY91" i="1"/>
  <c r="BY92" i="1" s="1"/>
  <c r="BY96" i="1" s="1"/>
  <c r="CK91" i="1"/>
  <c r="CK92" i="1" s="1"/>
  <c r="CK96" i="1" s="1"/>
  <c r="CW91" i="1"/>
  <c r="CW92" i="1" s="1"/>
  <c r="CW96" i="1" s="1"/>
  <c r="DI91" i="1"/>
  <c r="DI92" i="1" s="1"/>
  <c r="DI96" i="1" s="1"/>
  <c r="DU91" i="1"/>
  <c r="DU92" i="1" s="1"/>
  <c r="DU96" i="1" s="1"/>
  <c r="EG91" i="1"/>
  <c r="EG92" i="1" s="1"/>
  <c r="EG96" i="1" s="1"/>
  <c r="ES91" i="1"/>
  <c r="ES92" i="1" s="1"/>
  <c r="ES96" i="1" s="1"/>
  <c r="FE91" i="1"/>
  <c r="FE92" i="1" s="1"/>
  <c r="FE96" i="1" s="1"/>
  <c r="FQ91" i="1"/>
  <c r="FQ92" i="1" s="1"/>
  <c r="FQ96" i="1" s="1"/>
  <c r="H91" i="1"/>
  <c r="H92" i="1" s="1"/>
  <c r="H96" i="1" s="1"/>
  <c r="T91" i="1"/>
  <c r="T92" i="1" s="1"/>
  <c r="T96" i="1" s="1"/>
  <c r="AF91" i="1"/>
  <c r="AF92" i="1" s="1"/>
  <c r="AF96" i="1" s="1"/>
  <c r="AR91" i="1"/>
  <c r="AR92" i="1" s="1"/>
  <c r="AR96" i="1" s="1"/>
  <c r="BD91" i="1"/>
  <c r="BD92" i="1" s="1"/>
  <c r="BD96" i="1" s="1"/>
  <c r="BP91" i="1"/>
  <c r="BP92" i="1" s="1"/>
  <c r="BP96" i="1" s="1"/>
  <c r="CB91" i="1"/>
  <c r="CB92" i="1" s="1"/>
  <c r="CB96" i="1" s="1"/>
  <c r="CN91" i="1"/>
  <c r="CN92" i="1" s="1"/>
  <c r="CN96" i="1" s="1"/>
  <c r="CZ91" i="1"/>
  <c r="CZ92" i="1" s="1"/>
  <c r="CZ96" i="1" s="1"/>
  <c r="DL91" i="1"/>
  <c r="DL92" i="1" s="1"/>
  <c r="DL96" i="1" s="1"/>
  <c r="DX91" i="1"/>
  <c r="DX92" i="1" s="1"/>
  <c r="DX96" i="1" s="1"/>
  <c r="EJ91" i="1"/>
  <c r="EJ92" i="1" s="1"/>
  <c r="EJ96" i="1" s="1"/>
  <c r="EV91" i="1"/>
  <c r="EV92" i="1" s="1"/>
  <c r="EV96" i="1" s="1"/>
  <c r="FH91" i="1"/>
  <c r="FH92" i="1" s="1"/>
  <c r="FH96" i="1" s="1"/>
  <c r="FT91" i="1"/>
  <c r="FT92" i="1" s="1"/>
  <c r="FT96" i="1" s="1"/>
  <c r="I91" i="1"/>
  <c r="I92" i="1" s="1"/>
  <c r="I96" i="1" s="1"/>
  <c r="U91" i="1"/>
  <c r="U92" i="1" s="1"/>
  <c r="U96" i="1" s="1"/>
  <c r="AG91" i="1"/>
  <c r="AG92" i="1" s="1"/>
  <c r="AG96" i="1" s="1"/>
  <c r="AS91" i="1"/>
  <c r="AS92" i="1" s="1"/>
  <c r="AS96" i="1" s="1"/>
  <c r="BE91" i="1"/>
  <c r="BE92" i="1" s="1"/>
  <c r="BE96" i="1" s="1"/>
  <c r="BQ91" i="1"/>
  <c r="BQ92" i="1" s="1"/>
  <c r="BQ96" i="1" s="1"/>
  <c r="CC91" i="1"/>
  <c r="CC92" i="1" s="1"/>
  <c r="CC96" i="1" s="1"/>
  <c r="CO91" i="1"/>
  <c r="CO92" i="1" s="1"/>
  <c r="CO96" i="1" s="1"/>
  <c r="DA91" i="1"/>
  <c r="DA92" i="1" s="1"/>
  <c r="DA96" i="1" s="1"/>
  <c r="DM91" i="1"/>
  <c r="DM92" i="1" s="1"/>
  <c r="DM96" i="1" s="1"/>
  <c r="DY91" i="1"/>
  <c r="DY92" i="1" s="1"/>
  <c r="DY96" i="1" s="1"/>
  <c r="EK91" i="1"/>
  <c r="EK92" i="1" s="1"/>
  <c r="EK96" i="1" s="1"/>
  <c r="EW91" i="1"/>
  <c r="EW92" i="1" s="1"/>
  <c r="EW96" i="1" s="1"/>
  <c r="FI91" i="1"/>
  <c r="FI92" i="1" s="1"/>
  <c r="FI96" i="1" s="1"/>
  <c r="FU91" i="1"/>
  <c r="FU92" i="1" s="1"/>
  <c r="FU96" i="1" s="1"/>
  <c r="CG91" i="1"/>
  <c r="CG92" i="1" s="1"/>
  <c r="CG96" i="1" s="1"/>
  <c r="CS91" i="1"/>
  <c r="CS92" i="1" s="1"/>
  <c r="CS96" i="1" s="1"/>
  <c r="DE91" i="1"/>
  <c r="DE92" i="1" s="1"/>
  <c r="DE96" i="1" s="1"/>
  <c r="DQ91" i="1"/>
  <c r="DQ92" i="1" s="1"/>
  <c r="DQ96" i="1" s="1"/>
  <c r="EC91" i="1"/>
  <c r="EC92" i="1" s="1"/>
  <c r="EC96" i="1" s="1"/>
  <c r="EO91" i="1"/>
  <c r="EO92" i="1" s="1"/>
  <c r="EO96" i="1" s="1"/>
  <c r="FA91" i="1"/>
  <c r="FA92" i="1" s="1"/>
  <c r="FA96" i="1" s="1"/>
  <c r="FM91" i="1"/>
  <c r="FM92" i="1" s="1"/>
  <c r="FM96" i="1" s="1"/>
  <c r="BU95" i="1"/>
  <c r="FA95" i="1"/>
  <c r="AM95" i="1"/>
  <c r="CU95" i="1"/>
  <c r="EQ95" i="1"/>
  <c r="D95" i="1"/>
  <c r="AB95" i="1"/>
  <c r="AZ95" i="1"/>
  <c r="CV95" i="1"/>
  <c r="FP95" i="1"/>
  <c r="BI95" i="1"/>
  <c r="EO95" i="1"/>
  <c r="DS95" i="1"/>
  <c r="EF95" i="1"/>
  <c r="AK95" i="1"/>
  <c r="DQ95" i="1"/>
  <c r="BW95" i="1"/>
  <c r="FC95" i="1"/>
  <c r="P95" i="1"/>
  <c r="AN95" i="1"/>
  <c r="BL95" i="1"/>
  <c r="CJ95" i="1"/>
  <c r="DT95" i="1"/>
  <c r="AG95" i="1"/>
  <c r="BQ95" i="1"/>
  <c r="CO95" i="1"/>
  <c r="DY95" i="1"/>
  <c r="EK95" i="1"/>
  <c r="FI95" i="1"/>
  <c r="AH95" i="1"/>
  <c r="BR95" i="1"/>
  <c r="CP95" i="1"/>
  <c r="DN95" i="1"/>
  <c r="EL95" i="1"/>
  <c r="FV95" i="1"/>
  <c r="CG95" i="1"/>
  <c r="O95" i="1"/>
  <c r="BK95" i="1"/>
  <c r="BX95" i="1"/>
  <c r="I95" i="1"/>
  <c r="BE95" i="1"/>
  <c r="DA95" i="1"/>
  <c r="FU95" i="1"/>
  <c r="J95" i="1"/>
  <c r="AT95" i="1"/>
  <c r="BF95" i="1"/>
  <c r="CD95" i="1"/>
  <c r="DB95" i="1"/>
  <c r="DZ95" i="1"/>
  <c r="EX95" i="1"/>
  <c r="FJ95" i="1"/>
  <c r="M95" i="1"/>
  <c r="EC95" i="1"/>
  <c r="AY95" i="1"/>
  <c r="EE95" i="1"/>
  <c r="DH95" i="1"/>
  <c r="U95" i="1"/>
  <c r="AS95" i="1"/>
  <c r="CC95" i="1"/>
  <c r="DM95" i="1"/>
  <c r="EW95" i="1"/>
  <c r="V95" i="1"/>
  <c r="L95" i="1"/>
  <c r="X95" i="1"/>
  <c r="AJ95" i="1"/>
  <c r="AV95" i="1"/>
  <c r="BH95" i="1"/>
  <c r="BT95" i="1"/>
  <c r="CF95" i="1"/>
  <c r="CR95" i="1"/>
  <c r="DD95" i="1"/>
  <c r="DP95" i="1"/>
  <c r="EB95" i="1"/>
  <c r="EN95" i="1"/>
  <c r="EZ95" i="1"/>
  <c r="FL95" i="1"/>
  <c r="FX95" i="1"/>
  <c r="FM95" i="1"/>
  <c r="AW95" i="1"/>
  <c r="Y95" i="1"/>
  <c r="FO95" i="1"/>
  <c r="CS95" i="1"/>
  <c r="AA95" i="1"/>
  <c r="DG95" i="1"/>
  <c r="FD95" i="1"/>
  <c r="DE95" i="1"/>
  <c r="CI95" i="1"/>
  <c r="ER95" i="1"/>
  <c r="G96" i="1"/>
  <c r="AX95" i="1"/>
  <c r="DF95" i="1"/>
  <c r="EP95" i="1"/>
  <c r="AL95" i="1"/>
  <c r="CH95" i="1"/>
  <c r="N95" i="1"/>
  <c r="BJ95" i="1"/>
  <c r="CT95" i="1"/>
  <c r="DR95" i="1"/>
  <c r="FB95" i="1"/>
  <c r="ED95" i="1"/>
  <c r="E95" i="1"/>
  <c r="Q95" i="1"/>
  <c r="AC95" i="1"/>
  <c r="AO95" i="1"/>
  <c r="BA95" i="1"/>
  <c r="BM95" i="1"/>
  <c r="BY95" i="1"/>
  <c r="CK95" i="1"/>
  <c r="CW95" i="1"/>
  <c r="DI95" i="1"/>
  <c r="DU95" i="1"/>
  <c r="EG95" i="1"/>
  <c r="ES95" i="1"/>
  <c r="FE95" i="1"/>
  <c r="FQ95" i="1"/>
  <c r="Z95" i="1"/>
  <c r="BV95" i="1"/>
  <c r="FN95" i="1"/>
  <c r="F95" i="1"/>
  <c r="R95" i="1"/>
  <c r="AD95" i="1"/>
  <c r="AP95" i="1"/>
  <c r="BB95" i="1"/>
  <c r="BN95" i="1"/>
  <c r="BZ95" i="1"/>
  <c r="CL95" i="1"/>
  <c r="CX95" i="1"/>
  <c r="DJ95" i="1"/>
  <c r="DV95" i="1"/>
  <c r="EH95" i="1"/>
  <c r="ET95" i="1"/>
  <c r="FF95" i="1"/>
  <c r="FR95" i="1"/>
  <c r="K91" i="1"/>
  <c r="K92" i="1" s="1"/>
  <c r="K96" i="1" s="1"/>
  <c r="W91" i="1"/>
  <c r="W92" i="1" s="1"/>
  <c r="W96" i="1" s="1"/>
  <c r="AI91" i="1"/>
  <c r="AI92" i="1" s="1"/>
  <c r="AI96" i="1" s="1"/>
  <c r="AU91" i="1"/>
  <c r="AU92" i="1" s="1"/>
  <c r="AU96" i="1" s="1"/>
  <c r="BG91" i="1"/>
  <c r="BG92" i="1" s="1"/>
  <c r="BG96" i="1" s="1"/>
  <c r="BS91" i="1"/>
  <c r="BS92" i="1" s="1"/>
  <c r="BS96" i="1" s="1"/>
  <c r="CE91" i="1"/>
  <c r="CE92" i="1" s="1"/>
  <c r="CE96" i="1" s="1"/>
  <c r="CQ91" i="1"/>
  <c r="CQ92" i="1" s="1"/>
  <c r="CQ96" i="1" s="1"/>
  <c r="DC91" i="1"/>
  <c r="DC92" i="1" s="1"/>
  <c r="DC96" i="1" s="1"/>
  <c r="DO91" i="1"/>
  <c r="DO92" i="1" s="1"/>
  <c r="DO96" i="1" s="1"/>
  <c r="EA91" i="1"/>
  <c r="EA92" i="1" s="1"/>
  <c r="EA96" i="1" s="1"/>
  <c r="EM91" i="1"/>
  <c r="EM92" i="1" s="1"/>
  <c r="EM96" i="1" s="1"/>
  <c r="EY91" i="1"/>
  <c r="EY92" i="1" s="1"/>
  <c r="EY96" i="1" s="1"/>
  <c r="FK91" i="1"/>
  <c r="FK92" i="1" s="1"/>
  <c r="FK96" i="1" s="1"/>
  <c r="FW91" i="1"/>
  <c r="FW92" i="1" s="1"/>
  <c r="FW96" i="1" s="1"/>
  <c r="L91" i="1"/>
  <c r="L92" i="1" s="1"/>
  <c r="L96" i="1" s="1"/>
  <c r="X91" i="1"/>
  <c r="X92" i="1" s="1"/>
  <c r="X96" i="1" s="1"/>
  <c r="AJ91" i="1"/>
  <c r="AJ92" i="1" s="1"/>
  <c r="AJ96" i="1" s="1"/>
  <c r="AV91" i="1"/>
  <c r="AV92" i="1" s="1"/>
  <c r="AV96" i="1" s="1"/>
  <c r="BH91" i="1"/>
  <c r="BH92" i="1" s="1"/>
  <c r="BH96" i="1" s="1"/>
  <c r="BT91" i="1"/>
  <c r="BT92" i="1" s="1"/>
  <c r="BT96" i="1" s="1"/>
  <c r="CF91" i="1"/>
  <c r="CF92" i="1" s="1"/>
  <c r="CF96" i="1" s="1"/>
  <c r="CR91" i="1"/>
  <c r="CR92" i="1" s="1"/>
  <c r="CR96" i="1" s="1"/>
  <c r="DD91" i="1"/>
  <c r="DD92" i="1" s="1"/>
  <c r="DD96" i="1" s="1"/>
  <c r="DP91" i="1"/>
  <c r="DP92" i="1" s="1"/>
  <c r="DP96" i="1" s="1"/>
  <c r="EB91" i="1"/>
  <c r="EB92" i="1" s="1"/>
  <c r="EB96" i="1" s="1"/>
  <c r="EN91" i="1"/>
  <c r="EN92" i="1" s="1"/>
  <c r="EN96" i="1" s="1"/>
  <c r="EZ91" i="1"/>
  <c r="EZ92" i="1" s="1"/>
  <c r="EZ96" i="1" s="1"/>
  <c r="FL91" i="1"/>
  <c r="FL92" i="1" s="1"/>
  <c r="FL96" i="1" s="1"/>
  <c r="FX91" i="1"/>
  <c r="FX92" i="1" s="1"/>
  <c r="FX96" i="1" s="1"/>
  <c r="D91" i="1"/>
  <c r="D92" i="1" s="1"/>
  <c r="D96" i="1" s="1"/>
  <c r="P91" i="1"/>
  <c r="P92" i="1" s="1"/>
  <c r="P96" i="1" s="1"/>
  <c r="AB91" i="1"/>
  <c r="AB92" i="1" s="1"/>
  <c r="AB96" i="1" s="1"/>
  <c r="AN91" i="1"/>
  <c r="AN92" i="1" s="1"/>
  <c r="AN96" i="1" s="1"/>
  <c r="AZ91" i="1"/>
  <c r="AZ92" i="1" s="1"/>
  <c r="AZ96" i="1" s="1"/>
  <c r="BL91" i="1"/>
  <c r="BL92" i="1" s="1"/>
  <c r="BL96" i="1" s="1"/>
  <c r="BX91" i="1"/>
  <c r="BX92" i="1" s="1"/>
  <c r="BX96" i="1" s="1"/>
  <c r="CJ91" i="1"/>
  <c r="CJ92" i="1" s="1"/>
  <c r="CJ96" i="1" s="1"/>
  <c r="CV91" i="1"/>
  <c r="CV92" i="1" s="1"/>
  <c r="CV96" i="1" s="1"/>
  <c r="DH91" i="1"/>
  <c r="DH92" i="1" s="1"/>
  <c r="DH96" i="1" s="1"/>
  <c r="DT91" i="1"/>
  <c r="DT92" i="1" s="1"/>
  <c r="DT96" i="1" s="1"/>
  <c r="EF91" i="1"/>
  <c r="EF92" i="1" s="1"/>
  <c r="EF96" i="1" s="1"/>
  <c r="ER91" i="1"/>
  <c r="ER92" i="1" s="1"/>
  <c r="ER96" i="1" s="1"/>
  <c r="FD91" i="1"/>
  <c r="FD92" i="1" s="1"/>
  <c r="FD96" i="1" s="1"/>
  <c r="FP91" i="1"/>
  <c r="FP92" i="1" s="1"/>
  <c r="FP96" i="1" s="1"/>
  <c r="FZ108" i="1" l="1"/>
  <c r="FZ110" i="1"/>
  <c r="FZ116" i="1"/>
  <c r="GB116" i="1" s="1"/>
  <c r="FZ121" i="1"/>
  <c r="GB121" i="1" s="1"/>
  <c r="FZ111" i="1"/>
  <c r="GB111" i="1" s="1"/>
  <c r="FZ103" i="1"/>
  <c r="GB103" i="1" s="1"/>
  <c r="FX78" i="1" l="1"/>
  <c r="FW78" i="1"/>
  <c r="FV78" i="1"/>
  <c r="FU78" i="1"/>
  <c r="FT78" i="1"/>
  <c r="FS78" i="1"/>
  <c r="FR78" i="1"/>
  <c r="FQ78" i="1"/>
  <c r="FP78" i="1"/>
  <c r="FO78" i="1"/>
  <c r="FN78" i="1"/>
  <c r="FM78" i="1"/>
  <c r="FM81" i="1" s="1"/>
  <c r="FL78" i="1"/>
  <c r="FK78" i="1"/>
  <c r="FJ78" i="1"/>
  <c r="FI78" i="1"/>
  <c r="FH78" i="1"/>
  <c r="FG78" i="1"/>
  <c r="FF78" i="1"/>
  <c r="FE78" i="1"/>
  <c r="FD78" i="1"/>
  <c r="FC78" i="1"/>
  <c r="FB78" i="1"/>
  <c r="FA78" i="1"/>
  <c r="FA81" i="1" s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O81" i="1" s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C81" i="1" s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Q81" i="1" s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E81" i="1" s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S81" i="1" s="1"/>
  <c r="CR78" i="1"/>
  <c r="CQ78" i="1"/>
  <c r="CP78" i="1"/>
  <c r="CO78" i="1"/>
  <c r="CM78" i="1"/>
  <c r="CL78" i="1"/>
  <c r="CK78" i="1"/>
  <c r="CJ78" i="1"/>
  <c r="CI78" i="1"/>
  <c r="CH78" i="1"/>
  <c r="CH81" i="1" s="1"/>
  <c r="CG78" i="1"/>
  <c r="CF78" i="1"/>
  <c r="CF81" i="1" s="1"/>
  <c r="CE78" i="1"/>
  <c r="CD78" i="1"/>
  <c r="CC78" i="1"/>
  <c r="CB78" i="1"/>
  <c r="CA78" i="1"/>
  <c r="BZ78" i="1"/>
  <c r="BY78" i="1"/>
  <c r="BX78" i="1"/>
  <c r="BW78" i="1"/>
  <c r="BV78" i="1"/>
  <c r="BV81" i="1" s="1"/>
  <c r="BU78" i="1"/>
  <c r="BT78" i="1"/>
  <c r="BT81" i="1" s="1"/>
  <c r="BS78" i="1"/>
  <c r="BR78" i="1"/>
  <c r="BQ78" i="1"/>
  <c r="BP78" i="1"/>
  <c r="BO78" i="1"/>
  <c r="BN78" i="1"/>
  <c r="BM78" i="1"/>
  <c r="BL78" i="1"/>
  <c r="BK78" i="1"/>
  <c r="BJ78" i="1"/>
  <c r="BJ81" i="1" s="1"/>
  <c r="BI78" i="1"/>
  <c r="BH78" i="1"/>
  <c r="BH81" i="1" s="1"/>
  <c r="BG78" i="1"/>
  <c r="BF78" i="1"/>
  <c r="BE78" i="1"/>
  <c r="BD78" i="1"/>
  <c r="BC78" i="1"/>
  <c r="BB78" i="1"/>
  <c r="BA78" i="1"/>
  <c r="AZ78" i="1"/>
  <c r="AY78" i="1"/>
  <c r="AX78" i="1"/>
  <c r="AX81" i="1" s="1"/>
  <c r="AW78" i="1"/>
  <c r="AV78" i="1"/>
  <c r="AV81" i="1" s="1"/>
  <c r="AU78" i="1"/>
  <c r="AT78" i="1"/>
  <c r="AS78" i="1"/>
  <c r="AR78" i="1"/>
  <c r="AQ78" i="1"/>
  <c r="AP78" i="1"/>
  <c r="AO78" i="1"/>
  <c r="AN78" i="1"/>
  <c r="AM78" i="1"/>
  <c r="AL78" i="1"/>
  <c r="AL81" i="1" s="1"/>
  <c r="AK78" i="1"/>
  <c r="AJ78" i="1"/>
  <c r="AJ81" i="1" s="1"/>
  <c r="AI78" i="1"/>
  <c r="AH78" i="1"/>
  <c r="AG78" i="1"/>
  <c r="AF78" i="1"/>
  <c r="AE78" i="1"/>
  <c r="AD78" i="1"/>
  <c r="AC78" i="1"/>
  <c r="AB78" i="1"/>
  <c r="AA78" i="1"/>
  <c r="Z78" i="1"/>
  <c r="Z81" i="1" s="1"/>
  <c r="Y78" i="1"/>
  <c r="X78" i="1"/>
  <c r="X81" i="1" s="1"/>
  <c r="W78" i="1"/>
  <c r="V78" i="1"/>
  <c r="U78" i="1"/>
  <c r="T78" i="1"/>
  <c r="S78" i="1"/>
  <c r="R78" i="1"/>
  <c r="Q78" i="1"/>
  <c r="P78" i="1"/>
  <c r="O78" i="1"/>
  <c r="N78" i="1"/>
  <c r="N81" i="1" s="1"/>
  <c r="M78" i="1"/>
  <c r="L78" i="1"/>
  <c r="L81" i="1" s="1"/>
  <c r="K78" i="1"/>
  <c r="J78" i="1"/>
  <c r="I78" i="1"/>
  <c r="H78" i="1"/>
  <c r="G78" i="1"/>
  <c r="F78" i="1"/>
  <c r="E78" i="1"/>
  <c r="D78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FX71" i="1"/>
  <c r="FW71" i="1"/>
  <c r="FV71" i="1"/>
  <c r="FU71" i="1"/>
  <c r="FT71" i="1"/>
  <c r="FS71" i="1"/>
  <c r="FR71" i="1"/>
  <c r="FR81" i="1" s="1"/>
  <c r="FQ71" i="1"/>
  <c r="FQ81" i="1" s="1"/>
  <c r="FP71" i="1"/>
  <c r="FO71" i="1"/>
  <c r="FN71" i="1"/>
  <c r="FM71" i="1"/>
  <c r="FL71" i="1"/>
  <c r="FK71" i="1"/>
  <c r="FJ71" i="1"/>
  <c r="FI71" i="1"/>
  <c r="FH71" i="1"/>
  <c r="FG71" i="1"/>
  <c r="FF71" i="1"/>
  <c r="FF81" i="1" s="1"/>
  <c r="FE71" i="1"/>
  <c r="FE81" i="1" s="1"/>
  <c r="FD71" i="1"/>
  <c r="FC71" i="1"/>
  <c r="FB71" i="1"/>
  <c r="FA71" i="1"/>
  <c r="EZ71" i="1"/>
  <c r="EY71" i="1"/>
  <c r="EX71" i="1"/>
  <c r="EW71" i="1"/>
  <c r="EV71" i="1"/>
  <c r="EU71" i="1"/>
  <c r="ET71" i="1"/>
  <c r="ET81" i="1" s="1"/>
  <c r="ES71" i="1"/>
  <c r="ES81" i="1" s="1"/>
  <c r="ER71" i="1"/>
  <c r="EQ71" i="1"/>
  <c r="EP71" i="1"/>
  <c r="EO71" i="1"/>
  <c r="EN71" i="1"/>
  <c r="EM71" i="1"/>
  <c r="EL71" i="1"/>
  <c r="EK71" i="1"/>
  <c r="EJ71" i="1"/>
  <c r="EI71" i="1"/>
  <c r="EH71" i="1"/>
  <c r="EH81" i="1" s="1"/>
  <c r="EG71" i="1"/>
  <c r="EG81" i="1" s="1"/>
  <c r="EF71" i="1"/>
  <c r="EE71" i="1"/>
  <c r="ED71" i="1"/>
  <c r="EC71" i="1"/>
  <c r="EB71" i="1"/>
  <c r="EA71" i="1"/>
  <c r="DZ71" i="1"/>
  <c r="DY71" i="1"/>
  <c r="DX71" i="1"/>
  <c r="DW71" i="1"/>
  <c r="DV71" i="1"/>
  <c r="DV81" i="1" s="1"/>
  <c r="DU71" i="1"/>
  <c r="DU81" i="1" s="1"/>
  <c r="DT71" i="1"/>
  <c r="DS71" i="1"/>
  <c r="DR71" i="1"/>
  <c r="DQ71" i="1"/>
  <c r="DP71" i="1"/>
  <c r="DO71" i="1"/>
  <c r="DN71" i="1"/>
  <c r="DM71" i="1"/>
  <c r="DM81" i="1" s="1"/>
  <c r="DL71" i="1"/>
  <c r="DK71" i="1"/>
  <c r="DJ71" i="1"/>
  <c r="DJ81" i="1" s="1"/>
  <c r="DI71" i="1"/>
  <c r="DI81" i="1" s="1"/>
  <c r="DH71" i="1"/>
  <c r="DG71" i="1"/>
  <c r="DF71" i="1"/>
  <c r="DE71" i="1"/>
  <c r="DD71" i="1"/>
  <c r="DC71" i="1"/>
  <c r="DB71" i="1"/>
  <c r="DA71" i="1"/>
  <c r="DA81" i="1" s="1"/>
  <c r="CZ71" i="1"/>
  <c r="CY71" i="1"/>
  <c r="CX71" i="1"/>
  <c r="CX81" i="1" s="1"/>
  <c r="CW71" i="1"/>
  <c r="CW81" i="1" s="1"/>
  <c r="CV71" i="1"/>
  <c r="CU71" i="1"/>
  <c r="CT71" i="1"/>
  <c r="CS71" i="1"/>
  <c r="CR71" i="1"/>
  <c r="CQ71" i="1"/>
  <c r="CP71" i="1"/>
  <c r="CO71" i="1"/>
  <c r="CO81" i="1" s="1"/>
  <c r="CN71" i="1"/>
  <c r="CM71" i="1"/>
  <c r="CL71" i="1"/>
  <c r="CL81" i="1" s="1"/>
  <c r="CK71" i="1"/>
  <c r="CK81" i="1" s="1"/>
  <c r="CJ71" i="1"/>
  <c r="CJ81" i="1" s="1"/>
  <c r="CI71" i="1"/>
  <c r="CI81" i="1" s="1"/>
  <c r="CH71" i="1"/>
  <c r="CG71" i="1"/>
  <c r="CF71" i="1"/>
  <c r="CE71" i="1"/>
  <c r="CD71" i="1"/>
  <c r="CC71" i="1"/>
  <c r="CC81" i="1" s="1"/>
  <c r="CB71" i="1"/>
  <c r="CA71" i="1"/>
  <c r="BZ71" i="1"/>
  <c r="BZ81" i="1" s="1"/>
  <c r="BY71" i="1"/>
  <c r="BY81" i="1" s="1"/>
  <c r="BX71" i="1"/>
  <c r="BX81" i="1" s="1"/>
  <c r="BW71" i="1"/>
  <c r="BW81" i="1" s="1"/>
  <c r="BV71" i="1"/>
  <c r="BU71" i="1"/>
  <c r="BT71" i="1"/>
  <c r="BS71" i="1"/>
  <c r="BR71" i="1"/>
  <c r="BQ71" i="1"/>
  <c r="BP71" i="1"/>
  <c r="BO71" i="1"/>
  <c r="BN71" i="1"/>
  <c r="BN81" i="1" s="1"/>
  <c r="BM71" i="1"/>
  <c r="BM81" i="1" s="1"/>
  <c r="BL71" i="1"/>
  <c r="BL81" i="1" s="1"/>
  <c r="BK71" i="1"/>
  <c r="BK81" i="1" s="1"/>
  <c r="BJ71" i="1"/>
  <c r="BI71" i="1"/>
  <c r="BH71" i="1"/>
  <c r="BG71" i="1"/>
  <c r="BF71" i="1"/>
  <c r="BE71" i="1"/>
  <c r="BE81" i="1" s="1"/>
  <c r="BD71" i="1"/>
  <c r="BC71" i="1"/>
  <c r="BB71" i="1"/>
  <c r="BB81" i="1" s="1"/>
  <c r="BA71" i="1"/>
  <c r="BA81" i="1" s="1"/>
  <c r="AZ71" i="1"/>
  <c r="AZ81" i="1" s="1"/>
  <c r="AY71" i="1"/>
  <c r="AY81" i="1" s="1"/>
  <c r="AX71" i="1"/>
  <c r="AW71" i="1"/>
  <c r="AV71" i="1"/>
  <c r="AU71" i="1"/>
  <c r="AT71" i="1"/>
  <c r="AS71" i="1"/>
  <c r="AR71" i="1"/>
  <c r="AQ71" i="1"/>
  <c r="AP71" i="1"/>
  <c r="AP81" i="1" s="1"/>
  <c r="AO71" i="1"/>
  <c r="AO81" i="1" s="1"/>
  <c r="AN71" i="1"/>
  <c r="AN81" i="1" s="1"/>
  <c r="AM71" i="1"/>
  <c r="AM81" i="1" s="1"/>
  <c r="AL71" i="1"/>
  <c r="AK71" i="1"/>
  <c r="AJ71" i="1"/>
  <c r="AI71" i="1"/>
  <c r="AH71" i="1"/>
  <c r="AG71" i="1"/>
  <c r="AF71" i="1"/>
  <c r="AE71" i="1"/>
  <c r="AD71" i="1"/>
  <c r="AD81" i="1" s="1"/>
  <c r="AC71" i="1"/>
  <c r="AC81" i="1" s="1"/>
  <c r="AB71" i="1"/>
  <c r="AB81" i="1" s="1"/>
  <c r="AA71" i="1"/>
  <c r="AA81" i="1" s="1"/>
  <c r="Z71" i="1"/>
  <c r="Y71" i="1"/>
  <c r="X71" i="1"/>
  <c r="W71" i="1"/>
  <c r="V71" i="1"/>
  <c r="U71" i="1"/>
  <c r="T71" i="1"/>
  <c r="S71" i="1"/>
  <c r="S81" i="1" s="1"/>
  <c r="R71" i="1"/>
  <c r="R81" i="1" s="1"/>
  <c r="Q71" i="1"/>
  <c r="Q81" i="1" s="1"/>
  <c r="P71" i="1"/>
  <c r="P81" i="1" s="1"/>
  <c r="O71" i="1"/>
  <c r="O81" i="1" s="1"/>
  <c r="N71" i="1"/>
  <c r="M71" i="1"/>
  <c r="L71" i="1"/>
  <c r="K71" i="1"/>
  <c r="J71" i="1"/>
  <c r="I71" i="1"/>
  <c r="I81" i="1" s="1"/>
  <c r="H71" i="1"/>
  <c r="G71" i="1"/>
  <c r="F71" i="1"/>
  <c r="F81" i="1" s="1"/>
  <c r="E71" i="1"/>
  <c r="E81" i="1" s="1"/>
  <c r="D71" i="1"/>
  <c r="D81" i="1" s="1"/>
  <c r="FX81" i="1"/>
  <c r="FW81" i="1"/>
  <c r="FV81" i="1"/>
  <c r="FU81" i="1"/>
  <c r="FT81" i="1"/>
  <c r="FS81" i="1"/>
  <c r="FL81" i="1"/>
  <c r="FK81" i="1"/>
  <c r="FJ81" i="1"/>
  <c r="FI81" i="1"/>
  <c r="FH81" i="1"/>
  <c r="FG81" i="1"/>
  <c r="EZ81" i="1"/>
  <c r="EY81" i="1"/>
  <c r="EX81" i="1"/>
  <c r="EW81" i="1"/>
  <c r="EV81" i="1"/>
  <c r="EU81" i="1"/>
  <c r="EN81" i="1"/>
  <c r="EM81" i="1"/>
  <c r="EL81" i="1"/>
  <c r="EK81" i="1"/>
  <c r="EJ81" i="1"/>
  <c r="EI81" i="1"/>
  <c r="EB81" i="1"/>
  <c r="EA81" i="1"/>
  <c r="DZ81" i="1"/>
  <c r="DY81" i="1"/>
  <c r="DX81" i="1"/>
  <c r="DW81" i="1"/>
  <c r="DP81" i="1"/>
  <c r="DO81" i="1"/>
  <c r="DN81" i="1"/>
  <c r="DL81" i="1"/>
  <c r="DK81" i="1"/>
  <c r="DD81" i="1"/>
  <c r="DC81" i="1"/>
  <c r="DB81" i="1"/>
  <c r="CZ81" i="1"/>
  <c r="CY81" i="1"/>
  <c r="CR81" i="1"/>
  <c r="CQ81" i="1"/>
  <c r="CP81" i="1"/>
  <c r="CN81" i="1"/>
  <c r="CM81" i="1"/>
  <c r="CE81" i="1"/>
  <c r="CD81" i="1"/>
  <c r="CB81" i="1"/>
  <c r="CA81" i="1"/>
  <c r="BS81" i="1"/>
  <c r="BR81" i="1"/>
  <c r="BQ81" i="1"/>
  <c r="BP81" i="1"/>
  <c r="BO81" i="1"/>
  <c r="BG81" i="1"/>
  <c r="BF81" i="1"/>
  <c r="BD81" i="1"/>
  <c r="BC81" i="1"/>
  <c r="AU81" i="1"/>
  <c r="AT81" i="1"/>
  <c r="AS81" i="1"/>
  <c r="AR81" i="1"/>
  <c r="AQ81" i="1"/>
  <c r="AI81" i="1"/>
  <c r="AH81" i="1"/>
  <c r="AG81" i="1"/>
  <c r="AF81" i="1"/>
  <c r="AE81" i="1"/>
  <c r="W81" i="1"/>
  <c r="V81" i="1"/>
  <c r="U81" i="1"/>
  <c r="T81" i="1"/>
  <c r="K81" i="1"/>
  <c r="J81" i="1"/>
  <c r="H81" i="1"/>
  <c r="G81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CG49" i="1"/>
  <c r="FZ48" i="1"/>
  <c r="FZ47" i="1"/>
  <c r="FZ46" i="1"/>
  <c r="FX59" i="1"/>
  <c r="FX154" i="1" s="1"/>
  <c r="FX155" i="1" s="1"/>
  <c r="FW59" i="1"/>
  <c r="FW154" i="1" s="1"/>
  <c r="FW155" i="1" s="1"/>
  <c r="FV59" i="1"/>
  <c r="FV154" i="1" s="1"/>
  <c r="FV155" i="1" s="1"/>
  <c r="FU59" i="1"/>
  <c r="FU154" i="1" s="1"/>
  <c r="FU155" i="1" s="1"/>
  <c r="FT59" i="1"/>
  <c r="FT154" i="1" s="1"/>
  <c r="FT155" i="1" s="1"/>
  <c r="FS59" i="1"/>
  <c r="FS154" i="1" s="1"/>
  <c r="FS155" i="1" s="1"/>
  <c r="FR59" i="1"/>
  <c r="FR154" i="1" s="1"/>
  <c r="FR155" i="1" s="1"/>
  <c r="FQ59" i="1"/>
  <c r="FQ154" i="1" s="1"/>
  <c r="FQ155" i="1" s="1"/>
  <c r="FP59" i="1"/>
  <c r="FP154" i="1" s="1"/>
  <c r="FP155" i="1" s="1"/>
  <c r="FO59" i="1"/>
  <c r="FO154" i="1" s="1"/>
  <c r="FO155" i="1" s="1"/>
  <c r="FN59" i="1"/>
  <c r="FN154" i="1" s="1"/>
  <c r="FN155" i="1" s="1"/>
  <c r="FM59" i="1"/>
  <c r="FM154" i="1" s="1"/>
  <c r="FM155" i="1" s="1"/>
  <c r="FL59" i="1"/>
  <c r="FL154" i="1" s="1"/>
  <c r="FL155" i="1" s="1"/>
  <c r="FK59" i="1"/>
  <c r="FK154" i="1" s="1"/>
  <c r="FK155" i="1" s="1"/>
  <c r="FJ59" i="1"/>
  <c r="FJ154" i="1" s="1"/>
  <c r="FJ155" i="1" s="1"/>
  <c r="FI59" i="1"/>
  <c r="FI154" i="1" s="1"/>
  <c r="FI155" i="1" s="1"/>
  <c r="FH59" i="1"/>
  <c r="FH154" i="1" s="1"/>
  <c r="FH155" i="1" s="1"/>
  <c r="FG59" i="1"/>
  <c r="FG154" i="1" s="1"/>
  <c r="FG155" i="1" s="1"/>
  <c r="FF59" i="1"/>
  <c r="FF154" i="1" s="1"/>
  <c r="FF155" i="1" s="1"/>
  <c r="FE59" i="1"/>
  <c r="FE154" i="1" s="1"/>
  <c r="FE155" i="1" s="1"/>
  <c r="FD59" i="1"/>
  <c r="FD154" i="1" s="1"/>
  <c r="FD155" i="1" s="1"/>
  <c r="FC59" i="1"/>
  <c r="FC154" i="1" s="1"/>
  <c r="FC155" i="1" s="1"/>
  <c r="FB59" i="1"/>
  <c r="FB154" i="1" s="1"/>
  <c r="FB155" i="1" s="1"/>
  <c r="FA59" i="1"/>
  <c r="FA154" i="1" s="1"/>
  <c r="FA155" i="1" s="1"/>
  <c r="EZ59" i="1"/>
  <c r="EZ154" i="1" s="1"/>
  <c r="EZ155" i="1" s="1"/>
  <c r="EY59" i="1"/>
  <c r="EY154" i="1" s="1"/>
  <c r="EY155" i="1" s="1"/>
  <c r="EX59" i="1"/>
  <c r="EX154" i="1" s="1"/>
  <c r="EX155" i="1" s="1"/>
  <c r="EW59" i="1"/>
  <c r="EW154" i="1" s="1"/>
  <c r="EW155" i="1" s="1"/>
  <c r="EV59" i="1"/>
  <c r="EV154" i="1" s="1"/>
  <c r="EV155" i="1" s="1"/>
  <c r="EU59" i="1"/>
  <c r="EU154" i="1" s="1"/>
  <c r="EU155" i="1" s="1"/>
  <c r="ET59" i="1"/>
  <c r="ET154" i="1" s="1"/>
  <c r="ET155" i="1" s="1"/>
  <c r="ES59" i="1"/>
  <c r="ES154" i="1" s="1"/>
  <c r="ES155" i="1" s="1"/>
  <c r="ER59" i="1"/>
  <c r="ER154" i="1" s="1"/>
  <c r="ER155" i="1" s="1"/>
  <c r="EQ59" i="1"/>
  <c r="EQ154" i="1" s="1"/>
  <c r="EQ155" i="1" s="1"/>
  <c r="EP59" i="1"/>
  <c r="EP154" i="1" s="1"/>
  <c r="EP155" i="1" s="1"/>
  <c r="EO59" i="1"/>
  <c r="EO154" i="1" s="1"/>
  <c r="EO155" i="1" s="1"/>
  <c r="EN59" i="1"/>
  <c r="EN154" i="1" s="1"/>
  <c r="EN155" i="1" s="1"/>
  <c r="EM59" i="1"/>
  <c r="EM154" i="1" s="1"/>
  <c r="EM155" i="1" s="1"/>
  <c r="EL59" i="1"/>
  <c r="EL154" i="1" s="1"/>
  <c r="EL155" i="1" s="1"/>
  <c r="EK59" i="1"/>
  <c r="EK154" i="1" s="1"/>
  <c r="EK155" i="1" s="1"/>
  <c r="EJ59" i="1"/>
  <c r="EJ154" i="1" s="1"/>
  <c r="EJ155" i="1" s="1"/>
  <c r="EI59" i="1"/>
  <c r="EI154" i="1" s="1"/>
  <c r="EI155" i="1" s="1"/>
  <c r="EH59" i="1"/>
  <c r="EH154" i="1" s="1"/>
  <c r="EH155" i="1" s="1"/>
  <c r="EG59" i="1"/>
  <c r="EG154" i="1" s="1"/>
  <c r="EG155" i="1" s="1"/>
  <c r="EF59" i="1"/>
  <c r="EF154" i="1" s="1"/>
  <c r="EF155" i="1" s="1"/>
  <c r="EE59" i="1"/>
  <c r="EE154" i="1" s="1"/>
  <c r="EE155" i="1" s="1"/>
  <c r="ED59" i="1"/>
  <c r="ED154" i="1" s="1"/>
  <c r="ED155" i="1" s="1"/>
  <c r="EC59" i="1"/>
  <c r="EC154" i="1" s="1"/>
  <c r="EC155" i="1" s="1"/>
  <c r="EB59" i="1"/>
  <c r="EB154" i="1" s="1"/>
  <c r="EB155" i="1" s="1"/>
  <c r="EA59" i="1"/>
  <c r="EA154" i="1" s="1"/>
  <c r="EA155" i="1" s="1"/>
  <c r="DZ59" i="1"/>
  <c r="DZ154" i="1" s="1"/>
  <c r="DZ155" i="1" s="1"/>
  <c r="DY59" i="1"/>
  <c r="DY154" i="1" s="1"/>
  <c r="DY155" i="1" s="1"/>
  <c r="DX59" i="1"/>
  <c r="DX154" i="1" s="1"/>
  <c r="DX155" i="1" s="1"/>
  <c r="DW59" i="1"/>
  <c r="DW154" i="1" s="1"/>
  <c r="DW155" i="1" s="1"/>
  <c r="DV59" i="1"/>
  <c r="DV154" i="1" s="1"/>
  <c r="DV155" i="1" s="1"/>
  <c r="DU59" i="1"/>
  <c r="DU154" i="1" s="1"/>
  <c r="DU155" i="1" s="1"/>
  <c r="DT59" i="1"/>
  <c r="DT154" i="1" s="1"/>
  <c r="DT155" i="1" s="1"/>
  <c r="DS59" i="1"/>
  <c r="DS154" i="1" s="1"/>
  <c r="DS155" i="1" s="1"/>
  <c r="DR59" i="1"/>
  <c r="DR154" i="1" s="1"/>
  <c r="DR155" i="1" s="1"/>
  <c r="DQ59" i="1"/>
  <c r="DQ154" i="1" s="1"/>
  <c r="DQ155" i="1" s="1"/>
  <c r="DP59" i="1"/>
  <c r="DP154" i="1" s="1"/>
  <c r="DP155" i="1" s="1"/>
  <c r="DO59" i="1"/>
  <c r="DO154" i="1" s="1"/>
  <c r="DO155" i="1" s="1"/>
  <c r="DN59" i="1"/>
  <c r="DN154" i="1" s="1"/>
  <c r="DN155" i="1" s="1"/>
  <c r="DM59" i="1"/>
  <c r="DM154" i="1" s="1"/>
  <c r="DM155" i="1" s="1"/>
  <c r="DL59" i="1"/>
  <c r="DL154" i="1" s="1"/>
  <c r="DL155" i="1" s="1"/>
  <c r="DK59" i="1"/>
  <c r="DK154" i="1" s="1"/>
  <c r="DK155" i="1" s="1"/>
  <c r="DJ59" i="1"/>
  <c r="DJ154" i="1" s="1"/>
  <c r="DJ155" i="1" s="1"/>
  <c r="DI59" i="1"/>
  <c r="DI154" i="1" s="1"/>
  <c r="DI155" i="1" s="1"/>
  <c r="DH59" i="1"/>
  <c r="DH154" i="1" s="1"/>
  <c r="DH155" i="1" s="1"/>
  <c r="DG59" i="1"/>
  <c r="DG154" i="1" s="1"/>
  <c r="DG155" i="1" s="1"/>
  <c r="DF59" i="1"/>
  <c r="DF154" i="1" s="1"/>
  <c r="DF155" i="1" s="1"/>
  <c r="DE59" i="1"/>
  <c r="DE154" i="1" s="1"/>
  <c r="DE155" i="1" s="1"/>
  <c r="DD59" i="1"/>
  <c r="DD154" i="1" s="1"/>
  <c r="DD155" i="1" s="1"/>
  <c r="DC59" i="1"/>
  <c r="DC154" i="1" s="1"/>
  <c r="DC155" i="1" s="1"/>
  <c r="DB59" i="1"/>
  <c r="DB154" i="1" s="1"/>
  <c r="DB155" i="1" s="1"/>
  <c r="DA59" i="1"/>
  <c r="DA154" i="1" s="1"/>
  <c r="DA155" i="1" s="1"/>
  <c r="CZ59" i="1"/>
  <c r="CZ154" i="1" s="1"/>
  <c r="CZ155" i="1" s="1"/>
  <c r="CY59" i="1"/>
  <c r="CY154" i="1" s="1"/>
  <c r="CY155" i="1" s="1"/>
  <c r="CX59" i="1"/>
  <c r="CX154" i="1" s="1"/>
  <c r="CX155" i="1" s="1"/>
  <c r="CW59" i="1"/>
  <c r="CW154" i="1" s="1"/>
  <c r="CW155" i="1" s="1"/>
  <c r="CV59" i="1"/>
  <c r="CV154" i="1" s="1"/>
  <c r="CV155" i="1" s="1"/>
  <c r="CU59" i="1"/>
  <c r="CU154" i="1" s="1"/>
  <c r="CU155" i="1" s="1"/>
  <c r="CT59" i="1"/>
  <c r="CT154" i="1" s="1"/>
  <c r="CT155" i="1" s="1"/>
  <c r="CS59" i="1"/>
  <c r="CS154" i="1" s="1"/>
  <c r="CS155" i="1" s="1"/>
  <c r="CR59" i="1"/>
  <c r="CR154" i="1" s="1"/>
  <c r="CR155" i="1" s="1"/>
  <c r="CQ59" i="1"/>
  <c r="CQ154" i="1" s="1"/>
  <c r="CQ155" i="1" s="1"/>
  <c r="CP59" i="1"/>
  <c r="CP154" i="1" s="1"/>
  <c r="CP155" i="1" s="1"/>
  <c r="CO59" i="1"/>
  <c r="CO154" i="1" s="1"/>
  <c r="CO155" i="1" s="1"/>
  <c r="CN59" i="1"/>
  <c r="CN154" i="1" s="1"/>
  <c r="CN155" i="1" s="1"/>
  <c r="CM59" i="1"/>
  <c r="CM154" i="1" s="1"/>
  <c r="CM155" i="1" s="1"/>
  <c r="CL59" i="1"/>
  <c r="CL154" i="1" s="1"/>
  <c r="CL155" i="1" s="1"/>
  <c r="CK59" i="1"/>
  <c r="CK154" i="1" s="1"/>
  <c r="CK155" i="1" s="1"/>
  <c r="CJ59" i="1"/>
  <c r="CJ154" i="1" s="1"/>
  <c r="CJ155" i="1" s="1"/>
  <c r="CI59" i="1"/>
  <c r="CI154" i="1" s="1"/>
  <c r="CI155" i="1" s="1"/>
  <c r="CH59" i="1"/>
  <c r="CH154" i="1" s="1"/>
  <c r="CH155" i="1" s="1"/>
  <c r="CG59" i="1"/>
  <c r="CG154" i="1" s="1"/>
  <c r="CG155" i="1" s="1"/>
  <c r="CF59" i="1"/>
  <c r="CF154" i="1" s="1"/>
  <c r="CF155" i="1" s="1"/>
  <c r="CE59" i="1"/>
  <c r="CE154" i="1" s="1"/>
  <c r="CE155" i="1" s="1"/>
  <c r="CD59" i="1"/>
  <c r="CD154" i="1" s="1"/>
  <c r="CD155" i="1" s="1"/>
  <c r="CC59" i="1"/>
  <c r="CC154" i="1" s="1"/>
  <c r="CC155" i="1" s="1"/>
  <c r="CB59" i="1"/>
  <c r="CB154" i="1" s="1"/>
  <c r="CB155" i="1" s="1"/>
  <c r="CA59" i="1"/>
  <c r="CA154" i="1" s="1"/>
  <c r="CA155" i="1" s="1"/>
  <c r="BZ59" i="1"/>
  <c r="BZ154" i="1" s="1"/>
  <c r="BZ155" i="1" s="1"/>
  <c r="BY59" i="1"/>
  <c r="BY154" i="1" s="1"/>
  <c r="BY155" i="1" s="1"/>
  <c r="BX59" i="1"/>
  <c r="BX154" i="1" s="1"/>
  <c r="BX155" i="1" s="1"/>
  <c r="BW59" i="1"/>
  <c r="BW154" i="1" s="1"/>
  <c r="BW155" i="1" s="1"/>
  <c r="BV59" i="1"/>
  <c r="BV154" i="1" s="1"/>
  <c r="BV155" i="1" s="1"/>
  <c r="BU59" i="1"/>
  <c r="BU154" i="1" s="1"/>
  <c r="BU155" i="1" s="1"/>
  <c r="BT59" i="1"/>
  <c r="BT154" i="1" s="1"/>
  <c r="BT155" i="1" s="1"/>
  <c r="BS59" i="1"/>
  <c r="BS154" i="1" s="1"/>
  <c r="BS155" i="1" s="1"/>
  <c r="BR59" i="1"/>
  <c r="BR154" i="1" s="1"/>
  <c r="BR155" i="1" s="1"/>
  <c r="BQ59" i="1"/>
  <c r="BQ154" i="1" s="1"/>
  <c r="BQ155" i="1" s="1"/>
  <c r="BP59" i="1"/>
  <c r="BP154" i="1" s="1"/>
  <c r="BP155" i="1" s="1"/>
  <c r="BO59" i="1"/>
  <c r="BO154" i="1" s="1"/>
  <c r="BO155" i="1" s="1"/>
  <c r="BN59" i="1"/>
  <c r="BN154" i="1" s="1"/>
  <c r="BN155" i="1" s="1"/>
  <c r="BM59" i="1"/>
  <c r="BM154" i="1" s="1"/>
  <c r="BM155" i="1" s="1"/>
  <c r="BL59" i="1"/>
  <c r="BL154" i="1" s="1"/>
  <c r="BL155" i="1" s="1"/>
  <c r="BK59" i="1"/>
  <c r="BK154" i="1" s="1"/>
  <c r="BK155" i="1" s="1"/>
  <c r="BJ59" i="1"/>
  <c r="BJ154" i="1" s="1"/>
  <c r="BJ155" i="1" s="1"/>
  <c r="BI59" i="1"/>
  <c r="BI154" i="1" s="1"/>
  <c r="BI155" i="1" s="1"/>
  <c r="BH59" i="1"/>
  <c r="BH154" i="1" s="1"/>
  <c r="BH155" i="1" s="1"/>
  <c r="BG59" i="1"/>
  <c r="BG154" i="1" s="1"/>
  <c r="BG155" i="1" s="1"/>
  <c r="BF59" i="1"/>
  <c r="BF154" i="1" s="1"/>
  <c r="BF155" i="1" s="1"/>
  <c r="BE59" i="1"/>
  <c r="BE154" i="1" s="1"/>
  <c r="BE155" i="1" s="1"/>
  <c r="BD59" i="1"/>
  <c r="BD154" i="1" s="1"/>
  <c r="BD155" i="1" s="1"/>
  <c r="BC59" i="1"/>
  <c r="BC154" i="1" s="1"/>
  <c r="BC155" i="1" s="1"/>
  <c r="BB59" i="1"/>
  <c r="BB154" i="1" s="1"/>
  <c r="BB155" i="1" s="1"/>
  <c r="BA59" i="1"/>
  <c r="BA154" i="1" s="1"/>
  <c r="BA155" i="1" s="1"/>
  <c r="AZ59" i="1"/>
  <c r="AZ154" i="1" s="1"/>
  <c r="AZ155" i="1" s="1"/>
  <c r="AY59" i="1"/>
  <c r="AY154" i="1" s="1"/>
  <c r="AY155" i="1" s="1"/>
  <c r="AX59" i="1"/>
  <c r="AX154" i="1" s="1"/>
  <c r="AX155" i="1" s="1"/>
  <c r="AW59" i="1"/>
  <c r="AW154" i="1" s="1"/>
  <c r="AW155" i="1" s="1"/>
  <c r="AV59" i="1"/>
  <c r="AV154" i="1" s="1"/>
  <c r="AV155" i="1" s="1"/>
  <c r="AU59" i="1"/>
  <c r="AU154" i="1" s="1"/>
  <c r="AU155" i="1" s="1"/>
  <c r="AT59" i="1"/>
  <c r="AT154" i="1" s="1"/>
  <c r="AT155" i="1" s="1"/>
  <c r="AS59" i="1"/>
  <c r="AS154" i="1" s="1"/>
  <c r="AS155" i="1" s="1"/>
  <c r="AR59" i="1"/>
  <c r="AR154" i="1" s="1"/>
  <c r="AR155" i="1" s="1"/>
  <c r="AQ59" i="1"/>
  <c r="AQ154" i="1" s="1"/>
  <c r="AQ155" i="1" s="1"/>
  <c r="AP59" i="1"/>
  <c r="AP154" i="1" s="1"/>
  <c r="AP155" i="1" s="1"/>
  <c r="AO59" i="1"/>
  <c r="AO154" i="1" s="1"/>
  <c r="AO155" i="1" s="1"/>
  <c r="AN59" i="1"/>
  <c r="AN154" i="1" s="1"/>
  <c r="AN155" i="1" s="1"/>
  <c r="AM59" i="1"/>
  <c r="AM154" i="1" s="1"/>
  <c r="AM155" i="1" s="1"/>
  <c r="AL59" i="1"/>
  <c r="AL154" i="1" s="1"/>
  <c r="AL155" i="1" s="1"/>
  <c r="AK59" i="1"/>
  <c r="AK154" i="1" s="1"/>
  <c r="AK155" i="1" s="1"/>
  <c r="AJ59" i="1"/>
  <c r="AJ154" i="1" s="1"/>
  <c r="AJ155" i="1" s="1"/>
  <c r="AI59" i="1"/>
  <c r="AI154" i="1" s="1"/>
  <c r="AI155" i="1" s="1"/>
  <c r="AH59" i="1"/>
  <c r="AH154" i="1" s="1"/>
  <c r="AH155" i="1" s="1"/>
  <c r="AG59" i="1"/>
  <c r="AG154" i="1" s="1"/>
  <c r="AG155" i="1" s="1"/>
  <c r="AF59" i="1"/>
  <c r="AF154" i="1" s="1"/>
  <c r="AF155" i="1" s="1"/>
  <c r="AE59" i="1"/>
  <c r="AE154" i="1" s="1"/>
  <c r="AE155" i="1" s="1"/>
  <c r="AD59" i="1"/>
  <c r="AD154" i="1" s="1"/>
  <c r="AD155" i="1" s="1"/>
  <c r="AC59" i="1"/>
  <c r="AC154" i="1" s="1"/>
  <c r="AC155" i="1" s="1"/>
  <c r="AB59" i="1"/>
  <c r="AB154" i="1" s="1"/>
  <c r="AB155" i="1" s="1"/>
  <c r="AA59" i="1"/>
  <c r="AA154" i="1" s="1"/>
  <c r="AA155" i="1" s="1"/>
  <c r="Z59" i="1"/>
  <c r="Z154" i="1" s="1"/>
  <c r="Z155" i="1" s="1"/>
  <c r="Y59" i="1"/>
  <c r="Y154" i="1" s="1"/>
  <c r="Y155" i="1" s="1"/>
  <c r="X59" i="1"/>
  <c r="X154" i="1" s="1"/>
  <c r="X155" i="1" s="1"/>
  <c r="W59" i="1"/>
  <c r="W154" i="1" s="1"/>
  <c r="W155" i="1" s="1"/>
  <c r="V59" i="1"/>
  <c r="V154" i="1" s="1"/>
  <c r="V155" i="1" s="1"/>
  <c r="U59" i="1"/>
  <c r="U154" i="1" s="1"/>
  <c r="U155" i="1" s="1"/>
  <c r="T59" i="1"/>
  <c r="T154" i="1" s="1"/>
  <c r="T155" i="1" s="1"/>
  <c r="S59" i="1"/>
  <c r="S154" i="1" s="1"/>
  <c r="S155" i="1" s="1"/>
  <c r="R59" i="1"/>
  <c r="R154" i="1" s="1"/>
  <c r="R155" i="1" s="1"/>
  <c r="Q59" i="1"/>
  <c r="Q154" i="1" s="1"/>
  <c r="Q155" i="1" s="1"/>
  <c r="P59" i="1"/>
  <c r="P154" i="1" s="1"/>
  <c r="P155" i="1" s="1"/>
  <c r="O59" i="1"/>
  <c r="O154" i="1" s="1"/>
  <c r="O155" i="1" s="1"/>
  <c r="N59" i="1"/>
  <c r="N154" i="1" s="1"/>
  <c r="N155" i="1" s="1"/>
  <c r="M59" i="1"/>
  <c r="M154" i="1" s="1"/>
  <c r="M155" i="1" s="1"/>
  <c r="L59" i="1"/>
  <c r="L154" i="1" s="1"/>
  <c r="L155" i="1" s="1"/>
  <c r="K59" i="1"/>
  <c r="K154" i="1" s="1"/>
  <c r="K155" i="1" s="1"/>
  <c r="J59" i="1"/>
  <c r="J154" i="1" s="1"/>
  <c r="J155" i="1" s="1"/>
  <c r="I59" i="1"/>
  <c r="I154" i="1" s="1"/>
  <c r="I155" i="1" s="1"/>
  <c r="H59" i="1"/>
  <c r="H154" i="1" s="1"/>
  <c r="H155" i="1" s="1"/>
  <c r="G59" i="1"/>
  <c r="G154" i="1" s="1"/>
  <c r="G155" i="1" s="1"/>
  <c r="F59" i="1"/>
  <c r="F154" i="1" s="1"/>
  <c r="F155" i="1" s="1"/>
  <c r="E59" i="1"/>
  <c r="E154" i="1" s="1"/>
  <c r="E155" i="1" s="1"/>
  <c r="D59" i="1"/>
  <c r="D154" i="1" s="1"/>
  <c r="D155" i="1" s="1"/>
  <c r="FZ58" i="1"/>
  <c r="FZ57" i="1"/>
  <c r="FZ56" i="1"/>
  <c r="FZ55" i="1"/>
  <c r="FZ54" i="1"/>
  <c r="FZ53" i="1"/>
  <c r="FZ43" i="1"/>
  <c r="FZ41" i="1"/>
  <c r="FZ40" i="1"/>
  <c r="FZ36" i="1"/>
  <c r="FZ35" i="1"/>
  <c r="FZ33" i="1"/>
  <c r="FZ32" i="1"/>
  <c r="FZ31" i="1"/>
  <c r="FZ30" i="1"/>
  <c r="FZ28" i="1"/>
  <c r="FZ27" i="1"/>
  <c r="FZ26" i="1"/>
  <c r="FZ25" i="1"/>
  <c r="FZ24" i="1"/>
  <c r="FZ23" i="1"/>
  <c r="FZ21" i="1"/>
  <c r="FZ20" i="1"/>
  <c r="FZ18" i="1"/>
  <c r="FZ17" i="1"/>
  <c r="FZ14" i="1"/>
  <c r="FZ13" i="1"/>
  <c r="FZ12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FZ10" i="1"/>
  <c r="FZ9" i="1"/>
  <c r="FZ8" i="1"/>
  <c r="M81" i="1" l="1"/>
  <c r="Y81" i="1"/>
  <c r="AK81" i="1"/>
  <c r="AW81" i="1"/>
  <c r="BI81" i="1"/>
  <c r="BU81" i="1"/>
  <c r="CG81" i="1"/>
  <c r="CT81" i="1"/>
  <c r="DF81" i="1"/>
  <c r="DR81" i="1"/>
  <c r="ED81" i="1"/>
  <c r="EP81" i="1"/>
  <c r="FB81" i="1"/>
  <c r="FN81" i="1"/>
  <c r="CU81" i="1"/>
  <c r="DG81" i="1"/>
  <c r="DS81" i="1"/>
  <c r="EE81" i="1"/>
  <c r="EQ81" i="1"/>
  <c r="FC81" i="1"/>
  <c r="FO81" i="1"/>
  <c r="CV81" i="1"/>
  <c r="DH81" i="1"/>
  <c r="DT81" i="1"/>
  <c r="EF81" i="1"/>
  <c r="ER81" i="1"/>
  <c r="FD81" i="1"/>
  <c r="FP81" i="1"/>
  <c r="ED67" i="1"/>
  <c r="ED72" i="1" s="1"/>
  <c r="ED79" i="1" s="1"/>
  <c r="BV67" i="1"/>
  <c r="Z67" i="1"/>
  <c r="EP67" i="1"/>
  <c r="CT67" i="1"/>
  <c r="CH67" i="1"/>
  <c r="DF67" i="1"/>
  <c r="BJ67" i="1"/>
  <c r="EE67" i="1"/>
  <c r="EE72" i="1" s="1"/>
  <c r="AL67" i="1"/>
  <c r="FB67" i="1"/>
  <c r="AX67" i="1"/>
  <c r="DR67" i="1"/>
  <c r="FC67" i="1"/>
  <c r="FC72" i="1" s="1"/>
  <c r="FC79" i="1" s="1"/>
  <c r="N67" i="1"/>
  <c r="FN67" i="1"/>
  <c r="J67" i="1"/>
  <c r="J72" i="1" s="1"/>
  <c r="AT67" i="1"/>
  <c r="AT72" i="1" s="1"/>
  <c r="AT79" i="1" s="1"/>
  <c r="CD67" i="1"/>
  <c r="CD72" i="1" s="1"/>
  <c r="DN67" i="1"/>
  <c r="DN72" i="1" s="1"/>
  <c r="DN79" i="1" s="1"/>
  <c r="EX67" i="1"/>
  <c r="AH67" i="1"/>
  <c r="AH72" i="1" s="1"/>
  <c r="BR67" i="1"/>
  <c r="BR72" i="1" s="1"/>
  <c r="BR79" i="1" s="1"/>
  <c r="DB67" i="1"/>
  <c r="DB72" i="1" s="1"/>
  <c r="DB79" i="1" s="1"/>
  <c r="EL67" i="1"/>
  <c r="FV67" i="1"/>
  <c r="K67" i="1"/>
  <c r="W67" i="1"/>
  <c r="AI67" i="1"/>
  <c r="AU67" i="1"/>
  <c r="BG67" i="1"/>
  <c r="BS67" i="1"/>
  <c r="CE67" i="1"/>
  <c r="CQ67" i="1"/>
  <c r="DC67" i="1"/>
  <c r="DO67" i="1"/>
  <c r="EA67" i="1"/>
  <c r="EM67" i="1"/>
  <c r="EY67" i="1"/>
  <c r="FK67" i="1"/>
  <c r="FW67" i="1"/>
  <c r="V67" i="1"/>
  <c r="V72" i="1" s="1"/>
  <c r="BF67" i="1"/>
  <c r="BF72" i="1" s="1"/>
  <c r="BF79" i="1" s="1"/>
  <c r="CP67" i="1"/>
  <c r="CP72" i="1" s="1"/>
  <c r="DZ67" i="1"/>
  <c r="FJ67" i="1"/>
  <c r="L67" i="1"/>
  <c r="X67" i="1"/>
  <c r="AJ67" i="1"/>
  <c r="AV67" i="1"/>
  <c r="BH67" i="1"/>
  <c r="BT67" i="1"/>
  <c r="CF67" i="1"/>
  <c r="CR67" i="1"/>
  <c r="DD67" i="1"/>
  <c r="DP67" i="1"/>
  <c r="EB67" i="1"/>
  <c r="EN67" i="1"/>
  <c r="EZ67" i="1"/>
  <c r="FL67" i="1"/>
  <c r="FX67" i="1"/>
  <c r="FZ74" i="1"/>
  <c r="FH67" i="1"/>
  <c r="FZ49" i="1"/>
  <c r="M67" i="1"/>
  <c r="Y67" i="1"/>
  <c r="Y72" i="1" s="1"/>
  <c r="AK67" i="1"/>
  <c r="AK72" i="1" s="1"/>
  <c r="AW67" i="1"/>
  <c r="AW72" i="1" s="1"/>
  <c r="BI67" i="1"/>
  <c r="BI72" i="1" s="1"/>
  <c r="BI79" i="1" s="1"/>
  <c r="BU67" i="1"/>
  <c r="BU72" i="1" s="1"/>
  <c r="BU79" i="1" s="1"/>
  <c r="CG67" i="1"/>
  <c r="CS67" i="1"/>
  <c r="DE67" i="1"/>
  <c r="DQ67" i="1"/>
  <c r="EC67" i="1"/>
  <c r="EO67" i="1"/>
  <c r="FA67" i="1"/>
  <c r="FM67" i="1"/>
  <c r="AA67" i="1"/>
  <c r="BW67" i="1"/>
  <c r="EQ67" i="1"/>
  <c r="O67" i="1"/>
  <c r="AY67" i="1"/>
  <c r="CI67" i="1"/>
  <c r="DS67" i="1"/>
  <c r="FO67" i="1"/>
  <c r="P67" i="1"/>
  <c r="AN67" i="1"/>
  <c r="BL67" i="1"/>
  <c r="BX67" i="1"/>
  <c r="CJ67" i="1"/>
  <c r="CV67" i="1"/>
  <c r="DH67" i="1"/>
  <c r="DT67" i="1"/>
  <c r="EF67" i="1"/>
  <c r="ER67" i="1"/>
  <c r="FD67" i="1"/>
  <c r="FP67" i="1"/>
  <c r="FZ69" i="1"/>
  <c r="AM67" i="1"/>
  <c r="BK67" i="1"/>
  <c r="CU67" i="1"/>
  <c r="DG67" i="1"/>
  <c r="D67" i="1"/>
  <c r="AB67" i="1"/>
  <c r="AZ67" i="1"/>
  <c r="F67" i="1"/>
  <c r="AD67" i="1"/>
  <c r="BB67" i="1"/>
  <c r="BZ67" i="1"/>
  <c r="CX67" i="1"/>
  <c r="DV67" i="1"/>
  <c r="FF67" i="1"/>
  <c r="FF72" i="1" s="1"/>
  <c r="FF79" i="1" s="1"/>
  <c r="R67" i="1"/>
  <c r="AP67" i="1"/>
  <c r="BN67" i="1"/>
  <c r="CL67" i="1"/>
  <c r="CL72" i="1" s="1"/>
  <c r="DJ67" i="1"/>
  <c r="EH67" i="1"/>
  <c r="ET67" i="1"/>
  <c r="ET72" i="1" s="1"/>
  <c r="FR67" i="1"/>
  <c r="FR72" i="1" s="1"/>
  <c r="EV67" i="1"/>
  <c r="H67" i="1"/>
  <c r="T67" i="1"/>
  <c r="AF67" i="1"/>
  <c r="AR67" i="1"/>
  <c r="BD67" i="1"/>
  <c r="BP67" i="1"/>
  <c r="CB67" i="1"/>
  <c r="CN67" i="1"/>
  <c r="CZ67" i="1"/>
  <c r="DL67" i="1"/>
  <c r="DX67" i="1"/>
  <c r="EJ67" i="1"/>
  <c r="FT67" i="1"/>
  <c r="E67" i="1"/>
  <c r="Q67" i="1"/>
  <c r="Q72" i="1" s="1"/>
  <c r="AC67" i="1"/>
  <c r="AO67" i="1"/>
  <c r="BA67" i="1"/>
  <c r="BM67" i="1"/>
  <c r="BY67" i="1"/>
  <c r="CK67" i="1"/>
  <c r="CW67" i="1"/>
  <c r="DI67" i="1"/>
  <c r="DI72" i="1" s="1"/>
  <c r="DU67" i="1"/>
  <c r="EG67" i="1"/>
  <c r="ES67" i="1"/>
  <c r="FE67" i="1"/>
  <c r="FE72" i="1" s="1"/>
  <c r="FQ67" i="1"/>
  <c r="FQ72" i="1" s="1"/>
  <c r="G67" i="1"/>
  <c r="G72" i="1" s="1"/>
  <c r="S67" i="1"/>
  <c r="AE67" i="1"/>
  <c r="AQ67" i="1"/>
  <c r="BC67" i="1"/>
  <c r="BO67" i="1"/>
  <c r="BO72" i="1" s="1"/>
  <c r="CA67" i="1"/>
  <c r="CA72" i="1" s="1"/>
  <c r="CM67" i="1"/>
  <c r="CM72" i="1" s="1"/>
  <c r="CY67" i="1"/>
  <c r="CY72" i="1" s="1"/>
  <c r="DK67" i="1"/>
  <c r="DK72" i="1" s="1"/>
  <c r="DW67" i="1"/>
  <c r="DW72" i="1" s="1"/>
  <c r="EI67" i="1"/>
  <c r="EI72" i="1" s="1"/>
  <c r="EU67" i="1"/>
  <c r="FG67" i="1"/>
  <c r="FS67" i="1"/>
  <c r="I67" i="1"/>
  <c r="I72" i="1" s="1"/>
  <c r="U67" i="1"/>
  <c r="AG67" i="1"/>
  <c r="AG72" i="1" s="1"/>
  <c r="AS67" i="1"/>
  <c r="AS72" i="1" s="1"/>
  <c r="BE67" i="1"/>
  <c r="BE72" i="1" s="1"/>
  <c r="BQ67" i="1"/>
  <c r="BQ72" i="1" s="1"/>
  <c r="CC67" i="1"/>
  <c r="CC72" i="1" s="1"/>
  <c r="CO67" i="1"/>
  <c r="CO72" i="1" s="1"/>
  <c r="DA67" i="1"/>
  <c r="DA72" i="1" s="1"/>
  <c r="DM67" i="1"/>
  <c r="DM72" i="1" s="1"/>
  <c r="DY67" i="1"/>
  <c r="DY72" i="1" s="1"/>
  <c r="EK67" i="1"/>
  <c r="EK72" i="1" s="1"/>
  <c r="EW67" i="1"/>
  <c r="EW72" i="1" s="1"/>
  <c r="FI67" i="1"/>
  <c r="FU67" i="1"/>
  <c r="FU72" i="1" s="1"/>
  <c r="FZ77" i="1"/>
  <c r="FZ78" i="1"/>
  <c r="FZ63" i="1"/>
  <c r="FZ66" i="1"/>
  <c r="FZ71" i="1"/>
  <c r="FZ11" i="1"/>
  <c r="FZ65" i="1"/>
  <c r="FZ70" i="1"/>
  <c r="FZ73" i="1"/>
  <c r="FZ16" i="1"/>
  <c r="GB16" i="1" s="1"/>
  <c r="FZ64" i="1"/>
  <c r="FZ59" i="1"/>
  <c r="FF97" i="1" l="1"/>
  <c r="FF98" i="1" s="1"/>
  <c r="AT97" i="1"/>
  <c r="AT98" i="1" s="1"/>
  <c r="FC97" i="1"/>
  <c r="FC98" i="1" s="1"/>
  <c r="ED97" i="1"/>
  <c r="ED98" i="1" s="1"/>
  <c r="BU97" i="1"/>
  <c r="BU98" i="1" s="1"/>
  <c r="BI97" i="1"/>
  <c r="BI98" i="1" s="1"/>
  <c r="DB97" i="1"/>
  <c r="DB98" i="1" s="1"/>
  <c r="BR97" i="1"/>
  <c r="BR98" i="1" s="1"/>
  <c r="DN97" i="1"/>
  <c r="DN98" i="1" s="1"/>
  <c r="BF97" i="1"/>
  <c r="BF98" i="1" s="1"/>
  <c r="EW85" i="1"/>
  <c r="EW86" i="1" s="1"/>
  <c r="EW136" i="1"/>
  <c r="EW130" i="1"/>
  <c r="EW133" i="1" s="1"/>
  <c r="EW124" i="1"/>
  <c r="EW127" i="1" s="1"/>
  <c r="I85" i="1"/>
  <c r="I86" i="1" s="1"/>
  <c r="I136" i="1"/>
  <c r="I130" i="1"/>
  <c r="I133" i="1" s="1"/>
  <c r="I124" i="1"/>
  <c r="I127" i="1" s="1"/>
  <c r="BO85" i="1"/>
  <c r="BO86" i="1" s="1"/>
  <c r="BO136" i="1"/>
  <c r="BO130" i="1"/>
  <c r="BO133" i="1" s="1"/>
  <c r="BO124" i="1"/>
  <c r="BO127" i="1" s="1"/>
  <c r="FE85" i="1"/>
  <c r="FE86" i="1" s="1"/>
  <c r="FE136" i="1"/>
  <c r="FE124" i="1"/>
  <c r="FE127" i="1" s="1"/>
  <c r="FE130" i="1"/>
  <c r="FE133" i="1" s="1"/>
  <c r="Q85" i="1"/>
  <c r="Q86" i="1" s="1"/>
  <c r="Q136" i="1"/>
  <c r="Q124" i="1"/>
  <c r="Q127" i="1" s="1"/>
  <c r="Q130" i="1"/>
  <c r="Q133" i="1" s="1"/>
  <c r="J136" i="1"/>
  <c r="J130" i="1"/>
  <c r="J133" i="1" s="1"/>
  <c r="J124" i="1"/>
  <c r="J127" i="1" s="1"/>
  <c r="J85" i="1"/>
  <c r="J86" i="1" s="1"/>
  <c r="EK85" i="1"/>
  <c r="EK86" i="1" s="1"/>
  <c r="EK136" i="1"/>
  <c r="EK124" i="1"/>
  <c r="EK127" i="1" s="1"/>
  <c r="EK130" i="1"/>
  <c r="EK133" i="1" s="1"/>
  <c r="BU137" i="1"/>
  <c r="BU138" i="1" s="1"/>
  <c r="DY85" i="1"/>
  <c r="DY86" i="1" s="1"/>
  <c r="DY136" i="1"/>
  <c r="DY124" i="1"/>
  <c r="DY127" i="1" s="1"/>
  <c r="DY130" i="1"/>
  <c r="DY133" i="1" s="1"/>
  <c r="BI137" i="1"/>
  <c r="BI138" i="1" s="1"/>
  <c r="FR136" i="1"/>
  <c r="FR85" i="1"/>
  <c r="FR86" i="1" s="1"/>
  <c r="FR130" i="1"/>
  <c r="FR133" i="1" s="1"/>
  <c r="FR124" i="1"/>
  <c r="FR127" i="1" s="1"/>
  <c r="DM85" i="1"/>
  <c r="DM86" i="1" s="1"/>
  <c r="DM136" i="1"/>
  <c r="DM130" i="1"/>
  <c r="DM133" i="1" s="1"/>
  <c r="DM124" i="1"/>
  <c r="DM127" i="1" s="1"/>
  <c r="FF137" i="1"/>
  <c r="FF138" i="1" s="1"/>
  <c r="ET136" i="1"/>
  <c r="ET85" i="1"/>
  <c r="ET86" i="1" s="1"/>
  <c r="ET130" i="1"/>
  <c r="ET133" i="1" s="1"/>
  <c r="ET124" i="1"/>
  <c r="ET127" i="1" s="1"/>
  <c r="BU136" i="1"/>
  <c r="BU85" i="1"/>
  <c r="BU86" i="1" s="1"/>
  <c r="BU130" i="1"/>
  <c r="BU133" i="1" s="1"/>
  <c r="BU124" i="1"/>
  <c r="BU127" i="1" s="1"/>
  <c r="FC85" i="1"/>
  <c r="FC86" i="1" s="1"/>
  <c r="FC136" i="1"/>
  <c r="FC130" i="1"/>
  <c r="FC133" i="1" s="1"/>
  <c r="FC124" i="1"/>
  <c r="FC127" i="1" s="1"/>
  <c r="DA85" i="1"/>
  <c r="DA86" i="1" s="1"/>
  <c r="DA136" i="1"/>
  <c r="DA124" i="1"/>
  <c r="DA127" i="1" s="1"/>
  <c r="DA130" i="1"/>
  <c r="DA133" i="1" s="1"/>
  <c r="DI85" i="1"/>
  <c r="DI86" i="1" s="1"/>
  <c r="DI136" i="1"/>
  <c r="DI130" i="1"/>
  <c r="DI133" i="1" s="1"/>
  <c r="DI124" i="1"/>
  <c r="DI127" i="1" s="1"/>
  <c r="BI136" i="1"/>
  <c r="BI85" i="1"/>
  <c r="BI86" i="1" s="1"/>
  <c r="BI130" i="1"/>
  <c r="BI133" i="1" s="1"/>
  <c r="BI124" i="1"/>
  <c r="BI127" i="1" s="1"/>
  <c r="ED136" i="1"/>
  <c r="ED85" i="1"/>
  <c r="ED86" i="1" s="1"/>
  <c r="ED130" i="1"/>
  <c r="ED133" i="1" s="1"/>
  <c r="ED124" i="1"/>
  <c r="ED127" i="1" s="1"/>
  <c r="ED137" i="1"/>
  <c r="ED138" i="1" s="1"/>
  <c r="CO85" i="1"/>
  <c r="CO86" i="1" s="1"/>
  <c r="CO136" i="1"/>
  <c r="CO124" i="1"/>
  <c r="CO127" i="1" s="1"/>
  <c r="CO130" i="1"/>
  <c r="CO133" i="1" s="1"/>
  <c r="G85" i="1"/>
  <c r="G86" i="1" s="1"/>
  <c r="G136" i="1"/>
  <c r="G130" i="1"/>
  <c r="G133" i="1" s="1"/>
  <c r="G124" i="1"/>
  <c r="G127" i="1" s="1"/>
  <c r="AW136" i="1"/>
  <c r="AW85" i="1"/>
  <c r="AW86" i="1" s="1"/>
  <c r="AW130" i="1"/>
  <c r="AW133" i="1" s="1"/>
  <c r="AW124" i="1"/>
  <c r="AW127" i="1" s="1"/>
  <c r="DB124" i="1"/>
  <c r="DB127" i="1" s="1"/>
  <c r="DB85" i="1"/>
  <c r="DB86" i="1" s="1"/>
  <c r="DB136" i="1"/>
  <c r="DB130" i="1"/>
  <c r="DB133" i="1" s="1"/>
  <c r="CC85" i="1"/>
  <c r="CC86" i="1" s="1"/>
  <c r="CC136" i="1"/>
  <c r="CC130" i="1"/>
  <c r="CC133" i="1" s="1"/>
  <c r="CC124" i="1"/>
  <c r="CC127" i="1" s="1"/>
  <c r="EI85" i="1"/>
  <c r="EI86" i="1" s="1"/>
  <c r="EI136" i="1"/>
  <c r="EI124" i="1"/>
  <c r="EI127" i="1" s="1"/>
  <c r="EI130" i="1"/>
  <c r="EI133" i="1" s="1"/>
  <c r="DN137" i="1"/>
  <c r="DN138" i="1" s="1"/>
  <c r="CL79" i="1"/>
  <c r="CL136" i="1"/>
  <c r="CL85" i="1"/>
  <c r="CL86" i="1" s="1"/>
  <c r="CL130" i="1"/>
  <c r="CL133" i="1" s="1"/>
  <c r="CL124" i="1"/>
  <c r="CL127" i="1" s="1"/>
  <c r="AK79" i="1"/>
  <c r="AK136" i="1"/>
  <c r="AK85" i="1"/>
  <c r="AK86" i="1" s="1"/>
  <c r="AK130" i="1"/>
  <c r="AK133" i="1" s="1"/>
  <c r="AK124" i="1"/>
  <c r="AK127" i="1" s="1"/>
  <c r="BR136" i="1"/>
  <c r="BR124" i="1"/>
  <c r="BR127" i="1" s="1"/>
  <c r="BR85" i="1"/>
  <c r="BR86" i="1" s="1"/>
  <c r="BR130" i="1"/>
  <c r="BR133" i="1" s="1"/>
  <c r="BQ85" i="1"/>
  <c r="BQ86" i="1" s="1"/>
  <c r="BQ136" i="1"/>
  <c r="BQ124" i="1"/>
  <c r="BQ127" i="1" s="1"/>
  <c r="BQ130" i="1"/>
  <c r="BQ133" i="1" s="1"/>
  <c r="DW85" i="1"/>
  <c r="DW86" i="1" s="1"/>
  <c r="DW124" i="1"/>
  <c r="DW127" i="1" s="1"/>
  <c r="DW136" i="1"/>
  <c r="DW130" i="1"/>
  <c r="DW133" i="1" s="1"/>
  <c r="DB137" i="1"/>
  <c r="DB138" i="1" s="1"/>
  <c r="Y136" i="1"/>
  <c r="Y85" i="1"/>
  <c r="Y86" i="1" s="1"/>
  <c r="Y124" i="1"/>
  <c r="Y127" i="1" s="1"/>
  <c r="Y130" i="1"/>
  <c r="Y133" i="1" s="1"/>
  <c r="AH85" i="1"/>
  <c r="AH86" i="1" s="1"/>
  <c r="AH136" i="1"/>
  <c r="AH124" i="1"/>
  <c r="AH127" i="1" s="1"/>
  <c r="AH130" i="1"/>
  <c r="AH133" i="1" s="1"/>
  <c r="BE85" i="1"/>
  <c r="BE86" i="1" s="1"/>
  <c r="BE136" i="1"/>
  <c r="BE124" i="1"/>
  <c r="BE127" i="1" s="1"/>
  <c r="BE130" i="1"/>
  <c r="BE133" i="1" s="1"/>
  <c r="DK85" i="1"/>
  <c r="DK86" i="1" s="1"/>
  <c r="DK136" i="1"/>
  <c r="DK130" i="1"/>
  <c r="DK133" i="1" s="1"/>
  <c r="DK124" i="1"/>
  <c r="DK127" i="1" s="1"/>
  <c r="BR137" i="1"/>
  <c r="BR138" i="1" s="1"/>
  <c r="EE85" i="1"/>
  <c r="EE86" i="1" s="1"/>
  <c r="EE136" i="1"/>
  <c r="EE130" i="1"/>
  <c r="EE133" i="1" s="1"/>
  <c r="EE124" i="1"/>
  <c r="EE127" i="1" s="1"/>
  <c r="FC137" i="1"/>
  <c r="FC138" i="1" s="1"/>
  <c r="AS85" i="1"/>
  <c r="AS86" i="1" s="1"/>
  <c r="AS130" i="1"/>
  <c r="AS133" i="1" s="1"/>
  <c r="AS136" i="1"/>
  <c r="AS124" i="1"/>
  <c r="AS127" i="1" s="1"/>
  <c r="CY85" i="1"/>
  <c r="CY86" i="1" s="1"/>
  <c r="CY136" i="1"/>
  <c r="CY130" i="1"/>
  <c r="CY133" i="1" s="1"/>
  <c r="CY124" i="1"/>
  <c r="CY127" i="1" s="1"/>
  <c r="BF137" i="1"/>
  <c r="BF138" i="1"/>
  <c r="CP85" i="1"/>
  <c r="CP86" i="1" s="1"/>
  <c r="CP136" i="1"/>
  <c r="CP124" i="1"/>
  <c r="CP127" i="1" s="1"/>
  <c r="CP130" i="1"/>
  <c r="CP133" i="1" s="1"/>
  <c r="DN136" i="1"/>
  <c r="DN85" i="1"/>
  <c r="DN86" i="1" s="1"/>
  <c r="DN130" i="1"/>
  <c r="DN133" i="1" s="1"/>
  <c r="DN124" i="1"/>
  <c r="DN127" i="1" s="1"/>
  <c r="FU85" i="1"/>
  <c r="FU86" i="1" s="1"/>
  <c r="FU136" i="1"/>
  <c r="FU124" i="1"/>
  <c r="FU127" i="1" s="1"/>
  <c r="FU130" i="1"/>
  <c r="FU133" i="1" s="1"/>
  <c r="AG85" i="1"/>
  <c r="AG86" i="1" s="1"/>
  <c r="AG136" i="1"/>
  <c r="AG124" i="1"/>
  <c r="AG127" i="1" s="1"/>
  <c r="AG130" i="1"/>
  <c r="AG133" i="1" s="1"/>
  <c r="CM85" i="1"/>
  <c r="CM86" i="1" s="1"/>
  <c r="CM136" i="1"/>
  <c r="CM124" i="1"/>
  <c r="CM127" i="1" s="1"/>
  <c r="CM130" i="1"/>
  <c r="CM133" i="1" s="1"/>
  <c r="AT137" i="1"/>
  <c r="AT138" i="1" s="1"/>
  <c r="FF136" i="1"/>
  <c r="FF85" i="1"/>
  <c r="FF86" i="1" s="1"/>
  <c r="FF130" i="1"/>
  <c r="FF133" i="1" s="1"/>
  <c r="FF124" i="1"/>
  <c r="FF127" i="1" s="1"/>
  <c r="BF136" i="1"/>
  <c r="BF85" i="1"/>
  <c r="BF86" i="1" s="1"/>
  <c r="BF124" i="1"/>
  <c r="BF127" i="1" s="1"/>
  <c r="BF130" i="1"/>
  <c r="BF133" i="1" s="1"/>
  <c r="CD85" i="1"/>
  <c r="CD86" i="1" s="1"/>
  <c r="CD136" i="1"/>
  <c r="CD130" i="1"/>
  <c r="CD133" i="1" s="1"/>
  <c r="CD124" i="1"/>
  <c r="CD127" i="1" s="1"/>
  <c r="CA85" i="1"/>
  <c r="CA86" i="1" s="1"/>
  <c r="CA136" i="1"/>
  <c r="CA130" i="1"/>
  <c r="CA133" i="1" s="1"/>
  <c r="CA124" i="1"/>
  <c r="CA127" i="1" s="1"/>
  <c r="FQ79" i="1"/>
  <c r="FQ97" i="1" s="1"/>
  <c r="FQ85" i="1"/>
  <c r="FQ86" i="1" s="1"/>
  <c r="FQ136" i="1"/>
  <c r="FQ130" i="1"/>
  <c r="FQ133" i="1" s="1"/>
  <c r="FQ124" i="1"/>
  <c r="FQ127" i="1" s="1"/>
  <c r="V136" i="1"/>
  <c r="V85" i="1"/>
  <c r="V86" i="1" s="1"/>
  <c r="V124" i="1"/>
  <c r="V127" i="1" s="1"/>
  <c r="V130" i="1"/>
  <c r="V133" i="1" s="1"/>
  <c r="AT85" i="1"/>
  <c r="AT86" i="1" s="1"/>
  <c r="AT136" i="1"/>
  <c r="AT130" i="1"/>
  <c r="AT133" i="1" s="1"/>
  <c r="AT124" i="1"/>
  <c r="AT127" i="1" s="1"/>
  <c r="V79" i="1"/>
  <c r="ET79" i="1"/>
  <c r="ET97" i="1" s="1"/>
  <c r="FR79" i="1"/>
  <c r="DI79" i="1"/>
  <c r="DL72" i="1"/>
  <c r="AN72" i="1"/>
  <c r="AA72" i="1"/>
  <c r="FX72" i="1"/>
  <c r="AJ72" i="1"/>
  <c r="FK72" i="1"/>
  <c r="W72" i="1"/>
  <c r="FN72" i="1"/>
  <c r="CW72" i="1"/>
  <c r="CZ72" i="1"/>
  <c r="P72" i="1"/>
  <c r="FL72" i="1"/>
  <c r="X72" i="1"/>
  <c r="EY72" i="1"/>
  <c r="K72" i="1"/>
  <c r="N72" i="1"/>
  <c r="CH72" i="1"/>
  <c r="CK72" i="1"/>
  <c r="CN72" i="1"/>
  <c r="DV72" i="1"/>
  <c r="FP72" i="1"/>
  <c r="FO72" i="1"/>
  <c r="FM72" i="1"/>
  <c r="EZ72" i="1"/>
  <c r="L72" i="1"/>
  <c r="EM72" i="1"/>
  <c r="CT72" i="1"/>
  <c r="BY72" i="1"/>
  <c r="CB72" i="1"/>
  <c r="CX72" i="1"/>
  <c r="AZ72" i="1"/>
  <c r="FD72" i="1"/>
  <c r="DS72" i="1"/>
  <c r="FA72" i="1"/>
  <c r="M72" i="1"/>
  <c r="EN72" i="1"/>
  <c r="EA72" i="1"/>
  <c r="EA79" i="1" s="1"/>
  <c r="EX72" i="1"/>
  <c r="DR72" i="1"/>
  <c r="BC72" i="1"/>
  <c r="BM72" i="1"/>
  <c r="BP72" i="1"/>
  <c r="BZ72" i="1"/>
  <c r="AB72" i="1"/>
  <c r="ER72" i="1"/>
  <c r="CI72" i="1"/>
  <c r="EO72" i="1"/>
  <c r="EB72" i="1"/>
  <c r="DO72" i="1"/>
  <c r="FV72" i="1"/>
  <c r="AX72" i="1"/>
  <c r="AQ72" i="1"/>
  <c r="BA72" i="1"/>
  <c r="BD72" i="1"/>
  <c r="EH72" i="1"/>
  <c r="BB72" i="1"/>
  <c r="D72" i="1"/>
  <c r="EF72" i="1"/>
  <c r="AY72" i="1"/>
  <c r="EC72" i="1"/>
  <c r="DP72" i="1"/>
  <c r="DC72" i="1"/>
  <c r="EL72" i="1"/>
  <c r="FS72" i="1"/>
  <c r="AE72" i="1"/>
  <c r="AO72" i="1"/>
  <c r="AR72" i="1"/>
  <c r="DJ72" i="1"/>
  <c r="AD72" i="1"/>
  <c r="DG72" i="1"/>
  <c r="DT72" i="1"/>
  <c r="O72" i="1"/>
  <c r="DQ72" i="1"/>
  <c r="DD72" i="1"/>
  <c r="FJ72" i="1"/>
  <c r="CQ72" i="1"/>
  <c r="BJ72" i="1"/>
  <c r="EP72" i="1"/>
  <c r="FG72" i="1"/>
  <c r="S72" i="1"/>
  <c r="AC72" i="1"/>
  <c r="AF72" i="1"/>
  <c r="F72" i="1"/>
  <c r="CU72" i="1"/>
  <c r="DH72" i="1"/>
  <c r="DE72" i="1"/>
  <c r="CR72" i="1"/>
  <c r="DZ72" i="1"/>
  <c r="CE72" i="1"/>
  <c r="Z72" i="1"/>
  <c r="AW79" i="1"/>
  <c r="EU72" i="1"/>
  <c r="T72" i="1"/>
  <c r="BN72" i="1"/>
  <c r="BK72" i="1"/>
  <c r="CV72" i="1"/>
  <c r="CS72" i="1"/>
  <c r="CF72" i="1"/>
  <c r="BS72" i="1"/>
  <c r="DF72" i="1"/>
  <c r="BV72" i="1"/>
  <c r="FI72" i="1"/>
  <c r="U72" i="1"/>
  <c r="ES72" i="1"/>
  <c r="E72" i="1"/>
  <c r="FT72" i="1"/>
  <c r="H72" i="1"/>
  <c r="AP72" i="1"/>
  <c r="AM72" i="1"/>
  <c r="CJ72" i="1"/>
  <c r="CG72" i="1"/>
  <c r="FH72" i="1"/>
  <c r="BT72" i="1"/>
  <c r="BG72" i="1"/>
  <c r="FB72" i="1"/>
  <c r="Y79" i="1"/>
  <c r="EG72" i="1"/>
  <c r="EJ72" i="1"/>
  <c r="R72" i="1"/>
  <c r="BX72" i="1"/>
  <c r="EQ72" i="1"/>
  <c r="BH72" i="1"/>
  <c r="AU72" i="1"/>
  <c r="AL72" i="1"/>
  <c r="DU72" i="1"/>
  <c r="DX72" i="1"/>
  <c r="EV72" i="1"/>
  <c r="BL72" i="1"/>
  <c r="BW72" i="1"/>
  <c r="AV72" i="1"/>
  <c r="FW72" i="1"/>
  <c r="AI72" i="1"/>
  <c r="AH79" i="1"/>
  <c r="J79" i="1"/>
  <c r="J97" i="1" s="1"/>
  <c r="EE79" i="1"/>
  <c r="DN80" i="1"/>
  <c r="FC80" i="1"/>
  <c r="DB80" i="1"/>
  <c r="CP79" i="1"/>
  <c r="CD79" i="1"/>
  <c r="BR80" i="1"/>
  <c r="BF80" i="1"/>
  <c r="AT80" i="1"/>
  <c r="BU80" i="1"/>
  <c r="BI80" i="1"/>
  <c r="FF80" i="1"/>
  <c r="EW79" i="1"/>
  <c r="I79" i="1"/>
  <c r="EK79" i="1"/>
  <c r="DY79" i="1"/>
  <c r="FZ67" i="1"/>
  <c r="GB67" i="1" s="1"/>
  <c r="DM79" i="1"/>
  <c r="G79" i="1"/>
  <c r="DA79" i="1"/>
  <c r="EI79" i="1"/>
  <c r="CO79" i="1"/>
  <c r="DW79" i="1"/>
  <c r="CC79" i="1"/>
  <c r="Q79" i="1"/>
  <c r="DK79" i="1"/>
  <c r="FE79" i="1"/>
  <c r="BQ79" i="1"/>
  <c r="CY79" i="1"/>
  <c r="BE79" i="1"/>
  <c r="CM79" i="1"/>
  <c r="AS79" i="1"/>
  <c r="CA79" i="1"/>
  <c r="FU79" i="1"/>
  <c r="AG79" i="1"/>
  <c r="BO79" i="1"/>
  <c r="ED80" i="1"/>
  <c r="FZ81" i="1"/>
  <c r="V97" i="1" l="1"/>
  <c r="V98" i="1" s="1"/>
  <c r="CD97" i="1"/>
  <c r="CD98" i="1" s="1"/>
  <c r="Y97" i="1"/>
  <c r="Y98" i="1" s="1"/>
  <c r="DM97" i="1"/>
  <c r="DM98" i="1" s="1"/>
  <c r="CP97" i="1"/>
  <c r="CP98" i="1" s="1"/>
  <c r="AW97" i="1"/>
  <c r="AW98" i="1" s="1"/>
  <c r="BQ97" i="1"/>
  <c r="BQ98" i="1" s="1"/>
  <c r="DY97" i="1"/>
  <c r="DY98" i="1" s="1"/>
  <c r="G97" i="1"/>
  <c r="G98" i="1" s="1"/>
  <c r="CY97" i="1"/>
  <c r="CY98" i="1" s="1"/>
  <c r="FE97" i="1"/>
  <c r="FE98" i="1" s="1"/>
  <c r="EK97" i="1"/>
  <c r="EK98" i="1" s="1"/>
  <c r="AK97" i="1"/>
  <c r="AK98" i="1" s="1"/>
  <c r="DK97" i="1"/>
  <c r="DK98" i="1" s="1"/>
  <c r="I97" i="1"/>
  <c r="I98" i="1" s="1"/>
  <c r="CM97" i="1"/>
  <c r="CM98" i="1" s="1"/>
  <c r="EW97" i="1"/>
  <c r="EW98" i="1" s="1"/>
  <c r="EE97" i="1"/>
  <c r="EE98" i="1" s="1"/>
  <c r="BO97" i="1"/>
  <c r="BO98" i="1" s="1"/>
  <c r="AS97" i="1"/>
  <c r="AS98" i="1" s="1"/>
  <c r="CC97" i="1"/>
  <c r="CC98" i="1" s="1"/>
  <c r="DW97" i="1"/>
  <c r="DW98" i="1" s="1"/>
  <c r="AH97" i="1"/>
  <c r="AH98" i="1" s="1"/>
  <c r="EA97" i="1"/>
  <c r="EA98" i="1" s="1"/>
  <c r="DA97" i="1"/>
  <c r="DA98" i="1" s="1"/>
  <c r="Q97" i="1"/>
  <c r="Q98" i="1" s="1"/>
  <c r="AG97" i="1"/>
  <c r="AG98" i="1" s="1"/>
  <c r="FU97" i="1"/>
  <c r="FU98" i="1" s="1"/>
  <c r="CO97" i="1"/>
  <c r="CO98" i="1" s="1"/>
  <c r="DI97" i="1"/>
  <c r="DI98" i="1" s="1"/>
  <c r="CL97" i="1"/>
  <c r="CL98" i="1" s="1"/>
  <c r="BE97" i="1"/>
  <c r="BE98" i="1" s="1"/>
  <c r="CA97" i="1"/>
  <c r="CA98" i="1" s="1"/>
  <c r="EI97" i="1"/>
  <c r="EI98" i="1" s="1"/>
  <c r="FR97" i="1"/>
  <c r="FR98" i="1" s="1"/>
  <c r="J80" i="1"/>
  <c r="J98" i="1"/>
  <c r="ET80" i="1"/>
  <c r="ET98" i="1"/>
  <c r="FQ80" i="1"/>
  <c r="FQ98" i="1"/>
  <c r="CL80" i="1"/>
  <c r="AT139" i="1"/>
  <c r="AT142" i="1" s="1"/>
  <c r="AT144" i="1" s="1"/>
  <c r="AK80" i="1"/>
  <c r="DI80" i="1"/>
  <c r="BF139" i="1"/>
  <c r="BF142" i="1" s="1"/>
  <c r="BF144" i="1" s="1"/>
  <c r="BR139" i="1"/>
  <c r="BR142" i="1" s="1"/>
  <c r="BR144" i="1" s="1"/>
  <c r="BU139" i="1"/>
  <c r="BU142" i="1" s="1"/>
  <c r="BU144" i="1" s="1"/>
  <c r="AG137" i="1"/>
  <c r="AG138" i="1" s="1"/>
  <c r="AG139" i="1" s="1"/>
  <c r="CC137" i="1"/>
  <c r="CC138" i="1" s="1"/>
  <c r="CC139" i="1" s="1"/>
  <c r="DY137" i="1"/>
  <c r="DY138" i="1" s="1"/>
  <c r="DY139" i="1" s="1"/>
  <c r="EA80" i="1"/>
  <c r="EA137" i="1"/>
  <c r="EA138" i="1" s="1"/>
  <c r="AU136" i="1"/>
  <c r="AU85" i="1"/>
  <c r="AU86" i="1" s="1"/>
  <c r="AU130" i="1"/>
  <c r="AU133" i="1" s="1"/>
  <c r="AU124" i="1"/>
  <c r="AU127" i="1" s="1"/>
  <c r="CG136" i="1"/>
  <c r="CG85" i="1"/>
  <c r="CG86" i="1" s="1"/>
  <c r="CG124" i="1"/>
  <c r="CG127" i="1" s="1"/>
  <c r="CG130" i="1"/>
  <c r="CG133" i="1" s="1"/>
  <c r="BS136" i="1"/>
  <c r="BS85" i="1"/>
  <c r="BS86" i="1" s="1"/>
  <c r="BS130" i="1"/>
  <c r="BS133" i="1" s="1"/>
  <c r="BS124" i="1"/>
  <c r="BS127" i="1" s="1"/>
  <c r="CR85" i="1"/>
  <c r="CR86" i="1" s="1"/>
  <c r="CR136" i="1"/>
  <c r="CR124" i="1"/>
  <c r="CR127" i="1" s="1"/>
  <c r="CR130" i="1"/>
  <c r="CR133" i="1" s="1"/>
  <c r="FJ136" i="1"/>
  <c r="FJ85" i="1"/>
  <c r="FJ86" i="1" s="1"/>
  <c r="FJ124" i="1"/>
  <c r="FJ127" i="1" s="1"/>
  <c r="FJ130" i="1"/>
  <c r="FJ133" i="1" s="1"/>
  <c r="EL85" i="1"/>
  <c r="EL86" i="1" s="1"/>
  <c r="EL124" i="1"/>
  <c r="EL127" i="1" s="1"/>
  <c r="EL136" i="1"/>
  <c r="EL130" i="1"/>
  <c r="EL133" i="1" s="1"/>
  <c r="AX136" i="1"/>
  <c r="AX85" i="1"/>
  <c r="AX86" i="1" s="1"/>
  <c r="AX130" i="1"/>
  <c r="AX133" i="1" s="1"/>
  <c r="AX124" i="1"/>
  <c r="AX127" i="1" s="1"/>
  <c r="DR136" i="1"/>
  <c r="DR85" i="1"/>
  <c r="DR86" i="1" s="1"/>
  <c r="DR130" i="1"/>
  <c r="DR133" i="1" s="1"/>
  <c r="DR124" i="1"/>
  <c r="DR127" i="1" s="1"/>
  <c r="CT136" i="1"/>
  <c r="CT85" i="1"/>
  <c r="CT86" i="1" s="1"/>
  <c r="CT130" i="1"/>
  <c r="CT133" i="1" s="1"/>
  <c r="CT124" i="1"/>
  <c r="CT127" i="1" s="1"/>
  <c r="K136" i="1"/>
  <c r="K85" i="1"/>
  <c r="K86" i="1" s="1"/>
  <c r="K130" i="1"/>
  <c r="K133" i="1" s="1"/>
  <c r="K124" i="1"/>
  <c r="K127" i="1" s="1"/>
  <c r="AA85" i="1"/>
  <c r="AA86" i="1" s="1"/>
  <c r="AA136" i="1"/>
  <c r="AA130" i="1"/>
  <c r="AA133" i="1" s="1"/>
  <c r="AA124" i="1"/>
  <c r="AA127" i="1" s="1"/>
  <c r="FQ137" i="1"/>
  <c r="FQ138" i="1" s="1"/>
  <c r="FQ139" i="1" s="1"/>
  <c r="FC139" i="1"/>
  <c r="FC142" i="1" s="1"/>
  <c r="FC144" i="1" s="1"/>
  <c r="FU137" i="1"/>
  <c r="FU138" i="1" s="1"/>
  <c r="FU139" i="1" s="1"/>
  <c r="EK137" i="1"/>
  <c r="EK138" i="1" s="1"/>
  <c r="EK139" i="1" s="1"/>
  <c r="CP137" i="1"/>
  <c r="CP138" i="1" s="1"/>
  <c r="CP139" i="1" s="1"/>
  <c r="BH85" i="1"/>
  <c r="BH86" i="1" s="1"/>
  <c r="BH124" i="1"/>
  <c r="BH127" i="1" s="1"/>
  <c r="BH136" i="1"/>
  <c r="BH130" i="1"/>
  <c r="BH133" i="1" s="1"/>
  <c r="CJ85" i="1"/>
  <c r="CJ86" i="1" s="1"/>
  <c r="CJ130" i="1"/>
  <c r="CJ133" i="1" s="1"/>
  <c r="CJ136" i="1"/>
  <c r="CJ124" i="1"/>
  <c r="CJ127" i="1" s="1"/>
  <c r="CF85" i="1"/>
  <c r="CF86" i="1" s="1"/>
  <c r="CF136" i="1"/>
  <c r="CF130" i="1"/>
  <c r="CF133" i="1" s="1"/>
  <c r="CF124" i="1"/>
  <c r="CF127" i="1" s="1"/>
  <c r="DE136" i="1"/>
  <c r="DE85" i="1"/>
  <c r="DE86" i="1" s="1"/>
  <c r="DE124" i="1"/>
  <c r="DE127" i="1" s="1"/>
  <c r="DE130" i="1"/>
  <c r="DE133" i="1" s="1"/>
  <c r="DD85" i="1"/>
  <c r="DD86" i="1" s="1"/>
  <c r="DD136" i="1"/>
  <c r="DD124" i="1"/>
  <c r="DD127" i="1" s="1"/>
  <c r="DD130" i="1"/>
  <c r="DD133" i="1" s="1"/>
  <c r="DC136" i="1"/>
  <c r="DC85" i="1"/>
  <c r="DC86" i="1" s="1"/>
  <c r="DC130" i="1"/>
  <c r="DC133" i="1" s="1"/>
  <c r="DC124" i="1"/>
  <c r="DC127" i="1" s="1"/>
  <c r="FV85" i="1"/>
  <c r="FV86" i="1" s="1"/>
  <c r="FV136" i="1"/>
  <c r="FV124" i="1"/>
  <c r="FV127" i="1" s="1"/>
  <c r="FV130" i="1"/>
  <c r="FV133" i="1" s="1"/>
  <c r="EX85" i="1"/>
  <c r="EX86" i="1" s="1"/>
  <c r="EX136" i="1"/>
  <c r="EX130" i="1"/>
  <c r="EX133" i="1" s="1"/>
  <c r="EX124" i="1"/>
  <c r="EX127" i="1" s="1"/>
  <c r="EM136" i="1"/>
  <c r="EM85" i="1"/>
  <c r="EM86" i="1" s="1"/>
  <c r="EM130" i="1"/>
  <c r="EM133" i="1" s="1"/>
  <c r="EM124" i="1"/>
  <c r="EM127" i="1" s="1"/>
  <c r="EY136" i="1"/>
  <c r="EY85" i="1"/>
  <c r="EY86" i="1" s="1"/>
  <c r="EY130" i="1"/>
  <c r="EY133" i="1" s="1"/>
  <c r="EY124" i="1"/>
  <c r="EY127" i="1" s="1"/>
  <c r="AN85" i="1"/>
  <c r="AN86" i="1" s="1"/>
  <c r="AN130" i="1"/>
  <c r="AN133" i="1" s="1"/>
  <c r="AN136" i="1"/>
  <c r="AN124" i="1"/>
  <c r="AN127" i="1" s="1"/>
  <c r="CL137" i="1"/>
  <c r="CL138" i="1" s="1"/>
  <c r="CL139" i="1" s="1"/>
  <c r="DB139" i="1"/>
  <c r="DB142" i="1" s="1"/>
  <c r="DB144" i="1" s="1"/>
  <c r="BI139" i="1"/>
  <c r="BI142" i="1" s="1"/>
  <c r="BI144" i="1" s="1"/>
  <c r="DW137" i="1"/>
  <c r="DW138" i="1" s="1"/>
  <c r="DW139" i="1" s="1"/>
  <c r="EE137" i="1"/>
  <c r="EE138" i="1" s="1"/>
  <c r="EE139" i="1" s="1"/>
  <c r="EQ85" i="1"/>
  <c r="EQ86" i="1" s="1"/>
  <c r="EQ136" i="1"/>
  <c r="EQ130" i="1"/>
  <c r="EQ133" i="1" s="1"/>
  <c r="EQ124" i="1"/>
  <c r="EQ127" i="1" s="1"/>
  <c r="AM136" i="1"/>
  <c r="AM130" i="1"/>
  <c r="AM133" i="1" s="1"/>
  <c r="AM85" i="1"/>
  <c r="AM86" i="1" s="1"/>
  <c r="AM124" i="1"/>
  <c r="AM127" i="1" s="1"/>
  <c r="CS136" i="1"/>
  <c r="CS85" i="1"/>
  <c r="CS86" i="1" s="1"/>
  <c r="CS130" i="1"/>
  <c r="CS133" i="1" s="1"/>
  <c r="CS124" i="1"/>
  <c r="CS127" i="1" s="1"/>
  <c r="DH85" i="1"/>
  <c r="DH86" i="1" s="1"/>
  <c r="DH130" i="1"/>
  <c r="DH133" i="1" s="1"/>
  <c r="DH136" i="1"/>
  <c r="DH124" i="1"/>
  <c r="DH127" i="1" s="1"/>
  <c r="DQ136" i="1"/>
  <c r="DQ85" i="1"/>
  <c r="DQ86" i="1" s="1"/>
  <c r="DQ124" i="1"/>
  <c r="DQ127" i="1" s="1"/>
  <c r="DQ130" i="1"/>
  <c r="DQ133" i="1" s="1"/>
  <c r="DP85" i="1"/>
  <c r="DP86" i="1" s="1"/>
  <c r="DP136" i="1"/>
  <c r="DP130" i="1"/>
  <c r="DP133" i="1" s="1"/>
  <c r="DP124" i="1"/>
  <c r="DP127" i="1" s="1"/>
  <c r="DO136" i="1"/>
  <c r="DO85" i="1"/>
  <c r="DO86" i="1" s="1"/>
  <c r="DO130" i="1"/>
  <c r="DO133" i="1" s="1"/>
  <c r="DO124" i="1"/>
  <c r="DO127" i="1" s="1"/>
  <c r="EA136" i="1"/>
  <c r="EA85" i="1"/>
  <c r="EA86" i="1" s="1"/>
  <c r="EA130" i="1"/>
  <c r="EA133" i="1" s="1"/>
  <c r="EA124" i="1"/>
  <c r="EA127" i="1" s="1"/>
  <c r="L136" i="1"/>
  <c r="L85" i="1"/>
  <c r="L86" i="1" s="1"/>
  <c r="L130" i="1"/>
  <c r="L133" i="1" s="1"/>
  <c r="L124" i="1"/>
  <c r="L127" i="1" s="1"/>
  <c r="X85" i="1"/>
  <c r="X86" i="1" s="1"/>
  <c r="X124" i="1"/>
  <c r="X127" i="1" s="1"/>
  <c r="X130" i="1"/>
  <c r="X133" i="1" s="1"/>
  <c r="X136" i="1"/>
  <c r="DL85" i="1"/>
  <c r="DL86" i="1" s="1"/>
  <c r="DL136" i="1"/>
  <c r="DL130" i="1"/>
  <c r="DL133" i="1" s="1"/>
  <c r="DL124" i="1"/>
  <c r="DL127" i="1" s="1"/>
  <c r="CA137" i="1"/>
  <c r="CA138" i="1" s="1"/>
  <c r="CA139" i="1" s="1"/>
  <c r="CO138" i="1"/>
  <c r="CO139" i="1" s="1"/>
  <c r="CO137" i="1"/>
  <c r="I137" i="1"/>
  <c r="I138" i="1" s="1"/>
  <c r="I139" i="1" s="1"/>
  <c r="AI136" i="1"/>
  <c r="AI85" i="1"/>
  <c r="AI86" i="1" s="1"/>
  <c r="AI130" i="1"/>
  <c r="AI133" i="1" s="1"/>
  <c r="AI124" i="1"/>
  <c r="AI127" i="1" s="1"/>
  <c r="BX85" i="1"/>
  <c r="BX86" i="1" s="1"/>
  <c r="BX130" i="1"/>
  <c r="BX133" i="1" s="1"/>
  <c r="BX136" i="1"/>
  <c r="BX124" i="1"/>
  <c r="BX127" i="1" s="1"/>
  <c r="AP136" i="1"/>
  <c r="AP85" i="1"/>
  <c r="AP86" i="1" s="1"/>
  <c r="AP130" i="1"/>
  <c r="AP133" i="1" s="1"/>
  <c r="AP124" i="1"/>
  <c r="AP127" i="1" s="1"/>
  <c r="CV85" i="1"/>
  <c r="CV86" i="1" s="1"/>
  <c r="CV130" i="1"/>
  <c r="CV133" i="1" s="1"/>
  <c r="CV136" i="1"/>
  <c r="CV124" i="1"/>
  <c r="CV127" i="1" s="1"/>
  <c r="CU85" i="1"/>
  <c r="CU86" i="1" s="1"/>
  <c r="CU136" i="1"/>
  <c r="CU130" i="1"/>
  <c r="CU133" i="1" s="1"/>
  <c r="CU124" i="1"/>
  <c r="CU127" i="1" s="1"/>
  <c r="O136" i="1"/>
  <c r="O85" i="1"/>
  <c r="O86" i="1" s="1"/>
  <c r="O130" i="1"/>
  <c r="O133" i="1" s="1"/>
  <c r="O124" i="1"/>
  <c r="O127" i="1" s="1"/>
  <c r="EC136" i="1"/>
  <c r="EC85" i="1"/>
  <c r="EC86" i="1" s="1"/>
  <c r="EC130" i="1"/>
  <c r="EC133" i="1" s="1"/>
  <c r="EC124" i="1"/>
  <c r="EC127" i="1" s="1"/>
  <c r="EB85" i="1"/>
  <c r="EB86" i="1" s="1"/>
  <c r="EB136" i="1"/>
  <c r="EB124" i="1"/>
  <c r="EB127" i="1" s="1"/>
  <c r="EB130" i="1"/>
  <c r="EB133" i="1" s="1"/>
  <c r="EN85" i="1"/>
  <c r="EN86" i="1" s="1"/>
  <c r="EN136" i="1"/>
  <c r="EN124" i="1"/>
  <c r="EN127" i="1" s="1"/>
  <c r="EN130" i="1"/>
  <c r="EN133" i="1" s="1"/>
  <c r="EZ85" i="1"/>
  <c r="EZ86" i="1" s="1"/>
  <c r="EZ136" i="1"/>
  <c r="EZ130" i="1"/>
  <c r="EZ133" i="1" s="1"/>
  <c r="EZ124" i="1"/>
  <c r="EZ127" i="1" s="1"/>
  <c r="FL85" i="1"/>
  <c r="FL86" i="1" s="1"/>
  <c r="FL124" i="1"/>
  <c r="FL127" i="1" s="1"/>
  <c r="FL136" i="1"/>
  <c r="FL130" i="1"/>
  <c r="FL133" i="1" s="1"/>
  <c r="AS137" i="1"/>
  <c r="AS138" i="1" s="1"/>
  <c r="AS139" i="1" s="1"/>
  <c r="EW137" i="1"/>
  <c r="EW138" i="1" s="1"/>
  <c r="EW139" i="1" s="1"/>
  <c r="FW136" i="1"/>
  <c r="FW85" i="1"/>
  <c r="FW86" i="1" s="1"/>
  <c r="FW130" i="1"/>
  <c r="FW133" i="1" s="1"/>
  <c r="FW124" i="1"/>
  <c r="FW127" i="1" s="1"/>
  <c r="R136" i="1"/>
  <c r="R85" i="1"/>
  <c r="R86" i="1" s="1"/>
  <c r="R130" i="1"/>
  <c r="R133" i="1" s="1"/>
  <c r="R124" i="1"/>
  <c r="R127" i="1" s="1"/>
  <c r="H85" i="1"/>
  <c r="H86" i="1" s="1"/>
  <c r="H136" i="1"/>
  <c r="H130" i="1"/>
  <c r="H133" i="1" s="1"/>
  <c r="H124" i="1"/>
  <c r="H127" i="1" s="1"/>
  <c r="BK85" i="1"/>
  <c r="BK86" i="1" s="1"/>
  <c r="BK136" i="1"/>
  <c r="BK130" i="1"/>
  <c r="BK133" i="1" s="1"/>
  <c r="BK124" i="1"/>
  <c r="BK127" i="1" s="1"/>
  <c r="F136" i="1"/>
  <c r="F85" i="1"/>
  <c r="F86" i="1" s="1"/>
  <c r="F130" i="1"/>
  <c r="F133" i="1" s="1"/>
  <c r="F124" i="1"/>
  <c r="F127" i="1" s="1"/>
  <c r="DT85" i="1"/>
  <c r="DT86" i="1" s="1"/>
  <c r="DT130" i="1"/>
  <c r="DT133" i="1" s="1"/>
  <c r="DT136" i="1"/>
  <c r="DT124" i="1"/>
  <c r="DT127" i="1" s="1"/>
  <c r="AY85" i="1"/>
  <c r="AY86" i="1" s="1"/>
  <c r="AY136" i="1"/>
  <c r="AY130" i="1"/>
  <c r="AY133" i="1" s="1"/>
  <c r="AY124" i="1"/>
  <c r="AY127" i="1" s="1"/>
  <c r="EO136" i="1"/>
  <c r="EO85" i="1"/>
  <c r="EO86" i="1" s="1"/>
  <c r="EO124" i="1"/>
  <c r="EO127" i="1" s="1"/>
  <c r="EO130" i="1"/>
  <c r="EO133" i="1" s="1"/>
  <c r="M136" i="1"/>
  <c r="M85" i="1"/>
  <c r="M86" i="1" s="1"/>
  <c r="M130" i="1"/>
  <c r="M133" i="1" s="1"/>
  <c r="M124" i="1"/>
  <c r="M127" i="1" s="1"/>
  <c r="FM136" i="1"/>
  <c r="FM85" i="1"/>
  <c r="FM86" i="1" s="1"/>
  <c r="FM130" i="1"/>
  <c r="FM133" i="1" s="1"/>
  <c r="FM124" i="1"/>
  <c r="FM127" i="1" s="1"/>
  <c r="P85" i="1"/>
  <c r="P86" i="1" s="1"/>
  <c r="P130" i="1"/>
  <c r="P133" i="1" s="1"/>
  <c r="P136" i="1"/>
  <c r="P124" i="1"/>
  <c r="P127" i="1" s="1"/>
  <c r="FF139" i="1"/>
  <c r="FF142" i="1" s="1"/>
  <c r="FF144" i="1" s="1"/>
  <c r="CM137" i="1"/>
  <c r="CM138" i="1" s="1"/>
  <c r="CM139" i="1" s="1"/>
  <c r="EI138" i="1"/>
  <c r="EI139" i="1" s="1"/>
  <c r="EI137" i="1"/>
  <c r="AV85" i="1"/>
  <c r="AV86" i="1" s="1"/>
  <c r="AV136" i="1"/>
  <c r="AV130" i="1"/>
  <c r="AV133" i="1" s="1"/>
  <c r="AV124" i="1"/>
  <c r="AV127" i="1" s="1"/>
  <c r="EJ85" i="1"/>
  <c r="EJ86" i="1" s="1"/>
  <c r="EJ136" i="1"/>
  <c r="EJ130" i="1"/>
  <c r="EJ133" i="1" s="1"/>
  <c r="EJ124" i="1"/>
  <c r="EJ127" i="1" s="1"/>
  <c r="FT85" i="1"/>
  <c r="FT86" i="1" s="1"/>
  <c r="FT136" i="1"/>
  <c r="FT130" i="1"/>
  <c r="FT133" i="1" s="1"/>
  <c r="FT124" i="1"/>
  <c r="FT127" i="1" s="1"/>
  <c r="BN136" i="1"/>
  <c r="BN85" i="1"/>
  <c r="BN86" i="1" s="1"/>
  <c r="BN130" i="1"/>
  <c r="BN133" i="1" s="1"/>
  <c r="BN124" i="1"/>
  <c r="BN127" i="1" s="1"/>
  <c r="AF85" i="1"/>
  <c r="AF86" i="1" s="1"/>
  <c r="AF136" i="1"/>
  <c r="AF130" i="1"/>
  <c r="AF133" i="1" s="1"/>
  <c r="AF124" i="1"/>
  <c r="AF127" i="1" s="1"/>
  <c r="DG85" i="1"/>
  <c r="DG86" i="1" s="1"/>
  <c r="DG136" i="1"/>
  <c r="DG130" i="1"/>
  <c r="DG133" i="1" s="1"/>
  <c r="DG124" i="1"/>
  <c r="DG127" i="1" s="1"/>
  <c r="EF85" i="1"/>
  <c r="EF86" i="1" s="1"/>
  <c r="EF130" i="1"/>
  <c r="EF133" i="1" s="1"/>
  <c r="EF136" i="1"/>
  <c r="EF124" i="1"/>
  <c r="EF127" i="1" s="1"/>
  <c r="CI85" i="1"/>
  <c r="CI86" i="1" s="1"/>
  <c r="CI136" i="1"/>
  <c r="CI130" i="1"/>
  <c r="CI133" i="1" s="1"/>
  <c r="CI124" i="1"/>
  <c r="CI127" i="1" s="1"/>
  <c r="FA136" i="1"/>
  <c r="FA85" i="1"/>
  <c r="FA86" i="1" s="1"/>
  <c r="FA124" i="1"/>
  <c r="FA127" i="1" s="1"/>
  <c r="FA130" i="1"/>
  <c r="FA133" i="1" s="1"/>
  <c r="FO85" i="1"/>
  <c r="FO86" i="1" s="1"/>
  <c r="FO136" i="1"/>
  <c r="FO130" i="1"/>
  <c r="FO133" i="1" s="1"/>
  <c r="FO124" i="1"/>
  <c r="FO127" i="1" s="1"/>
  <c r="CZ85" i="1"/>
  <c r="CZ86" i="1" s="1"/>
  <c r="CZ136" i="1"/>
  <c r="CZ130" i="1"/>
  <c r="CZ133" i="1" s="1"/>
  <c r="CZ124" i="1"/>
  <c r="CZ127" i="1" s="1"/>
  <c r="BE137" i="1"/>
  <c r="BE138" i="1" s="1"/>
  <c r="BE139" i="1" s="1"/>
  <c r="DA137" i="1"/>
  <c r="DA138" i="1" s="1"/>
  <c r="DA139" i="1" s="1"/>
  <c r="BW85" i="1"/>
  <c r="BW86" i="1" s="1"/>
  <c r="BW136" i="1"/>
  <c r="BW130" i="1"/>
  <c r="BW133" i="1" s="1"/>
  <c r="BW124" i="1"/>
  <c r="BW127" i="1" s="1"/>
  <c r="EG85" i="1"/>
  <c r="EG86" i="1" s="1"/>
  <c r="EG136" i="1"/>
  <c r="EG130" i="1"/>
  <c r="EG133" i="1" s="1"/>
  <c r="EG124" i="1"/>
  <c r="EG127" i="1" s="1"/>
  <c r="E85" i="1"/>
  <c r="E86" i="1" s="1"/>
  <c r="E136" i="1"/>
  <c r="E130" i="1"/>
  <c r="E133" i="1" s="1"/>
  <c r="E124" i="1"/>
  <c r="E127" i="1" s="1"/>
  <c r="T79" i="1"/>
  <c r="T85" i="1"/>
  <c r="T86" i="1" s="1"/>
  <c r="T136" i="1"/>
  <c r="T130" i="1"/>
  <c r="T133" i="1" s="1"/>
  <c r="T124" i="1"/>
  <c r="T127" i="1" s="1"/>
  <c r="AC85" i="1"/>
  <c r="AC86" i="1" s="1"/>
  <c r="AC136" i="1"/>
  <c r="AC130" i="1"/>
  <c r="AC133" i="1" s="1"/>
  <c r="AC124" i="1"/>
  <c r="AC127" i="1" s="1"/>
  <c r="AD136" i="1"/>
  <c r="AD85" i="1"/>
  <c r="AD86" i="1" s="1"/>
  <c r="AD130" i="1"/>
  <c r="AD133" i="1" s="1"/>
  <c r="AD124" i="1"/>
  <c r="AD127" i="1" s="1"/>
  <c r="D79" i="1"/>
  <c r="D85" i="1"/>
  <c r="D86" i="1" s="1"/>
  <c r="D130" i="1"/>
  <c r="D133" i="1" s="1"/>
  <c r="D136" i="1"/>
  <c r="D124" i="1"/>
  <c r="D127" i="1" s="1"/>
  <c r="ER85" i="1"/>
  <c r="ER86" i="1" s="1"/>
  <c r="ER130" i="1"/>
  <c r="ER133" i="1" s="1"/>
  <c r="ER136" i="1"/>
  <c r="ER124" i="1"/>
  <c r="ER127" i="1" s="1"/>
  <c r="DS85" i="1"/>
  <c r="DS86" i="1" s="1"/>
  <c r="DS136" i="1"/>
  <c r="DS130" i="1"/>
  <c r="DS133" i="1" s="1"/>
  <c r="DS124" i="1"/>
  <c r="DS127" i="1" s="1"/>
  <c r="FP85" i="1"/>
  <c r="FP86" i="1" s="1"/>
  <c r="FP130" i="1"/>
  <c r="FP133" i="1" s="1"/>
  <c r="FP136" i="1"/>
  <c r="FP124" i="1"/>
  <c r="FP127" i="1" s="1"/>
  <c r="CW85" i="1"/>
  <c r="CW86" i="1" s="1"/>
  <c r="CW130" i="1"/>
  <c r="CW133" i="1" s="1"/>
  <c r="CW124" i="1"/>
  <c r="CW127" i="1" s="1"/>
  <c r="CW136" i="1"/>
  <c r="DI137" i="1"/>
  <c r="DI138" i="1" s="1"/>
  <c r="DI139" i="1" s="1"/>
  <c r="CY137" i="1"/>
  <c r="CY138" i="1" s="1"/>
  <c r="CY139" i="1" s="1"/>
  <c r="J137" i="1"/>
  <c r="J138" i="1" s="1"/>
  <c r="J139" i="1" s="1"/>
  <c r="BL85" i="1"/>
  <c r="BL86" i="1" s="1"/>
  <c r="BL136" i="1"/>
  <c r="BL130" i="1"/>
  <c r="BL133" i="1" s="1"/>
  <c r="BL124" i="1"/>
  <c r="BL127" i="1" s="1"/>
  <c r="Y137" i="1"/>
  <c r="Y138" i="1" s="1"/>
  <c r="Y139" i="1" s="1"/>
  <c r="ES85" i="1"/>
  <c r="ES86" i="1" s="1"/>
  <c r="ES136" i="1"/>
  <c r="ES130" i="1"/>
  <c r="ES133" i="1" s="1"/>
  <c r="ES124" i="1"/>
  <c r="ES127" i="1" s="1"/>
  <c r="EU85" i="1"/>
  <c r="EU86" i="1" s="1"/>
  <c r="EU136" i="1"/>
  <c r="EU130" i="1"/>
  <c r="EU133" i="1" s="1"/>
  <c r="EU124" i="1"/>
  <c r="EU127" i="1" s="1"/>
  <c r="S85" i="1"/>
  <c r="S86" i="1" s="1"/>
  <c r="S124" i="1"/>
  <c r="S127" i="1" s="1"/>
  <c r="S136" i="1"/>
  <c r="S130" i="1"/>
  <c r="S133" i="1" s="1"/>
  <c r="DJ136" i="1"/>
  <c r="DJ85" i="1"/>
  <c r="DJ86" i="1" s="1"/>
  <c r="DJ130" i="1"/>
  <c r="DJ133" i="1" s="1"/>
  <c r="DJ124" i="1"/>
  <c r="DJ127" i="1" s="1"/>
  <c r="BB79" i="1"/>
  <c r="BB136" i="1"/>
  <c r="BB85" i="1"/>
  <c r="BB86" i="1" s="1"/>
  <c r="BB130" i="1"/>
  <c r="BB133" i="1" s="1"/>
  <c r="BB124" i="1"/>
  <c r="BB127" i="1" s="1"/>
  <c r="AB85" i="1"/>
  <c r="AB86" i="1" s="1"/>
  <c r="AB130" i="1"/>
  <c r="AB133" i="1" s="1"/>
  <c r="AB136" i="1"/>
  <c r="AB124" i="1"/>
  <c r="AB127" i="1" s="1"/>
  <c r="FD85" i="1"/>
  <c r="FD86" i="1" s="1"/>
  <c r="FD130" i="1"/>
  <c r="FD133" i="1" s="1"/>
  <c r="FD136" i="1"/>
  <c r="FD124" i="1"/>
  <c r="FD127" i="1" s="1"/>
  <c r="DV136" i="1"/>
  <c r="DV85" i="1"/>
  <c r="DV86" i="1" s="1"/>
  <c r="DV130" i="1"/>
  <c r="DV133" i="1" s="1"/>
  <c r="DV124" i="1"/>
  <c r="DV127" i="1" s="1"/>
  <c r="FN136" i="1"/>
  <c r="FN85" i="1"/>
  <c r="FN86" i="1" s="1"/>
  <c r="FN130" i="1"/>
  <c r="FN133" i="1" s="1"/>
  <c r="FN124" i="1"/>
  <c r="FN127" i="1" s="1"/>
  <c r="FR137" i="1"/>
  <c r="FR138" i="1" s="1"/>
  <c r="FR139" i="1" s="1"/>
  <c r="BQ137" i="1"/>
  <c r="BQ138" i="1" s="1"/>
  <c r="BQ139" i="1" s="1"/>
  <c r="G137" i="1"/>
  <c r="G138" i="1" s="1"/>
  <c r="G139" i="1" s="1"/>
  <c r="EV85" i="1"/>
  <c r="EV86" i="1" s="1"/>
  <c r="EV136" i="1"/>
  <c r="EV130" i="1"/>
  <c r="EV133" i="1" s="1"/>
  <c r="EV124" i="1"/>
  <c r="EV127" i="1" s="1"/>
  <c r="FB136" i="1"/>
  <c r="FB85" i="1"/>
  <c r="FB86" i="1" s="1"/>
  <c r="FB130" i="1"/>
  <c r="FB133" i="1" s="1"/>
  <c r="FB124" i="1"/>
  <c r="FB127" i="1" s="1"/>
  <c r="U85" i="1"/>
  <c r="U86" i="1" s="1"/>
  <c r="U136" i="1"/>
  <c r="U124" i="1"/>
  <c r="U127" i="1" s="1"/>
  <c r="U130" i="1"/>
  <c r="U133" i="1" s="1"/>
  <c r="AW137" i="1"/>
  <c r="AW138" i="1" s="1"/>
  <c r="AW139" i="1" s="1"/>
  <c r="FG85" i="1"/>
  <c r="FG86" i="1" s="1"/>
  <c r="FG136" i="1"/>
  <c r="FG124" i="1"/>
  <c r="FG127" i="1" s="1"/>
  <c r="FG130" i="1"/>
  <c r="FG133" i="1" s="1"/>
  <c r="AR85" i="1"/>
  <c r="AR86" i="1" s="1"/>
  <c r="AR136" i="1"/>
  <c r="AR130" i="1"/>
  <c r="AR133" i="1" s="1"/>
  <c r="AR124" i="1"/>
  <c r="AR127" i="1" s="1"/>
  <c r="EH136" i="1"/>
  <c r="EH85" i="1"/>
  <c r="EH86" i="1" s="1"/>
  <c r="EH130" i="1"/>
  <c r="EH133" i="1" s="1"/>
  <c r="EH124" i="1"/>
  <c r="EH127" i="1" s="1"/>
  <c r="BZ136" i="1"/>
  <c r="BZ85" i="1"/>
  <c r="BZ86" i="1" s="1"/>
  <c r="BZ130" i="1"/>
  <c r="BZ133" i="1" s="1"/>
  <c r="BZ124" i="1"/>
  <c r="BZ127" i="1" s="1"/>
  <c r="AZ85" i="1"/>
  <c r="AZ86" i="1" s="1"/>
  <c r="AZ130" i="1"/>
  <c r="AZ133" i="1" s="1"/>
  <c r="AZ136" i="1"/>
  <c r="AZ124" i="1"/>
  <c r="AZ127" i="1" s="1"/>
  <c r="CN79" i="1"/>
  <c r="CN85" i="1"/>
  <c r="CN86" i="1" s="1"/>
  <c r="CN136" i="1"/>
  <c r="CN130" i="1"/>
  <c r="CN133" i="1" s="1"/>
  <c r="CN124" i="1"/>
  <c r="CN127" i="1" s="1"/>
  <c r="W136" i="1"/>
  <c r="W85" i="1"/>
  <c r="W86" i="1" s="1"/>
  <c r="W130" i="1"/>
  <c r="W133" i="1" s="1"/>
  <c r="W124" i="1"/>
  <c r="W127" i="1" s="1"/>
  <c r="AK137" i="1"/>
  <c r="AK138" i="1" s="1"/>
  <c r="AK139" i="1" s="1"/>
  <c r="FE137" i="1"/>
  <c r="FE138" i="1" s="1"/>
  <c r="FE139" i="1" s="1"/>
  <c r="DM137" i="1"/>
  <c r="DM138" i="1" s="1"/>
  <c r="DM139" i="1" s="1"/>
  <c r="CD137" i="1"/>
  <c r="CD138" i="1" s="1"/>
  <c r="CD139" i="1" s="1"/>
  <c r="AH137" i="1"/>
  <c r="AH138" i="1" s="1"/>
  <c r="AH139" i="1" s="1"/>
  <c r="DX85" i="1"/>
  <c r="DX86" i="1" s="1"/>
  <c r="DX136" i="1"/>
  <c r="DX130" i="1"/>
  <c r="DX133" i="1" s="1"/>
  <c r="DX124" i="1"/>
  <c r="DX127" i="1" s="1"/>
  <c r="BG136" i="1"/>
  <c r="BG85" i="1"/>
  <c r="BG86" i="1" s="1"/>
  <c r="BG130" i="1"/>
  <c r="BG133" i="1" s="1"/>
  <c r="BG124" i="1"/>
  <c r="BG127" i="1" s="1"/>
  <c r="FI85" i="1"/>
  <c r="FI86" i="1" s="1"/>
  <c r="FI136" i="1"/>
  <c r="FI124" i="1"/>
  <c r="FI127" i="1" s="1"/>
  <c r="FI130" i="1"/>
  <c r="FI133" i="1" s="1"/>
  <c r="Z136" i="1"/>
  <c r="Z85" i="1"/>
  <c r="Z86" i="1" s="1"/>
  <c r="Z130" i="1"/>
  <c r="Z133" i="1" s="1"/>
  <c r="Z124" i="1"/>
  <c r="Z127" i="1" s="1"/>
  <c r="EP136" i="1"/>
  <c r="EP85" i="1"/>
  <c r="EP86" i="1" s="1"/>
  <c r="EP130" i="1"/>
  <c r="EP133" i="1" s="1"/>
  <c r="EP124" i="1"/>
  <c r="EP127" i="1" s="1"/>
  <c r="AO85" i="1"/>
  <c r="AO86" i="1" s="1"/>
  <c r="AO136" i="1"/>
  <c r="AO130" i="1"/>
  <c r="AO133" i="1" s="1"/>
  <c r="AO124" i="1"/>
  <c r="AO127" i="1" s="1"/>
  <c r="BD85" i="1"/>
  <c r="BD86" i="1" s="1"/>
  <c r="BD136" i="1"/>
  <c r="BD130" i="1"/>
  <c r="BD133" i="1" s="1"/>
  <c r="BD124" i="1"/>
  <c r="BD127" i="1" s="1"/>
  <c r="BP85" i="1"/>
  <c r="BP86" i="1" s="1"/>
  <c r="BP136" i="1"/>
  <c r="BP130" i="1"/>
  <c r="BP133" i="1" s="1"/>
  <c r="BP124" i="1"/>
  <c r="BP127" i="1" s="1"/>
  <c r="CX136" i="1"/>
  <c r="CX85" i="1"/>
  <c r="CX86" i="1" s="1"/>
  <c r="CX130" i="1"/>
  <c r="CX133" i="1" s="1"/>
  <c r="CX124" i="1"/>
  <c r="CX127" i="1" s="1"/>
  <c r="CK85" i="1"/>
  <c r="CK86" i="1" s="1"/>
  <c r="CK136" i="1"/>
  <c r="CK124" i="1"/>
  <c r="CK127" i="1" s="1"/>
  <c r="CK130" i="1"/>
  <c r="CK133" i="1" s="1"/>
  <c r="FK136" i="1"/>
  <c r="FK85" i="1"/>
  <c r="FK86" i="1" s="1"/>
  <c r="FK130" i="1"/>
  <c r="FK133" i="1" s="1"/>
  <c r="FK124" i="1"/>
  <c r="FK127" i="1" s="1"/>
  <c r="ET137" i="1"/>
  <c r="ET138" i="1" s="1"/>
  <c r="ET139" i="1" s="1"/>
  <c r="ET142" i="1" s="1"/>
  <c r="ET144" i="1" s="1"/>
  <c r="ED139" i="1"/>
  <c r="ED142" i="1" s="1"/>
  <c r="DK137" i="1"/>
  <c r="DK138" i="1" s="1"/>
  <c r="DK139" i="1" s="1"/>
  <c r="DU85" i="1"/>
  <c r="DU86" i="1" s="1"/>
  <c r="DU136" i="1"/>
  <c r="DU124" i="1"/>
  <c r="DU127" i="1" s="1"/>
  <c r="DU130" i="1"/>
  <c r="DU133" i="1" s="1"/>
  <c r="BT85" i="1"/>
  <c r="BT86" i="1" s="1"/>
  <c r="BT136" i="1"/>
  <c r="BT124" i="1"/>
  <c r="BT127" i="1" s="1"/>
  <c r="BT130" i="1"/>
  <c r="BT133" i="1" s="1"/>
  <c r="BV136" i="1"/>
  <c r="BV85" i="1"/>
  <c r="BV86" i="1" s="1"/>
  <c r="BV130" i="1"/>
  <c r="BV133" i="1" s="1"/>
  <c r="BV124" i="1"/>
  <c r="BV127" i="1" s="1"/>
  <c r="CE136" i="1"/>
  <c r="CE85" i="1"/>
  <c r="CE86" i="1" s="1"/>
  <c r="CE130" i="1"/>
  <c r="CE133" i="1" s="1"/>
  <c r="CE124" i="1"/>
  <c r="CE127" i="1" s="1"/>
  <c r="BJ136" i="1"/>
  <c r="BJ85" i="1"/>
  <c r="BJ86" i="1" s="1"/>
  <c r="BJ130" i="1"/>
  <c r="BJ133" i="1" s="1"/>
  <c r="BJ124" i="1"/>
  <c r="BJ127" i="1" s="1"/>
  <c r="AE136" i="1"/>
  <c r="AE124" i="1"/>
  <c r="AE127" i="1" s="1"/>
  <c r="AE130" i="1"/>
  <c r="AE133" i="1" s="1"/>
  <c r="AE85" i="1"/>
  <c r="AE86" i="1" s="1"/>
  <c r="BA85" i="1"/>
  <c r="BA86" i="1" s="1"/>
  <c r="BA136" i="1"/>
  <c r="BA124" i="1"/>
  <c r="BA127" i="1" s="1"/>
  <c r="BA130" i="1"/>
  <c r="BA133" i="1" s="1"/>
  <c r="BM79" i="1"/>
  <c r="BM97" i="1" s="1"/>
  <c r="BM85" i="1"/>
  <c r="BM86" i="1" s="1"/>
  <c r="BM130" i="1"/>
  <c r="BM133" i="1" s="1"/>
  <c r="BM136" i="1"/>
  <c r="BM124" i="1"/>
  <c r="BM127" i="1" s="1"/>
  <c r="CB85" i="1"/>
  <c r="CB86" i="1" s="1"/>
  <c r="CB136" i="1"/>
  <c r="CB130" i="1"/>
  <c r="CB133" i="1" s="1"/>
  <c r="CB124" i="1"/>
  <c r="CB127" i="1" s="1"/>
  <c r="CH136" i="1"/>
  <c r="CH85" i="1"/>
  <c r="CH86" i="1" s="1"/>
  <c r="CH130" i="1"/>
  <c r="CH133" i="1" s="1"/>
  <c r="CH124" i="1"/>
  <c r="CH127" i="1" s="1"/>
  <c r="AJ85" i="1"/>
  <c r="AJ86" i="1" s="1"/>
  <c r="AJ136" i="1"/>
  <c r="AJ124" i="1"/>
  <c r="AJ127" i="1" s="1"/>
  <c r="AJ130" i="1"/>
  <c r="AJ133" i="1" s="1"/>
  <c r="V137" i="1"/>
  <c r="V138" i="1" s="1"/>
  <c r="V139" i="1" s="1"/>
  <c r="DN139" i="1"/>
  <c r="DN142" i="1" s="1"/>
  <c r="DN144" i="1" s="1"/>
  <c r="BO137" i="1"/>
  <c r="BO138" i="1" s="1"/>
  <c r="BO139" i="1" s="1"/>
  <c r="Q137" i="1"/>
  <c r="Q138" i="1"/>
  <c r="Q139" i="1" s="1"/>
  <c r="AL136" i="1"/>
  <c r="AL85" i="1"/>
  <c r="AL86" i="1" s="1"/>
  <c r="AL130" i="1"/>
  <c r="AL133" i="1" s="1"/>
  <c r="AL124" i="1"/>
  <c r="AL127" i="1" s="1"/>
  <c r="FH85" i="1"/>
  <c r="FH86" i="1" s="1"/>
  <c r="FH136" i="1"/>
  <c r="FH130" i="1"/>
  <c r="FH133" i="1" s="1"/>
  <c r="FH124" i="1"/>
  <c r="FH127" i="1" s="1"/>
  <c r="DF136" i="1"/>
  <c r="DF85" i="1"/>
  <c r="DF86" i="1" s="1"/>
  <c r="DF130" i="1"/>
  <c r="DF133" i="1" s="1"/>
  <c r="DF124" i="1"/>
  <c r="DF127" i="1" s="1"/>
  <c r="DZ85" i="1"/>
  <c r="DZ86" i="1" s="1"/>
  <c r="DZ136" i="1"/>
  <c r="DZ124" i="1"/>
  <c r="DZ127" i="1" s="1"/>
  <c r="DZ130" i="1"/>
  <c r="DZ133" i="1" s="1"/>
  <c r="CQ136" i="1"/>
  <c r="CQ85" i="1"/>
  <c r="CQ86" i="1" s="1"/>
  <c r="CQ130" i="1"/>
  <c r="CQ133" i="1" s="1"/>
  <c r="CQ124" i="1"/>
  <c r="CQ127" i="1" s="1"/>
  <c r="FS85" i="1"/>
  <c r="FS86" i="1" s="1"/>
  <c r="FS136" i="1"/>
  <c r="FS130" i="1"/>
  <c r="FS133" i="1" s="1"/>
  <c r="FS124" i="1"/>
  <c r="FS127" i="1" s="1"/>
  <c r="AQ136" i="1"/>
  <c r="AQ85" i="1"/>
  <c r="AQ86" i="1" s="1"/>
  <c r="AQ130" i="1"/>
  <c r="AQ133" i="1" s="1"/>
  <c r="AQ124" i="1"/>
  <c r="AQ127" i="1" s="1"/>
  <c r="BC85" i="1"/>
  <c r="BC86" i="1" s="1"/>
  <c r="BC136" i="1"/>
  <c r="BC124" i="1"/>
  <c r="BC127" i="1" s="1"/>
  <c r="BC130" i="1"/>
  <c r="BC133" i="1" s="1"/>
  <c r="BY85" i="1"/>
  <c r="BY86" i="1" s="1"/>
  <c r="BY136" i="1"/>
  <c r="BY130" i="1"/>
  <c r="BY133" i="1" s="1"/>
  <c r="BY124" i="1"/>
  <c r="BY127" i="1" s="1"/>
  <c r="N136" i="1"/>
  <c r="N85" i="1"/>
  <c r="N86" i="1" s="1"/>
  <c r="N130" i="1"/>
  <c r="N133" i="1" s="1"/>
  <c r="N124" i="1"/>
  <c r="N127" i="1" s="1"/>
  <c r="FX85" i="1"/>
  <c r="FX86" i="1" s="1"/>
  <c r="FX136" i="1"/>
  <c r="FX124" i="1"/>
  <c r="FX127" i="1" s="1"/>
  <c r="FX130" i="1"/>
  <c r="FX133" i="1" s="1"/>
  <c r="Y80" i="1"/>
  <c r="V80" i="1"/>
  <c r="FR80" i="1"/>
  <c r="AH80" i="1"/>
  <c r="M79" i="1"/>
  <c r="EE80" i="1"/>
  <c r="AW80" i="1"/>
  <c r="FI79" i="1"/>
  <c r="E79" i="1"/>
  <c r="AD79" i="1"/>
  <c r="FA79" i="1"/>
  <c r="S79" i="1"/>
  <c r="U79" i="1"/>
  <c r="FG79" i="1"/>
  <c r="BY79" i="1"/>
  <c r="CB79" i="1"/>
  <c r="AF79" i="1"/>
  <c r="BP79" i="1"/>
  <c r="DU79" i="1"/>
  <c r="AE79" i="1"/>
  <c r="BC79" i="1"/>
  <c r="DG79" i="1"/>
  <c r="FS79" i="1"/>
  <c r="AC79" i="1"/>
  <c r="CX79" i="1"/>
  <c r="FO79" i="1"/>
  <c r="CZ79" i="1"/>
  <c r="O79" i="1"/>
  <c r="EX79" i="1"/>
  <c r="BH79" i="1"/>
  <c r="CE79" i="1"/>
  <c r="DP79" i="1"/>
  <c r="EJ79" i="1"/>
  <c r="BK79" i="1"/>
  <c r="EP79" i="1"/>
  <c r="N79" i="1"/>
  <c r="FX79" i="1"/>
  <c r="EH79" i="1"/>
  <c r="AL79" i="1"/>
  <c r="CJ79" i="1"/>
  <c r="CF79" i="1"/>
  <c r="F79" i="1"/>
  <c r="DO79" i="1"/>
  <c r="FD79" i="1"/>
  <c r="EQ79" i="1"/>
  <c r="ES79" i="1"/>
  <c r="BN79" i="1"/>
  <c r="DZ79" i="1"/>
  <c r="BJ79" i="1"/>
  <c r="AO79" i="1"/>
  <c r="EC79" i="1"/>
  <c r="BD79" i="1"/>
  <c r="CT79" i="1"/>
  <c r="FP79" i="1"/>
  <c r="K79" i="1"/>
  <c r="AA79" i="1"/>
  <c r="AI79" i="1"/>
  <c r="DX79" i="1"/>
  <c r="FB79" i="1"/>
  <c r="AM79" i="1"/>
  <c r="EB79" i="1"/>
  <c r="AZ79" i="1"/>
  <c r="CW79" i="1"/>
  <c r="AR79" i="1"/>
  <c r="BX79" i="1"/>
  <c r="CR79" i="1"/>
  <c r="CQ79" i="1"/>
  <c r="AY79" i="1"/>
  <c r="EN79" i="1"/>
  <c r="EM79" i="1"/>
  <c r="EY79" i="1"/>
  <c r="FN79" i="1"/>
  <c r="AN79" i="1"/>
  <c r="FW79" i="1"/>
  <c r="BG79" i="1"/>
  <c r="AP79" i="1"/>
  <c r="BA79" i="1"/>
  <c r="EO79" i="1"/>
  <c r="DV79" i="1"/>
  <c r="EV79" i="1"/>
  <c r="BZ79" i="1"/>
  <c r="R79" i="1"/>
  <c r="FJ79" i="1"/>
  <c r="EF79" i="1"/>
  <c r="L79" i="1"/>
  <c r="X79" i="1"/>
  <c r="W79" i="1"/>
  <c r="DL79" i="1"/>
  <c r="AV79" i="1"/>
  <c r="BT79" i="1"/>
  <c r="H79" i="1"/>
  <c r="BV79" i="1"/>
  <c r="EU79" i="1"/>
  <c r="DE79" i="1"/>
  <c r="AQ79" i="1"/>
  <c r="CI79" i="1"/>
  <c r="CS79" i="1"/>
  <c r="DD79" i="1"/>
  <c r="EL79" i="1"/>
  <c r="EZ79" i="1"/>
  <c r="FL79" i="1"/>
  <c r="FK79" i="1"/>
  <c r="DT79" i="1"/>
  <c r="BW79" i="1"/>
  <c r="FH79" i="1"/>
  <c r="FT79" i="1"/>
  <c r="DF79" i="1"/>
  <c r="DH79" i="1"/>
  <c r="DJ79" i="1"/>
  <c r="AX79" i="1"/>
  <c r="ER79" i="1"/>
  <c r="CK79" i="1"/>
  <c r="AU79" i="1"/>
  <c r="CV79" i="1"/>
  <c r="Z79" i="1"/>
  <c r="DQ79" i="1"/>
  <c r="DC79" i="1"/>
  <c r="FM79" i="1"/>
  <c r="CH79" i="1"/>
  <c r="P79" i="1"/>
  <c r="AJ79" i="1"/>
  <c r="BL79" i="1"/>
  <c r="EG79" i="1"/>
  <c r="CG79" i="1"/>
  <c r="BS79" i="1"/>
  <c r="CU79" i="1"/>
  <c r="FV79" i="1"/>
  <c r="AB79" i="1"/>
  <c r="DR79" i="1"/>
  <c r="DS79" i="1"/>
  <c r="CP80" i="1"/>
  <c r="CD80" i="1"/>
  <c r="CO80" i="1"/>
  <c r="EW80" i="1"/>
  <c r="DK80" i="1"/>
  <c r="FE80" i="1"/>
  <c r="CA80" i="1"/>
  <c r="Q80" i="1"/>
  <c r="BO80" i="1"/>
  <c r="CM80" i="1"/>
  <c r="CY80" i="1"/>
  <c r="CC80" i="1"/>
  <c r="BQ80" i="1"/>
  <c r="DY80" i="1"/>
  <c r="AS80" i="1"/>
  <c r="BE80" i="1"/>
  <c r="EI80" i="1"/>
  <c r="FZ72" i="1"/>
  <c r="GB72" i="1" s="1"/>
  <c r="EK80" i="1"/>
  <c r="AG80" i="1"/>
  <c r="FU80" i="1"/>
  <c r="DA80" i="1"/>
  <c r="G80" i="1"/>
  <c r="DW80" i="1"/>
  <c r="DM80" i="1"/>
  <c r="I80" i="1"/>
  <c r="FQ142" i="1" l="1"/>
  <c r="FQ144" i="1" s="1"/>
  <c r="FQ145" i="1" s="1"/>
  <c r="FQ149" i="1" s="1"/>
  <c r="ED145" i="1"/>
  <c r="ED149" i="1" s="1"/>
  <c r="ED144" i="1"/>
  <c r="J142" i="1"/>
  <c r="J144" i="1" s="1"/>
  <c r="J145" i="1" s="1"/>
  <c r="J149" i="1" s="1"/>
  <c r="CG97" i="1"/>
  <c r="CG98" i="1" s="1"/>
  <c r="CK97" i="1"/>
  <c r="CK98" i="1" s="1"/>
  <c r="EZ97" i="1"/>
  <c r="EZ98" i="1" s="1"/>
  <c r="DL97" i="1"/>
  <c r="DL98" i="1" s="1"/>
  <c r="AP97" i="1"/>
  <c r="AP98" i="1" s="1"/>
  <c r="AR97" i="1"/>
  <c r="AR98" i="1" s="1"/>
  <c r="BD97" i="1"/>
  <c r="BD98" i="1" s="1"/>
  <c r="CJ97" i="1"/>
  <c r="CJ98" i="1" s="1"/>
  <c r="O97" i="1"/>
  <c r="O98" i="1" s="1"/>
  <c r="CB97" i="1"/>
  <c r="CB98" i="1" s="1"/>
  <c r="Q142" i="1"/>
  <c r="G142" i="1"/>
  <c r="AG142" i="1"/>
  <c r="AG144" i="1" s="1"/>
  <c r="EG97" i="1"/>
  <c r="EG98" i="1" s="1"/>
  <c r="ER97" i="1"/>
  <c r="ER98" i="1" s="1"/>
  <c r="EL97" i="1"/>
  <c r="EL98" i="1" s="1"/>
  <c r="W97" i="1"/>
  <c r="W98" i="1" s="1"/>
  <c r="BG97" i="1"/>
  <c r="BG98" i="1" s="1"/>
  <c r="CW97" i="1"/>
  <c r="CW98" i="1" s="1"/>
  <c r="EC97" i="1"/>
  <c r="EC98" i="1" s="1"/>
  <c r="AL97" i="1"/>
  <c r="AL98" i="1" s="1"/>
  <c r="CZ97" i="1"/>
  <c r="CZ98" i="1" s="1"/>
  <c r="BY97" i="1"/>
  <c r="BY98" i="1" s="1"/>
  <c r="AH142" i="1"/>
  <c r="BQ142" i="1"/>
  <c r="BQ144" i="1" s="1"/>
  <c r="BL97" i="1"/>
  <c r="BL98" i="1" s="1"/>
  <c r="X97" i="1"/>
  <c r="X98" i="1" s="1"/>
  <c r="AZ97" i="1"/>
  <c r="AZ98" i="1" s="1"/>
  <c r="EH97" i="1"/>
  <c r="EH98" i="1" s="1"/>
  <c r="FO97" i="1"/>
  <c r="FO98" i="1" s="1"/>
  <c r="FG97" i="1"/>
  <c r="FG98" i="1" s="1"/>
  <c r="BO142" i="1"/>
  <c r="DK142" i="1"/>
  <c r="CD142" i="1"/>
  <c r="CN97" i="1"/>
  <c r="CN98" i="1" s="1"/>
  <c r="FR142" i="1"/>
  <c r="DD97" i="1"/>
  <c r="DD98" i="1" s="1"/>
  <c r="FW97" i="1"/>
  <c r="FW98" i="1" s="1"/>
  <c r="AO97" i="1"/>
  <c r="AO98" i="1" s="1"/>
  <c r="AJ97" i="1"/>
  <c r="AJ98" i="1" s="1"/>
  <c r="DJ97" i="1"/>
  <c r="DJ98" i="1" s="1"/>
  <c r="CS97" i="1"/>
  <c r="CS98" i="1" s="1"/>
  <c r="L97" i="1"/>
  <c r="L98" i="1" s="1"/>
  <c r="AN97" i="1"/>
  <c r="AN98" i="1" s="1"/>
  <c r="EB97" i="1"/>
  <c r="EB98" i="1" s="1"/>
  <c r="BJ97" i="1"/>
  <c r="BJ98" i="1" s="1"/>
  <c r="FX97" i="1"/>
  <c r="FX98" i="1" s="1"/>
  <c r="CX97" i="1"/>
  <c r="CX98" i="1" s="1"/>
  <c r="U97" i="1"/>
  <c r="U98" i="1" s="1"/>
  <c r="DM142" i="1"/>
  <c r="DM144" i="1" s="1"/>
  <c r="DM145" i="1" s="1"/>
  <c r="DM149" i="1" s="1"/>
  <c r="DH97" i="1"/>
  <c r="DH98" i="1" s="1"/>
  <c r="FN97" i="1"/>
  <c r="FN98" i="1" s="1"/>
  <c r="N97" i="1"/>
  <c r="N98" i="1" s="1"/>
  <c r="S97" i="1"/>
  <c r="S98" i="1" s="1"/>
  <c r="V142" i="1"/>
  <c r="FE142" i="1"/>
  <c r="Y142" i="1"/>
  <c r="EF97" i="1"/>
  <c r="EF98" i="1" s="1"/>
  <c r="AM97" i="1"/>
  <c r="AM98" i="1" s="1"/>
  <c r="CH97" i="1"/>
  <c r="CH98" i="1" s="1"/>
  <c r="DF97" i="1"/>
  <c r="DF98" i="1" s="1"/>
  <c r="AQ97" i="1"/>
  <c r="AQ98" i="1" s="1"/>
  <c r="FJ97" i="1"/>
  <c r="FJ98" i="1" s="1"/>
  <c r="EY97" i="1"/>
  <c r="EY98" i="1" s="1"/>
  <c r="FB97" i="1"/>
  <c r="FB98" i="1" s="1"/>
  <c r="BN97" i="1"/>
  <c r="BN98" i="1" s="1"/>
  <c r="EP97" i="1"/>
  <c r="EP98" i="1" s="1"/>
  <c r="FS97" i="1"/>
  <c r="FS98" i="1" s="1"/>
  <c r="FA97" i="1"/>
  <c r="FA98" i="1" s="1"/>
  <c r="AK142" i="1"/>
  <c r="CI97" i="1"/>
  <c r="CI98" i="1" s="1"/>
  <c r="DZ97" i="1"/>
  <c r="DZ98" i="1" s="1"/>
  <c r="DS97" i="1"/>
  <c r="DS98" i="1" s="1"/>
  <c r="FM97" i="1"/>
  <c r="FM98" i="1" s="1"/>
  <c r="FT97" i="1"/>
  <c r="FT98" i="1" s="1"/>
  <c r="DE97" i="1"/>
  <c r="DE98" i="1" s="1"/>
  <c r="R97" i="1"/>
  <c r="R98" i="1" s="1"/>
  <c r="EM97" i="1"/>
  <c r="EM98" i="1" s="1"/>
  <c r="DX97" i="1"/>
  <c r="DX98" i="1" s="1"/>
  <c r="ES97" i="1"/>
  <c r="ES98" i="1" s="1"/>
  <c r="BK97" i="1"/>
  <c r="BK98" i="1" s="1"/>
  <c r="DG97" i="1"/>
  <c r="DG98" i="1" s="1"/>
  <c r="AD97" i="1"/>
  <c r="AD98" i="1" s="1"/>
  <c r="I142" i="1"/>
  <c r="EE142" i="1"/>
  <c r="EE144" i="1" s="1"/>
  <c r="P97" i="1"/>
  <c r="P98" i="1" s="1"/>
  <c r="AC97" i="1"/>
  <c r="AC98" i="1" s="1"/>
  <c r="DR97" i="1"/>
  <c r="DR98" i="1" s="1"/>
  <c r="DC97" i="1"/>
  <c r="DC98" i="1" s="1"/>
  <c r="FH97" i="1"/>
  <c r="FH98" i="1" s="1"/>
  <c r="EU97" i="1"/>
  <c r="EU98" i="1" s="1"/>
  <c r="BZ97" i="1"/>
  <c r="BZ98" i="1" s="1"/>
  <c r="EN97" i="1"/>
  <c r="EN98" i="1" s="1"/>
  <c r="AI97" i="1"/>
  <c r="AI98" i="1" s="1"/>
  <c r="EQ97" i="1"/>
  <c r="EQ98" i="1" s="1"/>
  <c r="EJ97" i="1"/>
  <c r="EJ98" i="1" s="1"/>
  <c r="BC97" i="1"/>
  <c r="BC98" i="1" s="1"/>
  <c r="E97" i="1"/>
  <c r="E98" i="1" s="1"/>
  <c r="DW142" i="1"/>
  <c r="DW144" i="1" s="1"/>
  <c r="CP142" i="1"/>
  <c r="CP144" i="1" s="1"/>
  <c r="BW97" i="1"/>
  <c r="BW98" i="1" s="1"/>
  <c r="BV97" i="1"/>
  <c r="BV98" i="1" s="1"/>
  <c r="EV97" i="1"/>
  <c r="EV98" i="1" s="1"/>
  <c r="AY97" i="1"/>
  <c r="AY98" i="1" s="1"/>
  <c r="AA97" i="1"/>
  <c r="AA98" i="1" s="1"/>
  <c r="FD97" i="1"/>
  <c r="FD98" i="1" s="1"/>
  <c r="DP97" i="1"/>
  <c r="DP98" i="1" s="1"/>
  <c r="AE97" i="1"/>
  <c r="AE98" i="1" s="1"/>
  <c r="FI97" i="1"/>
  <c r="FI98" i="1" s="1"/>
  <c r="D97" i="1"/>
  <c r="D98" i="1" s="1"/>
  <c r="EW142" i="1"/>
  <c r="EW144" i="1" s="1"/>
  <c r="CO142" i="1"/>
  <c r="CO144" i="1" s="1"/>
  <c r="EK142" i="1"/>
  <c r="AB97" i="1"/>
  <c r="AB98" i="1" s="1"/>
  <c r="DT97" i="1"/>
  <c r="DT98" i="1" s="1"/>
  <c r="DV97" i="1"/>
  <c r="DV98" i="1" s="1"/>
  <c r="CQ97" i="1"/>
  <c r="CQ98" i="1" s="1"/>
  <c r="K97" i="1"/>
  <c r="K98" i="1" s="1"/>
  <c r="DO97" i="1"/>
  <c r="DO98" i="1" s="1"/>
  <c r="CE97" i="1"/>
  <c r="CE98" i="1" s="1"/>
  <c r="DU97" i="1"/>
  <c r="DU98" i="1" s="1"/>
  <c r="T97" i="1"/>
  <c r="T98" i="1" s="1"/>
  <c r="EI142" i="1"/>
  <c r="AS142" i="1"/>
  <c r="CA142" i="1"/>
  <c r="FU142" i="1"/>
  <c r="AX97" i="1"/>
  <c r="AX98" i="1" s="1"/>
  <c r="DQ97" i="1"/>
  <c r="DQ98" i="1" s="1"/>
  <c r="Z97" i="1"/>
  <c r="Z98" i="1" s="1"/>
  <c r="CU97" i="1"/>
  <c r="CU98" i="1" s="1"/>
  <c r="CV97" i="1"/>
  <c r="CV98" i="1" s="1"/>
  <c r="FK97" i="1"/>
  <c r="FK98" i="1" s="1"/>
  <c r="BT97" i="1"/>
  <c r="BT98" i="1" s="1"/>
  <c r="EO97" i="1"/>
  <c r="EO98" i="1" s="1"/>
  <c r="CR97" i="1"/>
  <c r="CR98" i="1" s="1"/>
  <c r="FP97" i="1"/>
  <c r="FP98" i="1" s="1"/>
  <c r="F97" i="1"/>
  <c r="F98" i="1" s="1"/>
  <c r="BH97" i="1"/>
  <c r="BH98" i="1" s="1"/>
  <c r="BP97" i="1"/>
  <c r="BP98" i="1" s="1"/>
  <c r="CY142" i="1"/>
  <c r="DA142" i="1"/>
  <c r="CM142" i="1"/>
  <c r="CL142" i="1"/>
  <c r="CL144" i="1" s="1"/>
  <c r="DY142" i="1"/>
  <c r="FV97" i="1"/>
  <c r="FV98" i="1" s="1"/>
  <c r="H97" i="1"/>
  <c r="H98" i="1" s="1"/>
  <c r="BS97" i="1"/>
  <c r="BS98" i="1" s="1"/>
  <c r="AU97" i="1"/>
  <c r="AU98" i="1" s="1"/>
  <c r="FL97" i="1"/>
  <c r="FL98" i="1" s="1"/>
  <c r="AV97" i="1"/>
  <c r="AV98" i="1" s="1"/>
  <c r="BA97" i="1"/>
  <c r="BA98" i="1" s="1"/>
  <c r="BX97" i="1"/>
  <c r="BX98" i="1" s="1"/>
  <c r="CT97" i="1"/>
  <c r="CT98" i="1" s="1"/>
  <c r="CF97" i="1"/>
  <c r="CF98" i="1" s="1"/>
  <c r="EX97" i="1"/>
  <c r="EX98" i="1" s="1"/>
  <c r="AF97" i="1"/>
  <c r="AF98" i="1" s="1"/>
  <c r="M97" i="1"/>
  <c r="M98" i="1" s="1"/>
  <c r="AW142" i="1"/>
  <c r="BB97" i="1"/>
  <c r="BB98" i="1" s="1"/>
  <c r="DI142" i="1"/>
  <c r="BE142" i="1"/>
  <c r="CC142" i="1"/>
  <c r="BM80" i="1"/>
  <c r="BM98" i="1"/>
  <c r="DB145" i="1"/>
  <c r="DB149" i="1" s="1"/>
  <c r="FF145" i="1"/>
  <c r="FF149" i="1" s="1"/>
  <c r="FC145" i="1"/>
  <c r="FC149" i="1" s="1"/>
  <c r="BU145" i="1"/>
  <c r="BU149" i="1" s="1"/>
  <c r="DN145" i="1"/>
  <c r="DN149" i="1" s="1"/>
  <c r="BR145" i="1"/>
  <c r="BR149" i="1" s="1"/>
  <c r="BI145" i="1"/>
  <c r="BI149" i="1" s="1"/>
  <c r="ET145" i="1"/>
  <c r="ET149" i="1" s="1"/>
  <c r="BF145" i="1"/>
  <c r="BF149" i="1" s="1"/>
  <c r="AT145" i="1"/>
  <c r="AT149" i="1" s="1"/>
  <c r="T80" i="1"/>
  <c r="D80" i="1"/>
  <c r="BB80" i="1"/>
  <c r="CN80" i="1"/>
  <c r="FZ133" i="1"/>
  <c r="GB133" i="1" s="1"/>
  <c r="FZ127" i="1"/>
  <c r="GB127" i="1" s="1"/>
  <c r="CG137" i="1"/>
  <c r="CG138" i="1" s="1"/>
  <c r="CG139" i="1" s="1"/>
  <c r="Z137" i="1"/>
  <c r="Z138" i="1" s="1"/>
  <c r="Z139" i="1" s="1"/>
  <c r="DH137" i="1"/>
  <c r="DH138" i="1" s="1"/>
  <c r="DH139" i="1" s="1"/>
  <c r="DD137" i="1"/>
  <c r="DD138" i="1" s="1"/>
  <c r="DD139" i="1" s="1"/>
  <c r="EU137" i="1"/>
  <c r="EU138" i="1" s="1"/>
  <c r="EU139" i="1" s="1"/>
  <c r="L137" i="1"/>
  <c r="L138" i="1" s="1"/>
  <c r="L139" i="1" s="1"/>
  <c r="AN137" i="1"/>
  <c r="AN138" i="1" s="1"/>
  <c r="AN139" i="1" s="1"/>
  <c r="AM137" i="1"/>
  <c r="AM138" i="1" s="1"/>
  <c r="AM139" i="1" s="1"/>
  <c r="DZ137" i="1"/>
  <c r="DZ138" i="1" s="1"/>
  <c r="DZ139" i="1" s="1"/>
  <c r="CE137" i="1"/>
  <c r="CE138" i="1" s="1"/>
  <c r="CE139" i="1" s="1"/>
  <c r="AC137" i="1"/>
  <c r="AC138" i="1" s="1"/>
  <c r="AC139" i="1" s="1"/>
  <c r="BC138" i="1"/>
  <c r="BC139" i="1" s="1"/>
  <c r="BC137" i="1"/>
  <c r="AF137" i="1"/>
  <c r="AF138" i="1" s="1"/>
  <c r="AF139" i="1" s="1"/>
  <c r="U137" i="1"/>
  <c r="U138" i="1" s="1"/>
  <c r="U139" i="1" s="1"/>
  <c r="EG137" i="1"/>
  <c r="EG138" i="1" s="1"/>
  <c r="EG139" i="1" s="1"/>
  <c r="CV137" i="1"/>
  <c r="CV138" i="1" s="1"/>
  <c r="CV139" i="1" s="1"/>
  <c r="DF137" i="1"/>
  <c r="DF138" i="1"/>
  <c r="DF139" i="1" s="1"/>
  <c r="BV137" i="1"/>
  <c r="BV138" i="1" s="1"/>
  <c r="BV139" i="1" s="1"/>
  <c r="FN137" i="1"/>
  <c r="FN138" i="1"/>
  <c r="FN139" i="1" s="1"/>
  <c r="FB137" i="1"/>
  <c r="FB138" i="1" s="1"/>
  <c r="FB139" i="1" s="1"/>
  <c r="BN137" i="1"/>
  <c r="BN138" i="1" s="1"/>
  <c r="BN139" i="1" s="1"/>
  <c r="AE137" i="1"/>
  <c r="AE138" i="1" s="1"/>
  <c r="AE139" i="1" s="1"/>
  <c r="BL137" i="1"/>
  <c r="BL138" i="1" s="1"/>
  <c r="BL139" i="1" s="1"/>
  <c r="FT137" i="1"/>
  <c r="FT138" i="1" s="1"/>
  <c r="FT139" i="1" s="1"/>
  <c r="H137" i="1"/>
  <c r="H138" i="1" s="1"/>
  <c r="H139" i="1" s="1"/>
  <c r="EF137" i="1"/>
  <c r="EF138" i="1" s="1"/>
  <c r="EF139" i="1" s="1"/>
  <c r="DV137" i="1"/>
  <c r="DV138" i="1" s="1"/>
  <c r="DV139" i="1" s="1"/>
  <c r="EY137" i="1"/>
  <c r="EY138" i="1" s="1"/>
  <c r="EY139" i="1" s="1"/>
  <c r="DX137" i="1"/>
  <c r="DX138" i="1" s="1"/>
  <c r="DX139" i="1" s="1"/>
  <c r="ES137" i="1"/>
  <c r="ES138" i="1" s="1"/>
  <c r="ES139" i="1" s="1"/>
  <c r="FX137" i="1"/>
  <c r="FX138" i="1" s="1"/>
  <c r="FX139" i="1" s="1"/>
  <c r="BH137" i="1"/>
  <c r="BH138" i="1" s="1"/>
  <c r="BH139" i="1" s="1"/>
  <c r="D137" i="1"/>
  <c r="D138" i="1"/>
  <c r="D139" i="1" s="1"/>
  <c r="EA139" i="1"/>
  <c r="EA142" i="1" s="1"/>
  <c r="EA144" i="1" s="1"/>
  <c r="BT137" i="1"/>
  <c r="BT138" i="1" s="1"/>
  <c r="BT139" i="1" s="1"/>
  <c r="FJ137" i="1"/>
  <c r="FJ138" i="1" s="1"/>
  <c r="FJ139" i="1" s="1"/>
  <c r="EO137" i="1"/>
  <c r="EO138" i="1" s="1"/>
  <c r="EO139" i="1" s="1"/>
  <c r="EM137" i="1"/>
  <c r="EM138" i="1" s="1"/>
  <c r="EM139" i="1" s="1"/>
  <c r="AI137" i="1"/>
  <c r="AI138" i="1" s="1"/>
  <c r="AI139" i="1" s="1"/>
  <c r="EQ137" i="1"/>
  <c r="EQ138" i="1" s="1"/>
  <c r="EQ139" i="1" s="1"/>
  <c r="N138" i="1"/>
  <c r="N139" i="1" s="1"/>
  <c r="N137" i="1"/>
  <c r="S137" i="1"/>
  <c r="S138" i="1" s="1"/>
  <c r="S139" i="1" s="1"/>
  <c r="T137" i="1"/>
  <c r="T138" i="1" s="1"/>
  <c r="T139" i="1" s="1"/>
  <c r="AU137" i="1"/>
  <c r="AU138" i="1" s="1"/>
  <c r="AU139" i="1" s="1"/>
  <c r="FH137" i="1"/>
  <c r="FH138" i="1" s="1"/>
  <c r="FH139" i="1" s="1"/>
  <c r="AV137" i="1"/>
  <c r="AV138" i="1" s="1"/>
  <c r="AV139" i="1" s="1"/>
  <c r="BA137" i="1"/>
  <c r="BA138" i="1"/>
  <c r="BA139" i="1" s="1"/>
  <c r="EN137" i="1"/>
  <c r="EN138" i="1" s="1"/>
  <c r="EN139" i="1" s="1"/>
  <c r="AA138" i="1"/>
  <c r="AA139" i="1" s="1"/>
  <c r="AA137" i="1"/>
  <c r="FD137" i="1"/>
  <c r="FD138" i="1" s="1"/>
  <c r="FD139" i="1" s="1"/>
  <c r="AD137" i="1"/>
  <c r="AD138" i="1" s="1"/>
  <c r="AD139" i="1" s="1"/>
  <c r="BB138" i="1"/>
  <c r="BB139" i="1" s="1"/>
  <c r="BB137" i="1"/>
  <c r="BW137" i="1"/>
  <c r="BW138" i="1" s="1"/>
  <c r="BW139" i="1" s="1"/>
  <c r="CS137" i="1"/>
  <c r="CS138" i="1" s="1"/>
  <c r="CS139" i="1" s="1"/>
  <c r="AP138" i="1"/>
  <c r="AP139" i="1" s="1"/>
  <c r="AP137" i="1"/>
  <c r="AR137" i="1"/>
  <c r="AR138" i="1"/>
  <c r="AR139" i="1" s="1"/>
  <c r="K137" i="1"/>
  <c r="K138" i="1" s="1"/>
  <c r="K139" i="1" s="1"/>
  <c r="DO137" i="1"/>
  <c r="DO138" i="1" s="1"/>
  <c r="DO139" i="1" s="1"/>
  <c r="EP137" i="1"/>
  <c r="EP138" i="1" s="1"/>
  <c r="EP139" i="1" s="1"/>
  <c r="EX137" i="1"/>
  <c r="EX138" i="1" s="1"/>
  <c r="EX139" i="1" s="1"/>
  <c r="FA137" i="1"/>
  <c r="FA138" i="1" s="1"/>
  <c r="FA139" i="1" s="1"/>
  <c r="BM137" i="1"/>
  <c r="BM138" i="1" s="1"/>
  <c r="BM139" i="1" s="1"/>
  <c r="CN138" i="1"/>
  <c r="CN139" i="1" s="1"/>
  <c r="CN137" i="1"/>
  <c r="DS137" i="1"/>
  <c r="DS138" i="1" s="1"/>
  <c r="DS139" i="1" s="1"/>
  <c r="AJ137" i="1"/>
  <c r="AJ138" i="1" s="1"/>
  <c r="AJ139" i="1" s="1"/>
  <c r="DT137" i="1"/>
  <c r="DT138" i="1" s="1"/>
  <c r="DT139" i="1" s="1"/>
  <c r="BG137" i="1"/>
  <c r="BG138" i="1" s="1"/>
  <c r="BG139" i="1" s="1"/>
  <c r="FP137" i="1"/>
  <c r="FP138" i="1" s="1"/>
  <c r="FP139" i="1" s="1"/>
  <c r="F138" i="1"/>
  <c r="F139" i="1" s="1"/>
  <c r="F137" i="1"/>
  <c r="BK138" i="1"/>
  <c r="BK139" i="1" s="1"/>
  <c r="BK137" i="1"/>
  <c r="O138" i="1"/>
  <c r="O139" i="1" s="1"/>
  <c r="O137" i="1"/>
  <c r="CB137" i="1"/>
  <c r="CB138" i="1"/>
  <c r="CB139" i="1" s="1"/>
  <c r="FI137" i="1"/>
  <c r="FI138" i="1" s="1"/>
  <c r="FI139" i="1" s="1"/>
  <c r="DR137" i="1"/>
  <c r="DR138" i="1" s="1"/>
  <c r="DR139" i="1" s="1"/>
  <c r="P137" i="1"/>
  <c r="P138" i="1" s="1"/>
  <c r="P139" i="1" s="1"/>
  <c r="CK137" i="1"/>
  <c r="CK138" i="1" s="1"/>
  <c r="CK139" i="1" s="1"/>
  <c r="R137" i="1"/>
  <c r="R138" i="1" s="1"/>
  <c r="R139" i="1" s="1"/>
  <c r="FW137" i="1"/>
  <c r="FW138" i="1" s="1"/>
  <c r="FW139" i="1" s="1"/>
  <c r="CT137" i="1"/>
  <c r="CT138" i="1" s="1"/>
  <c r="CT139" i="1" s="1"/>
  <c r="CF137" i="1"/>
  <c r="CF138" i="1" s="1"/>
  <c r="CF139" i="1" s="1"/>
  <c r="FS137" i="1"/>
  <c r="FS138" i="1" s="1"/>
  <c r="FS139" i="1" s="1"/>
  <c r="AB137" i="1"/>
  <c r="AB138" i="1"/>
  <c r="AB139" i="1" s="1"/>
  <c r="CH137" i="1"/>
  <c r="CH138" i="1" s="1"/>
  <c r="CH139" i="1" s="1"/>
  <c r="FK137" i="1"/>
  <c r="FK138" i="1" s="1"/>
  <c r="FK139" i="1" s="1"/>
  <c r="AY137" i="1"/>
  <c r="AY138" i="1" s="1"/>
  <c r="AY139" i="1" s="1"/>
  <c r="BD137" i="1"/>
  <c r="BD138" i="1" s="1"/>
  <c r="BD139" i="1" s="1"/>
  <c r="CJ137" i="1"/>
  <c r="CJ138" i="1" s="1"/>
  <c r="CJ139" i="1" s="1"/>
  <c r="CZ137" i="1"/>
  <c r="CZ138" i="1" s="1"/>
  <c r="CZ139" i="1" s="1"/>
  <c r="M137" i="1"/>
  <c r="M138" i="1" s="1"/>
  <c r="M139" i="1" s="1"/>
  <c r="FV137" i="1"/>
  <c r="FV138" i="1" s="1"/>
  <c r="FV139" i="1" s="1"/>
  <c r="FM137" i="1"/>
  <c r="FM138" i="1" s="1"/>
  <c r="FM139" i="1" s="1"/>
  <c r="ER137" i="1"/>
  <c r="ER138" i="1" s="1"/>
  <c r="ER139" i="1" s="1"/>
  <c r="FL138" i="1"/>
  <c r="FL139" i="1" s="1"/>
  <c r="FL137" i="1"/>
  <c r="CI137" i="1"/>
  <c r="CI138" i="1" s="1"/>
  <c r="CI139" i="1" s="1"/>
  <c r="DL137" i="1"/>
  <c r="DL138" i="1" s="1"/>
  <c r="DL139" i="1" s="1"/>
  <c r="CQ137" i="1"/>
  <c r="CQ138" i="1" s="1"/>
  <c r="CQ139" i="1" s="1"/>
  <c r="CW137" i="1"/>
  <c r="CW138" i="1" s="1"/>
  <c r="CW139" i="1" s="1"/>
  <c r="EC137" i="1"/>
  <c r="EC138" i="1" s="1"/>
  <c r="EC139" i="1" s="1"/>
  <c r="EJ137" i="1"/>
  <c r="EJ138" i="1"/>
  <c r="EJ139" i="1" s="1"/>
  <c r="FO137" i="1"/>
  <c r="FO138" i="1" s="1"/>
  <c r="FO139" i="1" s="1"/>
  <c r="E137" i="1"/>
  <c r="E138" i="1" s="1"/>
  <c r="E139" i="1" s="1"/>
  <c r="CU137" i="1"/>
  <c r="CU138" i="1" s="1"/>
  <c r="CU139" i="1" s="1"/>
  <c r="DC137" i="1"/>
  <c r="DC138" i="1" s="1"/>
  <c r="DC139" i="1" s="1"/>
  <c r="AX137" i="1"/>
  <c r="AX138" i="1" s="1"/>
  <c r="AX139" i="1" s="1"/>
  <c r="EZ137" i="1"/>
  <c r="EZ138" i="1" s="1"/>
  <c r="EZ139" i="1" s="1"/>
  <c r="AQ137" i="1"/>
  <c r="AQ138" i="1" s="1"/>
  <c r="AQ139" i="1" s="1"/>
  <c r="W137" i="1"/>
  <c r="W138" i="1" s="1"/>
  <c r="W139" i="1" s="1"/>
  <c r="BZ137" i="1"/>
  <c r="BZ138" i="1" s="1"/>
  <c r="BZ139" i="1" s="1"/>
  <c r="CR137" i="1"/>
  <c r="CR138" i="1" s="1"/>
  <c r="CR139" i="1" s="1"/>
  <c r="AZ137" i="1"/>
  <c r="AZ138" i="1"/>
  <c r="AZ139" i="1" s="1"/>
  <c r="AO137" i="1"/>
  <c r="AO138" i="1" s="1"/>
  <c r="AO139" i="1" s="1"/>
  <c r="AL137" i="1"/>
  <c r="AL138" i="1" s="1"/>
  <c r="AL139" i="1" s="1"/>
  <c r="DP137" i="1"/>
  <c r="DP138" i="1" s="1"/>
  <c r="DP139" i="1" s="1"/>
  <c r="DG137" i="1"/>
  <c r="DG138" i="1" s="1"/>
  <c r="DG139" i="1" s="1"/>
  <c r="DU137" i="1"/>
  <c r="DU138" i="1" s="1"/>
  <c r="DU139" i="1" s="1"/>
  <c r="BY137" i="1"/>
  <c r="BY138" i="1" s="1"/>
  <c r="BY139" i="1" s="1"/>
  <c r="BS137" i="1"/>
  <c r="BS138" i="1" s="1"/>
  <c r="BS139" i="1" s="1"/>
  <c r="DQ137" i="1"/>
  <c r="DQ138" i="1" s="1"/>
  <c r="DQ139" i="1" s="1"/>
  <c r="DJ137" i="1"/>
  <c r="DJ138" i="1" s="1"/>
  <c r="DJ139" i="1" s="1"/>
  <c r="EL137" i="1"/>
  <c r="EL138" i="1" s="1"/>
  <c r="EL139" i="1" s="1"/>
  <c r="DE137" i="1"/>
  <c r="DE138" i="1" s="1"/>
  <c r="DE139" i="1" s="1"/>
  <c r="X137" i="1"/>
  <c r="X138" i="1" s="1"/>
  <c r="X139" i="1" s="1"/>
  <c r="EV137" i="1"/>
  <c r="EV138" i="1" s="1"/>
  <c r="EV139" i="1" s="1"/>
  <c r="BX137" i="1"/>
  <c r="BX138" i="1" s="1"/>
  <c r="BX139" i="1" s="1"/>
  <c r="EB137" i="1"/>
  <c r="EB138" i="1" s="1"/>
  <c r="EB139" i="1" s="1"/>
  <c r="BJ137" i="1"/>
  <c r="BJ138" i="1" s="1"/>
  <c r="BJ139" i="1" s="1"/>
  <c r="EH137" i="1"/>
  <c r="EH138" i="1" s="1"/>
  <c r="EH139" i="1" s="1"/>
  <c r="CX137" i="1"/>
  <c r="CX138" i="1" s="1"/>
  <c r="CX139" i="1" s="1"/>
  <c r="BP137" i="1"/>
  <c r="BP138" i="1" s="1"/>
  <c r="BP139" i="1" s="1"/>
  <c r="FG137" i="1"/>
  <c r="FG138" i="1" s="1"/>
  <c r="FG139" i="1" s="1"/>
  <c r="CZ80" i="1"/>
  <c r="E80" i="1"/>
  <c r="FA80" i="1"/>
  <c r="M80" i="1"/>
  <c r="AF80" i="1"/>
  <c r="AD80" i="1"/>
  <c r="FI80" i="1"/>
  <c r="DG80" i="1"/>
  <c r="S80" i="1"/>
  <c r="BC80" i="1"/>
  <c r="AE80" i="1"/>
  <c r="DU80" i="1"/>
  <c r="BP80" i="1"/>
  <c r="CB80" i="1"/>
  <c r="BY80" i="1"/>
  <c r="CX80" i="1"/>
  <c r="AC80" i="1"/>
  <c r="FS80" i="1"/>
  <c r="FG80" i="1"/>
  <c r="U80" i="1"/>
  <c r="AV80" i="1"/>
  <c r="BV80" i="1"/>
  <c r="CS80" i="1"/>
  <c r="EZ80" i="1"/>
  <c r="AN80" i="1"/>
  <c r="CF80" i="1"/>
  <c r="DZ80" i="1"/>
  <c r="L80" i="1"/>
  <c r="O80" i="1"/>
  <c r="CV80" i="1"/>
  <c r="DS80" i="1"/>
  <c r="AJ80" i="1"/>
  <c r="FT80" i="1"/>
  <c r="DT80" i="1"/>
  <c r="CI80" i="1"/>
  <c r="FW80" i="1"/>
  <c r="CQ80" i="1"/>
  <c r="BX80" i="1"/>
  <c r="AM80" i="1"/>
  <c r="AI80" i="1"/>
  <c r="FP80" i="1"/>
  <c r="EG80" i="1"/>
  <c r="EC80" i="1"/>
  <c r="BN80" i="1"/>
  <c r="FD80" i="1"/>
  <c r="EH80" i="1"/>
  <c r="EP80" i="1"/>
  <c r="DJ80" i="1"/>
  <c r="AQ80" i="1"/>
  <c r="W80" i="1"/>
  <c r="FN80" i="1"/>
  <c r="EN80" i="1"/>
  <c r="EB80" i="1"/>
  <c r="FB80" i="1"/>
  <c r="CJ80" i="1"/>
  <c r="FX80" i="1"/>
  <c r="BH80" i="1"/>
  <c r="FO80" i="1"/>
  <c r="DR80" i="1"/>
  <c r="CU80" i="1"/>
  <c r="BL80" i="1"/>
  <c r="P80" i="1"/>
  <c r="DC80" i="1"/>
  <c r="CK80" i="1"/>
  <c r="FK80" i="1"/>
  <c r="H80" i="1"/>
  <c r="R80" i="1"/>
  <c r="DV80" i="1"/>
  <c r="AP80" i="1"/>
  <c r="DO80" i="1"/>
  <c r="DP80" i="1"/>
  <c r="AB80" i="1"/>
  <c r="EF80" i="1"/>
  <c r="CT80" i="1"/>
  <c r="AO80" i="1"/>
  <c r="ES80" i="1"/>
  <c r="DQ80" i="1"/>
  <c r="DH80" i="1"/>
  <c r="FH80" i="1"/>
  <c r="EL80" i="1"/>
  <c r="BT80" i="1"/>
  <c r="X80" i="1"/>
  <c r="CW80" i="1"/>
  <c r="AA80" i="1"/>
  <c r="BJ80" i="1"/>
  <c r="CH80" i="1"/>
  <c r="DE80" i="1"/>
  <c r="EO80" i="1"/>
  <c r="BG80" i="1"/>
  <c r="EY80" i="1"/>
  <c r="EQ80" i="1"/>
  <c r="EX80" i="1"/>
  <c r="FV80" i="1"/>
  <c r="AU80" i="1"/>
  <c r="ER80" i="1"/>
  <c r="FL80" i="1"/>
  <c r="FJ80" i="1"/>
  <c r="BZ80" i="1"/>
  <c r="CR80" i="1"/>
  <c r="K80" i="1"/>
  <c r="EJ80" i="1"/>
  <c r="BS80" i="1"/>
  <c r="Z80" i="1"/>
  <c r="DF80" i="1"/>
  <c r="EV80" i="1"/>
  <c r="DX80" i="1"/>
  <c r="F80" i="1"/>
  <c r="N80" i="1"/>
  <c r="CE80" i="1"/>
  <c r="AX80" i="1"/>
  <c r="BW80" i="1"/>
  <c r="DD80" i="1"/>
  <c r="EU80" i="1"/>
  <c r="BA80" i="1"/>
  <c r="AY80" i="1"/>
  <c r="AR80" i="1"/>
  <c r="AZ80" i="1"/>
  <c r="AL80" i="1"/>
  <c r="CG80" i="1"/>
  <c r="FM80" i="1"/>
  <c r="DL80" i="1"/>
  <c r="EM80" i="1"/>
  <c r="BD80" i="1"/>
  <c r="BK80" i="1"/>
  <c r="FZ79" i="1"/>
  <c r="AT160" i="1" l="1"/>
  <c r="BF160" i="1"/>
  <c r="ET160" i="1"/>
  <c r="ET150" i="1"/>
  <c r="BI160" i="1"/>
  <c r="BI168" i="1" s="1"/>
  <c r="BI150" i="1"/>
  <c r="DM160" i="1"/>
  <c r="DM168" i="1" s="1"/>
  <c r="DM150" i="1"/>
  <c r="BR160" i="1"/>
  <c r="BR150" i="1"/>
  <c r="DN160" i="1"/>
  <c r="BU160" i="1"/>
  <c r="BU168" i="1" s="1"/>
  <c r="J160" i="1"/>
  <c r="FC160" i="1"/>
  <c r="FF160" i="1"/>
  <c r="DB160" i="1"/>
  <c r="FQ160" i="1"/>
  <c r="ED160" i="1"/>
  <c r="ED50" i="1" s="1"/>
  <c r="BM142" i="1"/>
  <c r="BM144" i="1" s="1"/>
  <c r="BU150" i="1"/>
  <c r="BR168" i="1"/>
  <c r="FC150" i="1"/>
  <c r="AT150" i="1"/>
  <c r="AT50" i="1"/>
  <c r="BF150" i="1"/>
  <c r="BF50" i="1"/>
  <c r="ET50" i="1"/>
  <c r="ED150" i="1"/>
  <c r="CP145" i="1"/>
  <c r="CP149" i="1" s="1"/>
  <c r="AG145" i="1"/>
  <c r="AG149" i="1" s="1"/>
  <c r="BQ145" i="1"/>
  <c r="BQ149" i="1" s="1"/>
  <c r="EE145" i="1"/>
  <c r="EE149" i="1" s="1"/>
  <c r="EW145" i="1"/>
  <c r="EW149" i="1" s="1"/>
  <c r="CO145" i="1"/>
  <c r="CO149" i="1" s="1"/>
  <c r="FU144" i="1"/>
  <c r="FU145" i="1" s="1"/>
  <c r="FU149" i="1" s="1"/>
  <c r="BE144" i="1"/>
  <c r="BE145" i="1" s="1"/>
  <c r="BE149" i="1" s="1"/>
  <c r="CY144" i="1"/>
  <c r="CY145" i="1" s="1"/>
  <c r="CY149" i="1" s="1"/>
  <c r="Y144" i="1"/>
  <c r="Y145" i="1" s="1"/>
  <c r="Y149" i="1" s="1"/>
  <c r="DK144" i="1"/>
  <c r="DK145" i="1" s="1"/>
  <c r="DK149" i="1" s="1"/>
  <c r="DI144" i="1"/>
  <c r="DI145" i="1" s="1"/>
  <c r="DI149" i="1" s="1"/>
  <c r="FE144" i="1"/>
  <c r="FE145" i="1" s="1"/>
  <c r="FE149" i="1" s="1"/>
  <c r="BO144" i="1"/>
  <c r="BO145" i="1" s="1"/>
  <c r="BO149" i="1" s="1"/>
  <c r="EK144" i="1"/>
  <c r="EK145" i="1" s="1"/>
  <c r="EK149" i="1" s="1"/>
  <c r="AS144" i="1"/>
  <c r="AS145" i="1" s="1"/>
  <c r="AS149" i="1" s="1"/>
  <c r="CA144" i="1"/>
  <c r="CA145" i="1" s="1"/>
  <c r="CA149" i="1" s="1"/>
  <c r="EI144" i="1"/>
  <c r="EI145" i="1" s="1"/>
  <c r="EI149" i="1" s="1"/>
  <c r="CL145" i="1"/>
  <c r="CL149" i="1" s="1"/>
  <c r="DY144" i="1"/>
  <c r="DY145" i="1" s="1"/>
  <c r="DY149" i="1" s="1"/>
  <c r="AW144" i="1"/>
  <c r="AW145" i="1" s="1"/>
  <c r="AW149" i="1" s="1"/>
  <c r="I144" i="1"/>
  <c r="I145" i="1" s="1"/>
  <c r="I149" i="1" s="1"/>
  <c r="FR144" i="1"/>
  <c r="FR145" i="1" s="1"/>
  <c r="FR149" i="1" s="1"/>
  <c r="AH144" i="1"/>
  <c r="AH145" i="1" s="1"/>
  <c r="AH149" i="1" s="1"/>
  <c r="G144" i="1"/>
  <c r="G145" i="1" s="1"/>
  <c r="G149" i="1" s="1"/>
  <c r="V144" i="1"/>
  <c r="V145" i="1" s="1"/>
  <c r="V149" i="1" s="1"/>
  <c r="CM144" i="1"/>
  <c r="CM145" i="1" s="1"/>
  <c r="CM149" i="1" s="1"/>
  <c r="Q144" i="1"/>
  <c r="Q145" i="1" s="1"/>
  <c r="Q149" i="1" s="1"/>
  <c r="CC144" i="1"/>
  <c r="CC145" i="1" s="1"/>
  <c r="CC149" i="1" s="1"/>
  <c r="DA144" i="1"/>
  <c r="DA145" i="1" s="1"/>
  <c r="DA149" i="1" s="1"/>
  <c r="AK144" i="1"/>
  <c r="AK145" i="1" s="1"/>
  <c r="AK149" i="1" s="1"/>
  <c r="CD144" i="1"/>
  <c r="CD145" i="1" s="1"/>
  <c r="CD149" i="1" s="1"/>
  <c r="AY142" i="1"/>
  <c r="AY144" i="1" s="1"/>
  <c r="DW145" i="1"/>
  <c r="DW149" i="1" s="1"/>
  <c r="CT142" i="1"/>
  <c r="CT144" i="1" s="1"/>
  <c r="DO142" i="1"/>
  <c r="DO144" i="1" s="1"/>
  <c r="AI142" i="1"/>
  <c r="AI144" i="1" s="1"/>
  <c r="BZ142" i="1"/>
  <c r="BZ144" i="1" s="1"/>
  <c r="P142" i="1"/>
  <c r="P144" i="1" s="1"/>
  <c r="BP142" i="1"/>
  <c r="BP144" i="1" s="1"/>
  <c r="AV142" i="1"/>
  <c r="FT142" i="1"/>
  <c r="FT144" i="1" s="1"/>
  <c r="DR142" i="1"/>
  <c r="BA142" i="1"/>
  <c r="EU142" i="1"/>
  <c r="EU144" i="1" s="1"/>
  <c r="BS142" i="1"/>
  <c r="H142" i="1"/>
  <c r="EG142" i="1"/>
  <c r="EG144" i="1" s="1"/>
  <c r="DJ142" i="1"/>
  <c r="DJ144" i="1" s="1"/>
  <c r="DS142" i="1"/>
  <c r="DS144" i="1" s="1"/>
  <c r="BT142" i="1"/>
  <c r="BT144" i="1" s="1"/>
  <c r="AX142" i="1"/>
  <c r="AX144" i="1" s="1"/>
  <c r="BW142" i="1"/>
  <c r="D142" i="1"/>
  <c r="D144" i="1" s="1"/>
  <c r="DP142" i="1"/>
  <c r="BC142" i="1"/>
  <c r="BC144" i="1" s="1"/>
  <c r="BX142" i="1"/>
  <c r="BX144" i="1" s="1"/>
  <c r="E142" i="1"/>
  <c r="EM142" i="1"/>
  <c r="BK142" i="1"/>
  <c r="BK144" i="1" s="1"/>
  <c r="FX142" i="1"/>
  <c r="FX144" i="1" s="1"/>
  <c r="FN142" i="1"/>
  <c r="FN144" i="1" s="1"/>
  <c r="X142" i="1"/>
  <c r="X144" i="1" s="1"/>
  <c r="M142" i="1"/>
  <c r="M144" i="1" s="1"/>
  <c r="EP142" i="1"/>
  <c r="N142" i="1"/>
  <c r="N144" i="1" s="1"/>
  <c r="DZ142" i="1"/>
  <c r="DX142" i="1"/>
  <c r="EC142" i="1"/>
  <c r="EC144" i="1" s="1"/>
  <c r="AA142" i="1"/>
  <c r="DF142" i="1"/>
  <c r="FZ98" i="1"/>
  <c r="GB98" i="1" s="1"/>
  <c r="CW142" i="1"/>
  <c r="CW144" i="1" s="1"/>
  <c r="BD142" i="1"/>
  <c r="BD144" i="1" s="1"/>
  <c r="BG142" i="1"/>
  <c r="BG144" i="1" s="1"/>
  <c r="AR142" i="1"/>
  <c r="AR144" i="1" s="1"/>
  <c r="EN142" i="1"/>
  <c r="DV142" i="1"/>
  <c r="L142" i="1"/>
  <c r="DQ142" i="1"/>
  <c r="DQ144" i="1" s="1"/>
  <c r="W142" i="1"/>
  <c r="CQ142" i="1"/>
  <c r="DT142" i="1"/>
  <c r="DT144" i="1" s="1"/>
  <c r="EO142" i="1"/>
  <c r="EO144" i="1" s="1"/>
  <c r="EF142" i="1"/>
  <c r="EF144" i="1" s="1"/>
  <c r="CV142" i="1"/>
  <c r="CV144" i="1" s="1"/>
  <c r="AQ142" i="1"/>
  <c r="AQ144" i="1" s="1"/>
  <c r="DL142" i="1"/>
  <c r="FK142" i="1"/>
  <c r="FI142" i="1"/>
  <c r="AJ142" i="1"/>
  <c r="FJ142" i="1"/>
  <c r="FJ144" i="1" s="1"/>
  <c r="DD142" i="1"/>
  <c r="EZ142" i="1"/>
  <c r="EZ144" i="1" s="1"/>
  <c r="CI142" i="1"/>
  <c r="CI144" i="1" s="1"/>
  <c r="CH142" i="1"/>
  <c r="CH144" i="1" s="1"/>
  <c r="CB142" i="1"/>
  <c r="CB144" i="1" s="1"/>
  <c r="AP142" i="1"/>
  <c r="AP144" i="1" s="1"/>
  <c r="U142" i="1"/>
  <c r="U144" i="1" s="1"/>
  <c r="DH142" i="1"/>
  <c r="CX142" i="1"/>
  <c r="EH142" i="1"/>
  <c r="DU142" i="1"/>
  <c r="AB142" i="1"/>
  <c r="AB144" i="1" s="1"/>
  <c r="CS142" i="1"/>
  <c r="FH142" i="1"/>
  <c r="BL142" i="1"/>
  <c r="AF142" i="1"/>
  <c r="AF144" i="1" s="1"/>
  <c r="Z142" i="1"/>
  <c r="Z144" i="1" s="1"/>
  <c r="BY142" i="1"/>
  <c r="BY144" i="1" s="1"/>
  <c r="BY145" i="1" s="1"/>
  <c r="BY149" i="1" s="1"/>
  <c r="BJ142" i="1"/>
  <c r="DG142" i="1"/>
  <c r="DG144" i="1" s="1"/>
  <c r="DC142" i="1"/>
  <c r="DC144" i="1" s="1"/>
  <c r="FL142" i="1"/>
  <c r="CN142" i="1"/>
  <c r="CN144" i="1" s="1"/>
  <c r="AU142" i="1"/>
  <c r="AE142" i="1"/>
  <c r="CG142" i="1"/>
  <c r="CG144" i="1" s="1"/>
  <c r="EB142" i="1"/>
  <c r="EB144" i="1" s="1"/>
  <c r="CU142" i="1"/>
  <c r="CU144" i="1" s="1"/>
  <c r="ER142" i="1"/>
  <c r="ER144" i="1" s="1"/>
  <c r="FS142" i="1"/>
  <c r="FS144" i="1" s="1"/>
  <c r="O142" i="1"/>
  <c r="T142" i="1"/>
  <c r="BN142" i="1"/>
  <c r="AL142" i="1"/>
  <c r="FM142" i="1"/>
  <c r="FM144" i="1" s="1"/>
  <c r="CF142" i="1"/>
  <c r="FA142" i="1"/>
  <c r="BB142" i="1"/>
  <c r="BB144" i="1" s="1"/>
  <c r="S142" i="1"/>
  <c r="S144" i="1" s="1"/>
  <c r="BH142" i="1"/>
  <c r="BH144" i="1" s="1"/>
  <c r="FB142" i="1"/>
  <c r="FB144" i="1" s="1"/>
  <c r="AC142" i="1"/>
  <c r="AC144" i="1" s="1"/>
  <c r="FG142" i="1"/>
  <c r="FG144" i="1" s="1"/>
  <c r="EV142" i="1"/>
  <c r="EV144" i="1" s="1"/>
  <c r="AO142" i="1"/>
  <c r="FO142" i="1"/>
  <c r="FV142" i="1"/>
  <c r="FV144" i="1" s="1"/>
  <c r="EX142" i="1"/>
  <c r="EX144" i="1" s="1"/>
  <c r="AD142" i="1"/>
  <c r="CE142" i="1"/>
  <c r="CE144" i="1" s="1"/>
  <c r="AZ142" i="1"/>
  <c r="AZ144" i="1" s="1"/>
  <c r="EJ142" i="1"/>
  <c r="EJ144" i="1" s="1"/>
  <c r="FW142" i="1"/>
  <c r="FW144" i="1" s="1"/>
  <c r="FD142" i="1"/>
  <c r="FD144" i="1" s="1"/>
  <c r="ES142" i="1"/>
  <c r="DE142" i="1"/>
  <c r="CZ142" i="1"/>
  <c r="R142" i="1"/>
  <c r="F142" i="1"/>
  <c r="F144" i="1" s="1"/>
  <c r="EQ142" i="1"/>
  <c r="BV142" i="1"/>
  <c r="AM142" i="1"/>
  <c r="AM144" i="1" s="1"/>
  <c r="EL142" i="1"/>
  <c r="EL144" i="1" s="1"/>
  <c r="CR142" i="1"/>
  <c r="CR144" i="1" s="1"/>
  <c r="CR145" i="1" s="1"/>
  <c r="CR149" i="1" s="1"/>
  <c r="CJ142" i="1"/>
  <c r="CJ144" i="1" s="1"/>
  <c r="CK142" i="1"/>
  <c r="CK144" i="1" s="1"/>
  <c r="FP142" i="1"/>
  <c r="K142" i="1"/>
  <c r="EY142" i="1"/>
  <c r="AN142" i="1"/>
  <c r="EA145" i="1"/>
  <c r="EA149" i="1" s="1"/>
  <c r="BM145" i="1"/>
  <c r="BM149" i="1" s="1"/>
  <c r="FZ139" i="1"/>
  <c r="GB139" i="1" s="1"/>
  <c r="FZ86" i="1"/>
  <c r="GB86" i="1" s="1"/>
  <c r="FZ80" i="1"/>
  <c r="GB79" i="1"/>
  <c r="BM160" i="1" l="1"/>
  <c r="CD160" i="1"/>
  <c r="CD50" i="1" s="1"/>
  <c r="DY160" i="1"/>
  <c r="BE160" i="1"/>
  <c r="AK160" i="1"/>
  <c r="CL160" i="1"/>
  <c r="CL50" i="1" s="1"/>
  <c r="CL150" i="1"/>
  <c r="FU160" i="1"/>
  <c r="EA160" i="1"/>
  <c r="EA50" i="1" s="1"/>
  <c r="DA160" i="1"/>
  <c r="EI160" i="1"/>
  <c r="EI168" i="1" s="1"/>
  <c r="EI150" i="1"/>
  <c r="CO160" i="1"/>
  <c r="CO50" i="1" s="1"/>
  <c r="CO150" i="1"/>
  <c r="CC160" i="1"/>
  <c r="CA160" i="1"/>
  <c r="CA50" i="1" s="1"/>
  <c r="EW160" i="1"/>
  <c r="Q160" i="1"/>
  <c r="AS160" i="1"/>
  <c r="AS50" i="1" s="1"/>
  <c r="EE160" i="1"/>
  <c r="EE50" i="1" s="1"/>
  <c r="EE150" i="1"/>
  <c r="CM160" i="1"/>
  <c r="CM168" i="1" s="1"/>
  <c r="CM150" i="1"/>
  <c r="EK160" i="1"/>
  <c r="BQ160" i="1"/>
  <c r="BY160" i="1"/>
  <c r="V160" i="1"/>
  <c r="BO160" i="1"/>
  <c r="BO50" i="1" s="1"/>
  <c r="BO150" i="1"/>
  <c r="AG160" i="1"/>
  <c r="AG168" i="1" s="1"/>
  <c r="AG150" i="1"/>
  <c r="CY160" i="1"/>
  <c r="CY50" i="1" s="1"/>
  <c r="G160" i="1"/>
  <c r="FE160" i="1"/>
  <c r="FE50" i="1" s="1"/>
  <c r="CP160" i="1"/>
  <c r="CP50" i="1" s="1"/>
  <c r="AW160" i="1"/>
  <c r="CR160" i="1"/>
  <c r="CR50" i="1" s="1"/>
  <c r="CR150" i="1"/>
  <c r="AH160" i="1"/>
  <c r="DI160" i="1"/>
  <c r="DI50" i="1" s="1"/>
  <c r="FR160" i="1"/>
  <c r="DK160" i="1"/>
  <c r="DK168" i="1" s="1"/>
  <c r="DK150" i="1"/>
  <c r="DW160" i="1"/>
  <c r="DW50" i="1" s="1"/>
  <c r="DW150" i="1"/>
  <c r="I160" i="1"/>
  <c r="I168" i="1" s="1"/>
  <c r="I150" i="1"/>
  <c r="Y160" i="1"/>
  <c r="EU145" i="1"/>
  <c r="EU149" i="1" s="1"/>
  <c r="M145" i="1"/>
  <c r="M149" i="1" s="1"/>
  <c r="CT145" i="1"/>
  <c r="CT149" i="1" s="1"/>
  <c r="EZ145" i="1"/>
  <c r="EZ149" i="1" s="1"/>
  <c r="N145" i="1"/>
  <c r="N149" i="1" s="1"/>
  <c r="CD150" i="1"/>
  <c r="FU150" i="1"/>
  <c r="FU50" i="1"/>
  <c r="CA150" i="1"/>
  <c r="Q168" i="1"/>
  <c r="Q150" i="1"/>
  <c r="AS150" i="1"/>
  <c r="BM50" i="1"/>
  <c r="BM150" i="1"/>
  <c r="EA150" i="1"/>
  <c r="EA156" i="1" s="1"/>
  <c r="V150" i="1"/>
  <c r="V50" i="1"/>
  <c r="FE150" i="1"/>
  <c r="DI150" i="1"/>
  <c r="FR50" i="1"/>
  <c r="FR150" i="1"/>
  <c r="CY150" i="1"/>
  <c r="CV145" i="1"/>
  <c r="CV149" i="1" s="1"/>
  <c r="EG145" i="1"/>
  <c r="EG149" i="1" s="1"/>
  <c r="AF145" i="1"/>
  <c r="AF149" i="1" s="1"/>
  <c r="FS145" i="1"/>
  <c r="FS149" i="1" s="1"/>
  <c r="BG145" i="1"/>
  <c r="BG149" i="1" s="1"/>
  <c r="EL145" i="1"/>
  <c r="EL149" i="1" s="1"/>
  <c r="AX145" i="1"/>
  <c r="AX149" i="1" s="1"/>
  <c r="AM145" i="1"/>
  <c r="AM149" i="1" s="1"/>
  <c r="AQ145" i="1"/>
  <c r="AQ149" i="1" s="1"/>
  <c r="AC145" i="1"/>
  <c r="AC149" i="1" s="1"/>
  <c r="BP145" i="1"/>
  <c r="BP149" i="1" s="1"/>
  <c r="U145" i="1"/>
  <c r="U149" i="1" s="1"/>
  <c r="FD145" i="1"/>
  <c r="FD149" i="1" s="1"/>
  <c r="EF145" i="1"/>
  <c r="EF149" i="1" s="1"/>
  <c r="S145" i="1"/>
  <c r="S149" i="1" s="1"/>
  <c r="BH145" i="1"/>
  <c r="BH149" i="1" s="1"/>
  <c r="BB145" i="1"/>
  <c r="BB149" i="1" s="1"/>
  <c r="CB145" i="1"/>
  <c r="CB149" i="1" s="1"/>
  <c r="DO145" i="1"/>
  <c r="DO149" i="1" s="1"/>
  <c r="DT145" i="1"/>
  <c r="DT149" i="1" s="1"/>
  <c r="DS145" i="1"/>
  <c r="DS149" i="1" s="1"/>
  <c r="EJ145" i="1"/>
  <c r="EJ149" i="1" s="1"/>
  <c r="CH145" i="1"/>
  <c r="CH149" i="1" s="1"/>
  <c r="AZ145" i="1"/>
  <c r="AZ149" i="1" s="1"/>
  <c r="CI145" i="1"/>
  <c r="CI149" i="1" s="1"/>
  <c r="EO145" i="1"/>
  <c r="EO149" i="1" s="1"/>
  <c r="CW145" i="1"/>
  <c r="CW149" i="1" s="1"/>
  <c r="BZ145" i="1"/>
  <c r="BZ149" i="1" s="1"/>
  <c r="CU145" i="1"/>
  <c r="CU149" i="1" s="1"/>
  <c r="DJ145" i="1"/>
  <c r="DJ149" i="1" s="1"/>
  <c r="CE145" i="1"/>
  <c r="CE149" i="1" s="1"/>
  <c r="EB145" i="1"/>
  <c r="EB149" i="1" s="1"/>
  <c r="FN145" i="1"/>
  <c r="FN149" i="1" s="1"/>
  <c r="CG145" i="1"/>
  <c r="CG149" i="1" s="1"/>
  <c r="AI145" i="1"/>
  <c r="AI149" i="1" s="1"/>
  <c r="BK145" i="1"/>
  <c r="BK149" i="1" s="1"/>
  <c r="Z145" i="1"/>
  <c r="Z149" i="1" s="1"/>
  <c r="DC145" i="1"/>
  <c r="DC149" i="1" s="1"/>
  <c r="DE144" i="1"/>
  <c r="DE145" i="1" s="1"/>
  <c r="DE149" i="1" s="1"/>
  <c r="ES144" i="1"/>
  <c r="ES145" i="1" s="1"/>
  <c r="ES149" i="1" s="1"/>
  <c r="BW144" i="1"/>
  <c r="BW145" i="1" s="1"/>
  <c r="BW149" i="1" s="1"/>
  <c r="AV144" i="1"/>
  <c r="AV145" i="1" s="1"/>
  <c r="AV149" i="1" s="1"/>
  <c r="FW145" i="1"/>
  <c r="FW149" i="1" s="1"/>
  <c r="FB145" i="1"/>
  <c r="FB149" i="1" s="1"/>
  <c r="FC156" i="1"/>
  <c r="FC167" i="1" s="1"/>
  <c r="BJ144" i="1"/>
  <c r="BJ145" i="1" s="1"/>
  <c r="BJ149" i="1" s="1"/>
  <c r="EP144" i="1"/>
  <c r="EP145" i="1" s="1"/>
  <c r="EP149" i="1" s="1"/>
  <c r="CJ145" i="1"/>
  <c r="CJ149" i="1" s="1"/>
  <c r="ET156" i="1"/>
  <c r="ET151" i="1" s="1"/>
  <c r="BF156" i="1"/>
  <c r="BF151" i="1" s="1"/>
  <c r="EC145" i="1"/>
  <c r="EC149" i="1" s="1"/>
  <c r="X145" i="1"/>
  <c r="X149" i="1" s="1"/>
  <c r="FM145" i="1"/>
  <c r="FM149" i="1" s="1"/>
  <c r="AB145" i="1"/>
  <c r="AB149" i="1" s="1"/>
  <c r="BL144" i="1"/>
  <c r="BL145" i="1" s="1"/>
  <c r="BL149" i="1" s="1"/>
  <c r="DH144" i="1"/>
  <c r="DH145" i="1" s="1"/>
  <c r="DH149" i="1" s="1"/>
  <c r="AY145" i="1"/>
  <c r="AY149" i="1" s="1"/>
  <c r="FJ145" i="1"/>
  <c r="FJ149" i="1" s="1"/>
  <c r="BV144" i="1"/>
  <c r="BV145" i="1" s="1"/>
  <c r="BV149" i="1" s="1"/>
  <c r="AD144" i="1"/>
  <c r="AD145" i="1" s="1"/>
  <c r="AD149" i="1" s="1"/>
  <c r="FA144" i="1"/>
  <c r="FA145" i="1" s="1"/>
  <c r="FA149" i="1" s="1"/>
  <c r="AE144" i="1"/>
  <c r="AE145" i="1" s="1"/>
  <c r="AE149" i="1" s="1"/>
  <c r="FH144" i="1"/>
  <c r="FH145" i="1" s="1"/>
  <c r="FH149" i="1" s="1"/>
  <c r="CQ144" i="1"/>
  <c r="CQ145" i="1" s="1"/>
  <c r="CQ149" i="1" s="1"/>
  <c r="DF144" i="1"/>
  <c r="DF145" i="1" s="1"/>
  <c r="DF149" i="1" s="1"/>
  <c r="EM144" i="1"/>
  <c r="EM145" i="1" s="1"/>
  <c r="EM149" i="1" s="1"/>
  <c r="H144" i="1"/>
  <c r="H145" i="1" s="1"/>
  <c r="H149" i="1" s="1"/>
  <c r="DL144" i="1"/>
  <c r="DL145" i="1" s="1"/>
  <c r="DL149" i="1" s="1"/>
  <c r="ED151" i="1"/>
  <c r="DQ145" i="1"/>
  <c r="DQ149" i="1" s="1"/>
  <c r="BI156" i="1"/>
  <c r="BI167" i="1" s="1"/>
  <c r="EQ144" i="1"/>
  <c r="EQ145" i="1" s="1"/>
  <c r="EQ149" i="1" s="1"/>
  <c r="CF144" i="1"/>
  <c r="CF145" i="1" s="1"/>
  <c r="CF149" i="1" s="1"/>
  <c r="AU144" i="1"/>
  <c r="AU145" i="1" s="1"/>
  <c r="AU149" i="1" s="1"/>
  <c r="CS144" i="1"/>
  <c r="CS145" i="1" s="1"/>
  <c r="CS149" i="1" s="1"/>
  <c r="DD144" i="1"/>
  <c r="DD145" i="1" s="1"/>
  <c r="DD149" i="1" s="1"/>
  <c r="W144" i="1"/>
  <c r="W145" i="1" s="1"/>
  <c r="W149" i="1" s="1"/>
  <c r="AA144" i="1"/>
  <c r="AA145" i="1" s="1"/>
  <c r="AA149" i="1" s="1"/>
  <c r="E144" i="1"/>
  <c r="E145" i="1" s="1"/>
  <c r="E149" i="1" s="1"/>
  <c r="BS144" i="1"/>
  <c r="BS145" i="1" s="1"/>
  <c r="BS149" i="1" s="1"/>
  <c r="FP144" i="1"/>
  <c r="FP145" i="1" s="1"/>
  <c r="FP149" i="1" s="1"/>
  <c r="DM156" i="1"/>
  <c r="DM167" i="1" s="1"/>
  <c r="O144" i="1"/>
  <c r="O145" i="1" s="1"/>
  <c r="O149" i="1" s="1"/>
  <c r="P145" i="1"/>
  <c r="P149" i="1" s="1"/>
  <c r="ER145" i="1"/>
  <c r="ER149" i="1" s="1"/>
  <c r="BT145" i="1"/>
  <c r="BT149" i="1" s="1"/>
  <c r="AN144" i="1"/>
  <c r="AN145" i="1" s="1"/>
  <c r="AN149" i="1" s="1"/>
  <c r="R144" i="1"/>
  <c r="R145" i="1" s="1"/>
  <c r="R149" i="1" s="1"/>
  <c r="FO144" i="1"/>
  <c r="FO145" i="1" s="1"/>
  <c r="FO149" i="1" s="1"/>
  <c r="AL144" i="1"/>
  <c r="AL145" i="1" s="1"/>
  <c r="AL149" i="1" s="1"/>
  <c r="FL144" i="1"/>
  <c r="FL145" i="1" s="1"/>
  <c r="FL149" i="1" s="1"/>
  <c r="DU144" i="1"/>
  <c r="DU145" i="1" s="1"/>
  <c r="DU149" i="1" s="1"/>
  <c r="AJ144" i="1"/>
  <c r="AJ145" i="1" s="1"/>
  <c r="AJ149" i="1" s="1"/>
  <c r="L144" i="1"/>
  <c r="L145" i="1" s="1"/>
  <c r="L149" i="1" s="1"/>
  <c r="DX144" i="1"/>
  <c r="DX145" i="1" s="1"/>
  <c r="DX149" i="1" s="1"/>
  <c r="BA144" i="1"/>
  <c r="BA145" i="1" s="1"/>
  <c r="BA149" i="1" s="1"/>
  <c r="BD145" i="1"/>
  <c r="BD149" i="1" s="1"/>
  <c r="F145" i="1"/>
  <c r="F149" i="1" s="1"/>
  <c r="FV145" i="1"/>
  <c r="FV149" i="1" s="1"/>
  <c r="AP145" i="1"/>
  <c r="AP149" i="1" s="1"/>
  <c r="EY144" i="1"/>
  <c r="EY145" i="1" s="1"/>
  <c r="EY149" i="1" s="1"/>
  <c r="CZ144" i="1"/>
  <c r="CZ145" i="1" s="1"/>
  <c r="CZ149" i="1" s="1"/>
  <c r="AO144" i="1"/>
  <c r="AO145" i="1" s="1"/>
  <c r="AO149" i="1" s="1"/>
  <c r="BN144" i="1"/>
  <c r="BN145" i="1" s="1"/>
  <c r="BN149" i="1" s="1"/>
  <c r="EH144" i="1"/>
  <c r="EH145" i="1" s="1"/>
  <c r="EH149" i="1" s="1"/>
  <c r="FI144" i="1"/>
  <c r="FI145" i="1" s="1"/>
  <c r="FI149" i="1" s="1"/>
  <c r="DV144" i="1"/>
  <c r="DV145" i="1" s="1"/>
  <c r="DV149" i="1" s="1"/>
  <c r="DZ144" i="1"/>
  <c r="DZ145" i="1" s="1"/>
  <c r="DZ149" i="1" s="1"/>
  <c r="DP144" i="1"/>
  <c r="DP145" i="1" s="1"/>
  <c r="DP149" i="1" s="1"/>
  <c r="DR144" i="1"/>
  <c r="DR145" i="1" s="1"/>
  <c r="DR149" i="1" s="1"/>
  <c r="K144" i="1"/>
  <c r="K145" i="1" s="1"/>
  <c r="K149" i="1" s="1"/>
  <c r="T144" i="1"/>
  <c r="T145" i="1" s="1"/>
  <c r="T149" i="1" s="1"/>
  <c r="CX144" i="1"/>
  <c r="CX145" i="1" s="1"/>
  <c r="CX149" i="1" s="1"/>
  <c r="FK144" i="1"/>
  <c r="FK145" i="1" s="1"/>
  <c r="FK149" i="1" s="1"/>
  <c r="EN144" i="1"/>
  <c r="EN145" i="1" s="1"/>
  <c r="EN149" i="1" s="1"/>
  <c r="FT145" i="1"/>
  <c r="FT149" i="1" s="1"/>
  <c r="FX145" i="1"/>
  <c r="FX149" i="1" s="1"/>
  <c r="BX145" i="1"/>
  <c r="BX149" i="1" s="1"/>
  <c r="EX145" i="1"/>
  <c r="EX149" i="1" s="1"/>
  <c r="DG145" i="1"/>
  <c r="DG149" i="1" s="1"/>
  <c r="AR145" i="1"/>
  <c r="AR149" i="1" s="1"/>
  <c r="CK145" i="1"/>
  <c r="CK149" i="1" s="1"/>
  <c r="BC145" i="1"/>
  <c r="BC149" i="1" s="1"/>
  <c r="D145" i="1"/>
  <c r="D149" i="1" s="1"/>
  <c r="CN145" i="1"/>
  <c r="CN149" i="1" s="1"/>
  <c r="DN150" i="1"/>
  <c r="DN50" i="1"/>
  <c r="FC168" i="1"/>
  <c r="J150" i="1"/>
  <c r="J50" i="1"/>
  <c r="FQ150" i="1"/>
  <c r="FQ156" i="1" s="1"/>
  <c r="FQ50" i="1"/>
  <c r="DB150" i="1"/>
  <c r="BU50" i="1"/>
  <c r="DB50" i="1"/>
  <c r="FF150" i="1"/>
  <c r="FF50" i="1"/>
  <c r="BI50" i="1"/>
  <c r="ET168" i="1"/>
  <c r="BF168" i="1"/>
  <c r="BU156" i="1"/>
  <c r="BU167" i="1" s="1"/>
  <c r="DM50" i="1"/>
  <c r="BR50" i="1"/>
  <c r="ED168" i="1"/>
  <c r="AT156" i="1"/>
  <c r="AT167" i="1" s="1"/>
  <c r="BR156" i="1"/>
  <c r="BR151" i="1" s="1"/>
  <c r="AT168" i="1"/>
  <c r="FZ142" i="1"/>
  <c r="GB142" i="1" s="1"/>
  <c r="FV160" i="1" l="1"/>
  <c r="CQ160" i="1"/>
  <c r="DE160" i="1"/>
  <c r="AF160" i="1"/>
  <c r="F160" i="1"/>
  <c r="BT160" i="1"/>
  <c r="BT150" i="1"/>
  <c r="AU160" i="1"/>
  <c r="AE160" i="1"/>
  <c r="DC160" i="1"/>
  <c r="DC50" i="1" s="1"/>
  <c r="EO160" i="1"/>
  <c r="EF160" i="1"/>
  <c r="EF50" i="1" s="1"/>
  <c r="EG160" i="1"/>
  <c r="EG150" i="1"/>
  <c r="R160" i="1"/>
  <c r="CF160" i="1"/>
  <c r="FA160" i="1"/>
  <c r="Z160" i="1"/>
  <c r="CI160" i="1"/>
  <c r="FD160" i="1"/>
  <c r="CV160" i="1"/>
  <c r="EC160" i="1"/>
  <c r="EC50" i="1" s="1"/>
  <c r="BK160" i="1"/>
  <c r="BV160" i="1"/>
  <c r="BV50" i="1" s="1"/>
  <c r="EP160" i="1"/>
  <c r="AI160" i="1"/>
  <c r="CH160" i="1"/>
  <c r="BP160" i="1"/>
  <c r="T160" i="1"/>
  <c r="BH160" i="1"/>
  <c r="K160" i="1"/>
  <c r="BA160" i="1"/>
  <c r="BA150" i="1"/>
  <c r="BA156" i="1" s="1"/>
  <c r="AZ160" i="1"/>
  <c r="DQ160" i="1"/>
  <c r="DQ168" i="1" s="1"/>
  <c r="FJ160" i="1"/>
  <c r="FJ168" i="1" s="1"/>
  <c r="BJ160" i="1"/>
  <c r="BJ50" i="1" s="1"/>
  <c r="CG160" i="1"/>
  <c r="CG50" i="1" s="1"/>
  <c r="EJ160" i="1"/>
  <c r="AC160" i="1"/>
  <c r="AN160" i="1"/>
  <c r="S160" i="1"/>
  <c r="DP160" i="1"/>
  <c r="AD160" i="1"/>
  <c r="DV160" i="1"/>
  <c r="DV168" i="1" s="1"/>
  <c r="DV150" i="1"/>
  <c r="L160" i="1"/>
  <c r="L50" i="1" s="1"/>
  <c r="FX160" i="1"/>
  <c r="EH160" i="1"/>
  <c r="AJ160" i="1"/>
  <c r="AJ50" i="1" s="1"/>
  <c r="FP160" i="1"/>
  <c r="AY160" i="1"/>
  <c r="FN160" i="1"/>
  <c r="DS160" i="1"/>
  <c r="AQ160" i="1"/>
  <c r="AQ50" i="1" s="1"/>
  <c r="CT160" i="1"/>
  <c r="DD160" i="1"/>
  <c r="FS160" i="1"/>
  <c r="FS50" i="1" s="1"/>
  <c r="FH160" i="1"/>
  <c r="FH50" i="1" s="1"/>
  <c r="AR160" i="1"/>
  <c r="AR50" i="1" s="1"/>
  <c r="DZ160" i="1"/>
  <c r="U160" i="1"/>
  <c r="EX160" i="1"/>
  <c r="EX168" i="1" s="1"/>
  <c r="EX150" i="1"/>
  <c r="FI160" i="1"/>
  <c r="FI150" i="1"/>
  <c r="FT160" i="1"/>
  <c r="BN160" i="1"/>
  <c r="DU160" i="1"/>
  <c r="BS160" i="1"/>
  <c r="BS50" i="1" s="1"/>
  <c r="DL160" i="1"/>
  <c r="DL168" i="1" s="1"/>
  <c r="DH160" i="1"/>
  <c r="DH50" i="1" s="1"/>
  <c r="DH150" i="1"/>
  <c r="FB160" i="1"/>
  <c r="EB160" i="1"/>
  <c r="DT160" i="1"/>
  <c r="AM160" i="1"/>
  <c r="AM50" i="1" s="1"/>
  <c r="M160" i="1"/>
  <c r="M150" i="1"/>
  <c r="D160" i="1"/>
  <c r="ES160" i="1"/>
  <c r="BC160" i="1"/>
  <c r="CW160" i="1"/>
  <c r="CW50" i="1" s="1"/>
  <c r="DR160" i="1"/>
  <c r="DR50" i="1" s="1"/>
  <c r="BD160" i="1"/>
  <c r="EQ160" i="1"/>
  <c r="EQ168" i="1" s="1"/>
  <c r="EQ150" i="1"/>
  <c r="EN160" i="1"/>
  <c r="AO160" i="1"/>
  <c r="FL160" i="1"/>
  <c r="FL150" i="1"/>
  <c r="E160" i="1"/>
  <c r="E50" i="1" s="1"/>
  <c r="H160" i="1"/>
  <c r="BL160" i="1"/>
  <c r="FW160" i="1"/>
  <c r="FW50" i="1" s="1"/>
  <c r="CE160" i="1"/>
  <c r="CE50" i="1" s="1"/>
  <c r="DO160" i="1"/>
  <c r="AX160" i="1"/>
  <c r="AX50" i="1" s="1"/>
  <c r="X160" i="1"/>
  <c r="X168" i="1" s="1"/>
  <c r="CS160" i="1"/>
  <c r="CS150" i="1"/>
  <c r="O160" i="1"/>
  <c r="O50" i="1" s="1"/>
  <c r="CZ160" i="1"/>
  <c r="AL160" i="1"/>
  <c r="AA160" i="1"/>
  <c r="AA50" i="1" s="1"/>
  <c r="EM160" i="1"/>
  <c r="EM168" i="1" s="1"/>
  <c r="AB160" i="1"/>
  <c r="AB50" i="1" s="1"/>
  <c r="AB150" i="1"/>
  <c r="AV160" i="1"/>
  <c r="DJ160" i="1"/>
  <c r="DJ50" i="1" s="1"/>
  <c r="CB160" i="1"/>
  <c r="CB50" i="1" s="1"/>
  <c r="EL160" i="1"/>
  <c r="EL50" i="1" s="1"/>
  <c r="AP160" i="1"/>
  <c r="BZ160" i="1"/>
  <c r="BZ150" i="1"/>
  <c r="CK160" i="1"/>
  <c r="CK50" i="1" s="1"/>
  <c r="ER160" i="1"/>
  <c r="ER50" i="1" s="1"/>
  <c r="DG160" i="1"/>
  <c r="DG50" i="1" s="1"/>
  <c r="P160" i="1"/>
  <c r="CJ160" i="1"/>
  <c r="DX160" i="1"/>
  <c r="DX150" i="1"/>
  <c r="BX160" i="1"/>
  <c r="BX50" i="1" s="1"/>
  <c r="FK160" i="1"/>
  <c r="CN160" i="1"/>
  <c r="CX160" i="1"/>
  <c r="EY160" i="1"/>
  <c r="EY168" i="1" s="1"/>
  <c r="FO160" i="1"/>
  <c r="FO50" i="1" s="1"/>
  <c r="FO150" i="1"/>
  <c r="FO156" i="1" s="1"/>
  <c r="W160" i="1"/>
  <c r="DF160" i="1"/>
  <c r="FM160" i="1"/>
  <c r="BW160" i="1"/>
  <c r="CU160" i="1"/>
  <c r="BB160" i="1"/>
  <c r="BG160" i="1"/>
  <c r="N160" i="1"/>
  <c r="N168" i="1" s="1"/>
  <c r="EZ150" i="1"/>
  <c r="EZ160" i="1"/>
  <c r="EZ50" i="1" s="1"/>
  <c r="EU160" i="1"/>
  <c r="EU50" i="1" s="1"/>
  <c r="EI50" i="1"/>
  <c r="I50" i="1"/>
  <c r="CO156" i="1"/>
  <c r="CO167" i="1" s="1"/>
  <c r="CO172" i="1" s="1"/>
  <c r="CO175" i="1" s="1"/>
  <c r="CO177" i="1" s="1"/>
  <c r="EE168" i="1"/>
  <c r="EU150" i="1"/>
  <c r="EU156" i="1" s="1"/>
  <c r="EU151" i="1" s="1"/>
  <c r="CO168" i="1"/>
  <c r="DW168" i="1"/>
  <c r="EE156" i="1"/>
  <c r="EE151" i="1" s="1"/>
  <c r="CP151" i="1"/>
  <c r="AG50" i="1"/>
  <c r="FC151" i="1"/>
  <c r="CA168" i="1"/>
  <c r="CT150" i="1"/>
  <c r="BU172" i="1"/>
  <c r="BU175" i="1" s="1"/>
  <c r="BU177" i="1" s="1"/>
  <c r="DM172" i="1"/>
  <c r="DM175" i="1" s="1"/>
  <c r="DM177" i="1" s="1"/>
  <c r="BI172" i="1"/>
  <c r="BI175" i="1" s="1"/>
  <c r="BI177" i="1" s="1"/>
  <c r="AT172" i="1"/>
  <c r="AT175" i="1" s="1"/>
  <c r="AT177" i="1" s="1"/>
  <c r="FU156" i="1"/>
  <c r="FU167" i="1" s="1"/>
  <c r="FU182" i="1" s="1"/>
  <c r="DI168" i="1"/>
  <c r="N150" i="1"/>
  <c r="ED167" i="1"/>
  <c r="ED182" i="1" s="1"/>
  <c r="BF167" i="1"/>
  <c r="BF182" i="1" s="1"/>
  <c r="FR168" i="1"/>
  <c r="AG156" i="1"/>
  <c r="AG167" i="1" s="1"/>
  <c r="CY168" i="1"/>
  <c r="DM151" i="1"/>
  <c r="CF50" i="1"/>
  <c r="CF150" i="1"/>
  <c r="FL50" i="1"/>
  <c r="O150" i="1"/>
  <c r="O156" i="1" s="1"/>
  <c r="FH150" i="1"/>
  <c r="CG150" i="1"/>
  <c r="CG156" i="1" s="1"/>
  <c r="CG167" i="1" s="1"/>
  <c r="EJ50" i="1"/>
  <c r="EJ150" i="1"/>
  <c r="EJ156" i="1" s="1"/>
  <c r="EJ167" i="1" s="1"/>
  <c r="AC168" i="1"/>
  <c r="AC150" i="1"/>
  <c r="AC156" i="1" s="1"/>
  <c r="AC167" i="1" s="1"/>
  <c r="CK150" i="1"/>
  <c r="AQ150" i="1"/>
  <c r="DG150" i="1"/>
  <c r="FA50" i="1"/>
  <c r="FA150" i="1"/>
  <c r="BJ150" i="1"/>
  <c r="BJ156" i="1" s="1"/>
  <c r="BJ167" i="1" s="1"/>
  <c r="EB150" i="1"/>
  <c r="EB168" i="1"/>
  <c r="DT50" i="1"/>
  <c r="DT150" i="1"/>
  <c r="DT156" i="1" s="1"/>
  <c r="DT167" i="1" s="1"/>
  <c r="AM150" i="1"/>
  <c r="EP168" i="1"/>
  <c r="EP150" i="1"/>
  <c r="DS50" i="1"/>
  <c r="DS150" i="1"/>
  <c r="DS156" i="1" s="1"/>
  <c r="DS167" i="1" s="1"/>
  <c r="AW150" i="1"/>
  <c r="AW156" i="1" s="1"/>
  <c r="FU168" i="1"/>
  <c r="BD50" i="1"/>
  <c r="BD150" i="1"/>
  <c r="R50" i="1"/>
  <c r="R150" i="1"/>
  <c r="FP50" i="1"/>
  <c r="FP150" i="1"/>
  <c r="DQ150" i="1"/>
  <c r="DQ156" i="1" s="1"/>
  <c r="DQ151" i="1" s="1"/>
  <c r="AD168" i="1"/>
  <c r="AD150" i="1"/>
  <c r="DC150" i="1"/>
  <c r="CE150" i="1"/>
  <c r="CE156" i="1" s="1"/>
  <c r="DO150" i="1"/>
  <c r="DO156" i="1" s="1"/>
  <c r="DO167" i="1" s="1"/>
  <c r="DO50" i="1"/>
  <c r="AX150" i="1"/>
  <c r="G150" i="1"/>
  <c r="CC150" i="1"/>
  <c r="CQ150" i="1"/>
  <c r="CQ50" i="1"/>
  <c r="AR150" i="1"/>
  <c r="FV150" i="1"/>
  <c r="FV168" i="1"/>
  <c r="AE50" i="1"/>
  <c r="AE150" i="1"/>
  <c r="FN168" i="1"/>
  <c r="FN150" i="1"/>
  <c r="FN156" i="1" s="1"/>
  <c r="FN151" i="1" s="1"/>
  <c r="BX150" i="1"/>
  <c r="BX156" i="1" s="1"/>
  <c r="BX167" i="1" s="1"/>
  <c r="FI50" i="1"/>
  <c r="AN168" i="1"/>
  <c r="AN150" i="1"/>
  <c r="BS150" i="1"/>
  <c r="BV150" i="1"/>
  <c r="X150" i="1"/>
  <c r="X156" i="1" s="1"/>
  <c r="X151" i="1" s="1"/>
  <c r="DJ150" i="1"/>
  <c r="CB150" i="1"/>
  <c r="CB156" i="1" s="1"/>
  <c r="CB151" i="1" s="1"/>
  <c r="EL150" i="1"/>
  <c r="EL156" i="1" s="1"/>
  <c r="EL151" i="1" s="1"/>
  <c r="EW150" i="1"/>
  <c r="DP150" i="1"/>
  <c r="DP50" i="1"/>
  <c r="DY150" i="1"/>
  <c r="DY156" i="1" s="1"/>
  <c r="DY167" i="1" s="1"/>
  <c r="EH50" i="1"/>
  <c r="EH150" i="1"/>
  <c r="E150" i="1"/>
  <c r="EC150" i="1"/>
  <c r="EC156" i="1" s="1"/>
  <c r="EC167" i="1" s="1"/>
  <c r="FB50" i="1"/>
  <c r="FB150" i="1"/>
  <c r="CU50" i="1"/>
  <c r="CU150" i="1"/>
  <c r="BB168" i="1"/>
  <c r="BB150" i="1"/>
  <c r="BG150" i="1"/>
  <c r="BG156" i="1" s="1"/>
  <c r="BG167" i="1" s="1"/>
  <c r="BE150" i="1"/>
  <c r="BE50" i="1"/>
  <c r="AK150" i="1"/>
  <c r="FT50" i="1"/>
  <c r="FT150" i="1"/>
  <c r="BN50" i="1"/>
  <c r="BN150" i="1"/>
  <c r="BA50" i="1"/>
  <c r="AA150" i="1"/>
  <c r="DL150" i="1"/>
  <c r="FJ150" i="1"/>
  <c r="FW150" i="1"/>
  <c r="FW156" i="1" s="1"/>
  <c r="FW151" i="1" s="1"/>
  <c r="BZ50" i="1"/>
  <c r="BH50" i="1"/>
  <c r="BH150" i="1"/>
  <c r="BH156" i="1" s="1"/>
  <c r="BH167" i="1" s="1"/>
  <c r="FS150" i="1"/>
  <c r="FS156" i="1" s="1"/>
  <c r="FS167" i="1" s="1"/>
  <c r="AL50" i="1"/>
  <c r="AL150" i="1"/>
  <c r="DW156" i="1"/>
  <c r="DW167" i="1" s="1"/>
  <c r="AO50" i="1"/>
  <c r="AO150" i="1"/>
  <c r="BT50" i="1"/>
  <c r="CW150" i="1"/>
  <c r="S50" i="1"/>
  <c r="S150" i="1"/>
  <c r="AF50" i="1"/>
  <c r="AF150" i="1"/>
  <c r="Y150" i="1"/>
  <c r="Y156" i="1" s="1"/>
  <c r="Y167" i="1" s="1"/>
  <c r="BQ150" i="1"/>
  <c r="CN50" i="1"/>
  <c r="CN150" i="1"/>
  <c r="EO150" i="1"/>
  <c r="EF150" i="1"/>
  <c r="EF156" i="1" s="1"/>
  <c r="EG50" i="1"/>
  <c r="K150" i="1"/>
  <c r="K50" i="1"/>
  <c r="DX50" i="1"/>
  <c r="ER150" i="1"/>
  <c r="ER156" i="1" s="1"/>
  <c r="ER151" i="1" s="1"/>
  <c r="EM150" i="1"/>
  <c r="BW50" i="1"/>
  <c r="BW150" i="1"/>
  <c r="D50" i="1"/>
  <c r="CX168" i="1"/>
  <c r="CX150" i="1"/>
  <c r="EY150" i="1"/>
  <c r="L150" i="1"/>
  <c r="CS50" i="1"/>
  <c r="CV50" i="1"/>
  <c r="CV150" i="1"/>
  <c r="AH150" i="1"/>
  <c r="EK150" i="1"/>
  <c r="DA150" i="1"/>
  <c r="DA156" i="1" s="1"/>
  <c r="DA167" i="1" s="1"/>
  <c r="DU168" i="1"/>
  <c r="DU150" i="1"/>
  <c r="DU156" i="1" s="1"/>
  <c r="DU167" i="1" s="1"/>
  <c r="DR150" i="1"/>
  <c r="DR156" i="1" s="1"/>
  <c r="DR151" i="1" s="1"/>
  <c r="CZ50" i="1"/>
  <c r="CZ150" i="1"/>
  <c r="DD168" i="1"/>
  <c r="DD150" i="1"/>
  <c r="CP168" i="1"/>
  <c r="T50" i="1"/>
  <c r="T150" i="1"/>
  <c r="AJ150" i="1"/>
  <c r="AU150" i="1"/>
  <c r="AU168" i="1"/>
  <c r="DE168" i="1"/>
  <c r="DE150" i="1"/>
  <c r="U150" i="1"/>
  <c r="U50" i="1"/>
  <c r="CY156" i="1"/>
  <c r="CY167" i="1" s="1"/>
  <c r="BI151" i="1"/>
  <c r="DK50" i="1"/>
  <c r="BO156" i="1"/>
  <c r="BO167" i="1" s="1"/>
  <c r="J156" i="1"/>
  <c r="J167" i="1" s="1"/>
  <c r="EI156" i="1"/>
  <c r="CR156" i="1"/>
  <c r="CR167" i="1" s="1"/>
  <c r="ET167" i="1"/>
  <c r="I156" i="1"/>
  <c r="Q156" i="1"/>
  <c r="Q167" i="1" s="1"/>
  <c r="Q50" i="1"/>
  <c r="DN156" i="1"/>
  <c r="DK156" i="1"/>
  <c r="EA167" i="1"/>
  <c r="DI156" i="1"/>
  <c r="FF156" i="1"/>
  <c r="FF167" i="1" s="1"/>
  <c r="CA156" i="1"/>
  <c r="BM156" i="1"/>
  <c r="BM167" i="1" s="1"/>
  <c r="CL156" i="1"/>
  <c r="CL167" i="1" s="1"/>
  <c r="FZ144" i="1"/>
  <c r="GB144" i="1" s="1"/>
  <c r="FE168" i="1"/>
  <c r="FG145" i="1"/>
  <c r="FG149" i="1" s="1"/>
  <c r="EV145" i="1"/>
  <c r="EV149" i="1" s="1"/>
  <c r="DN168" i="1"/>
  <c r="AS168" i="1"/>
  <c r="CL168" i="1"/>
  <c r="FC50" i="1"/>
  <c r="FC172" i="1"/>
  <c r="CM156" i="1"/>
  <c r="CM167" i="1" s="1"/>
  <c r="FE156" i="1"/>
  <c r="FE151" i="1" s="1"/>
  <c r="DB156" i="1"/>
  <c r="DB151" i="1" s="1"/>
  <c r="FQ168" i="1"/>
  <c r="FF168" i="1"/>
  <c r="CT50" i="1"/>
  <c r="M50" i="1"/>
  <c r="BY150" i="1"/>
  <c r="FQ151" i="1"/>
  <c r="BY50" i="1"/>
  <c r="CD168" i="1"/>
  <c r="J168" i="1"/>
  <c r="BG50" i="1"/>
  <c r="V156" i="1"/>
  <c r="V167" i="1" s="1"/>
  <c r="V168" i="1"/>
  <c r="CD156" i="1"/>
  <c r="DB168" i="1"/>
  <c r="BO168" i="1"/>
  <c r="CM50" i="1"/>
  <c r="AS156" i="1"/>
  <c r="BU151" i="1"/>
  <c r="EZ156" i="1"/>
  <c r="EZ167" i="1" s="1"/>
  <c r="AT151" i="1"/>
  <c r="EZ168" i="1"/>
  <c r="EU168" i="1"/>
  <c r="EA168" i="1"/>
  <c r="CR168" i="1"/>
  <c r="BM168" i="1"/>
  <c r="BR167" i="1"/>
  <c r="N50" i="1"/>
  <c r="DM182" i="1"/>
  <c r="AT182" i="1"/>
  <c r="BU182" i="1"/>
  <c r="BI182" i="1"/>
  <c r="FC182" i="1"/>
  <c r="D150" i="1" l="1"/>
  <c r="EV160" i="1"/>
  <c r="FG160" i="1"/>
  <c r="FU151" i="1"/>
  <c r="EE167" i="1"/>
  <c r="EE172" i="1" s="1"/>
  <c r="EE175" i="1" s="1"/>
  <c r="EE177" i="1" s="1"/>
  <c r="BE168" i="1"/>
  <c r="DO168" i="1"/>
  <c r="CO182" i="1"/>
  <c r="CO151" i="1"/>
  <c r="CP167" i="1"/>
  <c r="CP172" i="1" s="1"/>
  <c r="CP175" i="1" s="1"/>
  <c r="CP177" i="1" s="1"/>
  <c r="EL168" i="1"/>
  <c r="EC168" i="1"/>
  <c r="DL50" i="1"/>
  <c r="AG151" i="1"/>
  <c r="FJ156" i="1"/>
  <c r="FJ167" i="1" s="1"/>
  <c r="FJ172" i="1" s="1"/>
  <c r="FJ175" i="1" s="1"/>
  <c r="FJ177" i="1" s="1"/>
  <c r="CG168" i="1"/>
  <c r="AD50" i="1"/>
  <c r="CC156" i="1"/>
  <c r="CC167" i="1" s="1"/>
  <c r="FH168" i="1"/>
  <c r="AQ168" i="1"/>
  <c r="AX168" i="1"/>
  <c r="N156" i="1"/>
  <c r="N167" i="1" s="1"/>
  <c r="N172" i="1" s="1"/>
  <c r="N175" i="1" s="1"/>
  <c r="N177" i="1" s="1"/>
  <c r="K168" i="1"/>
  <c r="AL168" i="1"/>
  <c r="FW168" i="1"/>
  <c r="DU50" i="1"/>
  <c r="G156" i="1"/>
  <c r="G167" i="1" s="1"/>
  <c r="DT168" i="1"/>
  <c r="BV168" i="1"/>
  <c r="FB156" i="1"/>
  <c r="FB167" i="1" s="1"/>
  <c r="EG168" i="1"/>
  <c r="BN168" i="1"/>
  <c r="EB50" i="1"/>
  <c r="EJ168" i="1"/>
  <c r="AM168" i="1"/>
  <c r="CU156" i="1"/>
  <c r="CU167" i="1" s="1"/>
  <c r="DC156" i="1"/>
  <c r="DC151" i="1" s="1"/>
  <c r="O168" i="1"/>
  <c r="CM172" i="1"/>
  <c r="CM175" i="1" s="1"/>
  <c r="CM177" i="1" s="1"/>
  <c r="CR172" i="1"/>
  <c r="CR175" i="1" s="1"/>
  <c r="CR177" i="1" s="1"/>
  <c r="DW172" i="1"/>
  <c r="DW175" i="1" s="1"/>
  <c r="DW177" i="1" s="1"/>
  <c r="EC172" i="1"/>
  <c r="EC175" i="1" s="1"/>
  <c r="EC177" i="1" s="1"/>
  <c r="AG172" i="1"/>
  <c r="AG175" i="1" s="1"/>
  <c r="AG177" i="1" s="1"/>
  <c r="CL172" i="1"/>
  <c r="CL175" i="1" s="1"/>
  <c r="CL177" i="1" s="1"/>
  <c r="EA172" i="1"/>
  <c r="EA175" i="1" s="1"/>
  <c r="EA177" i="1" s="1"/>
  <c r="BF172" i="1"/>
  <c r="BF175" i="1" s="1"/>
  <c r="BF177" i="1" s="1"/>
  <c r="BR172" i="1"/>
  <c r="BR175" i="1" s="1"/>
  <c r="BR177" i="1" s="1"/>
  <c r="ED172" i="1"/>
  <c r="ED175" i="1" s="1"/>
  <c r="ED177" i="1" s="1"/>
  <c r="BM172" i="1"/>
  <c r="BM175" i="1" s="1"/>
  <c r="BM177" i="1" s="1"/>
  <c r="J182" i="1"/>
  <c r="Q172" i="1"/>
  <c r="Q175" i="1" s="1"/>
  <c r="Q177" i="1" s="1"/>
  <c r="FU172" i="1"/>
  <c r="FU175" i="1" s="1"/>
  <c r="FU177" i="1" s="1"/>
  <c r="CG172" i="1"/>
  <c r="CG175" i="1" s="1"/>
  <c r="CG177" i="1" s="1"/>
  <c r="BO172" i="1"/>
  <c r="BO175" i="1" s="1"/>
  <c r="BO177" i="1" s="1"/>
  <c r="CY172" i="1"/>
  <c r="CY175" i="1" s="1"/>
  <c r="CY177" i="1" s="1"/>
  <c r="FF172" i="1"/>
  <c r="FF175" i="1" s="1"/>
  <c r="FF177" i="1" s="1"/>
  <c r="Y172" i="1"/>
  <c r="Y175" i="1" s="1"/>
  <c r="Y177" i="1" s="1"/>
  <c r="BH182" i="1"/>
  <c r="EZ172" i="1"/>
  <c r="EZ175" i="1" s="1"/>
  <c r="EZ177" i="1" s="1"/>
  <c r="V172" i="1"/>
  <c r="V175" i="1" s="1"/>
  <c r="V177" i="1" s="1"/>
  <c r="ET172" i="1"/>
  <c r="ET175" i="1" s="1"/>
  <c r="ET177" i="1" s="1"/>
  <c r="DT172" i="1"/>
  <c r="DT175" i="1" s="1"/>
  <c r="DT177" i="1" s="1"/>
  <c r="AL156" i="1"/>
  <c r="AL167" i="1" s="1"/>
  <c r="DQ50" i="1"/>
  <c r="FJ50" i="1"/>
  <c r="FV156" i="1"/>
  <c r="FV151" i="1" s="1"/>
  <c r="EL167" i="1"/>
  <c r="EL182" i="1" s="1"/>
  <c r="AK156" i="1"/>
  <c r="AK167" i="1" s="1"/>
  <c r="AG182" i="1"/>
  <c r="EO156" i="1"/>
  <c r="EO151" i="1" s="1"/>
  <c r="J172" i="1"/>
  <c r="J175" i="1" s="1"/>
  <c r="J177" i="1" s="1"/>
  <c r="AD156" i="1"/>
  <c r="AD167" i="1" s="1"/>
  <c r="AX156" i="1"/>
  <c r="AX167" i="1" s="1"/>
  <c r="AX182" i="1" s="1"/>
  <c r="EB156" i="1"/>
  <c r="EB151" i="1" s="1"/>
  <c r="BS168" i="1"/>
  <c r="FV50" i="1"/>
  <c r="FB168" i="1"/>
  <c r="FC175" i="1"/>
  <c r="FC177" i="1" s="1"/>
  <c r="EF151" i="1"/>
  <c r="EF167" i="1"/>
  <c r="CG151" i="1"/>
  <c r="EG156" i="1"/>
  <c r="EG167" i="1" s="1"/>
  <c r="EG182" i="1" s="1"/>
  <c r="X50" i="1"/>
  <c r="EJ172" i="1"/>
  <c r="DA172" i="1"/>
  <c r="DV50" i="1"/>
  <c r="DO172" i="1"/>
  <c r="FS172" i="1"/>
  <c r="BX172" i="1"/>
  <c r="AC172" i="1"/>
  <c r="EA151" i="1"/>
  <c r="CY182" i="1"/>
  <c r="DJ156" i="1"/>
  <c r="DJ167" i="1" s="1"/>
  <c r="DJ172" i="1" s="1"/>
  <c r="CB168" i="1"/>
  <c r="EQ50" i="1"/>
  <c r="DY172" i="1"/>
  <c r="CV168" i="1"/>
  <c r="DQ167" i="1"/>
  <c r="DX168" i="1"/>
  <c r="FS168" i="1"/>
  <c r="EP50" i="1"/>
  <c r="DS168" i="1"/>
  <c r="DC168" i="1"/>
  <c r="AC50" i="1"/>
  <c r="J151" i="1"/>
  <c r="AH156" i="1"/>
  <c r="AH167" i="1" s="1"/>
  <c r="DS172" i="1"/>
  <c r="FH156" i="1"/>
  <c r="EP156" i="1"/>
  <c r="EP151" i="1" s="1"/>
  <c r="CE167" i="1"/>
  <c r="CE151" i="1"/>
  <c r="EN150" i="1"/>
  <c r="EN156" i="1" s="1"/>
  <c r="EN167" i="1" s="1"/>
  <c r="AI150" i="1"/>
  <c r="BB156" i="1"/>
  <c r="BB167" i="1" s="1"/>
  <c r="CU168" i="1"/>
  <c r="BQ156" i="1"/>
  <c r="FG150" i="1"/>
  <c r="FX150" i="1"/>
  <c r="CJ150" i="1"/>
  <c r="DX156" i="1"/>
  <c r="DX167" i="1" s="1"/>
  <c r="BH168" i="1"/>
  <c r="DF50" i="1"/>
  <c r="DF150" i="1"/>
  <c r="EK50" i="1"/>
  <c r="EK168" i="1"/>
  <c r="ES150" i="1"/>
  <c r="ES156" i="1" s="1"/>
  <c r="ES167" i="1" s="1"/>
  <c r="H150" i="1"/>
  <c r="H156" i="1" s="1"/>
  <c r="CC50" i="1"/>
  <c r="CC168" i="1"/>
  <c r="FM150" i="1"/>
  <c r="AV150" i="1"/>
  <c r="AV156" i="1" s="1"/>
  <c r="AV167" i="1" s="1"/>
  <c r="ER168" i="1"/>
  <c r="DY168" i="1"/>
  <c r="DY50" i="1"/>
  <c r="BL150" i="1"/>
  <c r="DA168" i="1"/>
  <c r="DA50" i="1"/>
  <c r="FK150" i="1"/>
  <c r="FK50" i="1"/>
  <c r="BQ50" i="1"/>
  <c r="BQ168" i="1"/>
  <c r="CE168" i="1"/>
  <c r="DW151" i="1"/>
  <c r="DW182" i="1"/>
  <c r="AB168" i="1"/>
  <c r="EK156" i="1"/>
  <c r="Y50" i="1"/>
  <c r="Y168" i="1"/>
  <c r="AP150" i="1"/>
  <c r="EW50" i="1"/>
  <c r="EW168" i="1"/>
  <c r="F150" i="1"/>
  <c r="BC150" i="1"/>
  <c r="BX168" i="1"/>
  <c r="AH50" i="1"/>
  <c r="AH168" i="1"/>
  <c r="W150" i="1"/>
  <c r="AK168" i="1"/>
  <c r="AK50" i="1"/>
  <c r="EW156" i="1"/>
  <c r="EW167" i="1" s="1"/>
  <c r="DJ168" i="1"/>
  <c r="BP150" i="1"/>
  <c r="G168" i="1"/>
  <c r="G50" i="1"/>
  <c r="DZ150" i="1"/>
  <c r="DZ156" i="1" s="1"/>
  <c r="EO50" i="1"/>
  <c r="AZ150" i="1"/>
  <c r="P150" i="1"/>
  <c r="BE156" i="1"/>
  <c r="BE167" i="1" s="1"/>
  <c r="CI150" i="1"/>
  <c r="Z150" i="1"/>
  <c r="Z156" i="1" s="1"/>
  <c r="Z151" i="1" s="1"/>
  <c r="AB156" i="1"/>
  <c r="AB167" i="1" s="1"/>
  <c r="CH150" i="1"/>
  <c r="AY150" i="1"/>
  <c r="BB50" i="1"/>
  <c r="EO168" i="1"/>
  <c r="FN50" i="1"/>
  <c r="EV150" i="1"/>
  <c r="BK150" i="1"/>
  <c r="BK156" i="1" s="1"/>
  <c r="BK151" i="1" s="1"/>
  <c r="FD50" i="1"/>
  <c r="FD150" i="1"/>
  <c r="AW50" i="1"/>
  <c r="AW168" i="1"/>
  <c r="AC151" i="1"/>
  <c r="DU172" i="1"/>
  <c r="ET182" i="1"/>
  <c r="Q182" i="1"/>
  <c r="CN168" i="1"/>
  <c r="L168" i="1"/>
  <c r="AR168" i="1"/>
  <c r="BA151" i="1"/>
  <c r="BA167" i="1"/>
  <c r="DO151" i="1"/>
  <c r="EU167" i="1"/>
  <c r="BV167" i="1"/>
  <c r="BV182" i="1" s="1"/>
  <c r="DA151" i="1"/>
  <c r="CL182" i="1"/>
  <c r="FN167" i="1"/>
  <c r="FN182" i="1" s="1"/>
  <c r="AJ168" i="1"/>
  <c r="FL168" i="1"/>
  <c r="DU151" i="1"/>
  <c r="FP168" i="1"/>
  <c r="BJ172" i="1"/>
  <c r="O167" i="1"/>
  <c r="O151" i="1"/>
  <c r="BM151" i="1"/>
  <c r="DS151" i="1"/>
  <c r="DA182" i="1"/>
  <c r="EQ156" i="1"/>
  <c r="EQ151" i="1" s="1"/>
  <c r="CR151" i="1"/>
  <c r="BH151" i="1"/>
  <c r="DE50" i="1"/>
  <c r="DH168" i="1"/>
  <c r="DR168" i="1"/>
  <c r="FO168" i="1"/>
  <c r="DG168" i="1"/>
  <c r="K156" i="1"/>
  <c r="K167" i="1" s="1"/>
  <c r="BJ168" i="1"/>
  <c r="BO182" i="1"/>
  <c r="BJ151" i="1"/>
  <c r="CB167" i="1"/>
  <c r="CX50" i="1"/>
  <c r="BA168" i="1"/>
  <c r="BX151" i="1"/>
  <c r="CY151" i="1"/>
  <c r="CK168" i="1"/>
  <c r="DE156" i="1"/>
  <c r="DE167" i="1" s="1"/>
  <c r="X167" i="1"/>
  <c r="AO168" i="1"/>
  <c r="FF182" i="1"/>
  <c r="DR167" i="1"/>
  <c r="DT151" i="1"/>
  <c r="R156" i="1"/>
  <c r="R151" i="1" s="1"/>
  <c r="AA168" i="1"/>
  <c r="EM50" i="1"/>
  <c r="BN156" i="1"/>
  <c r="BN151" i="1" s="1"/>
  <c r="FF151" i="1"/>
  <c r="R168" i="1"/>
  <c r="T168" i="1"/>
  <c r="EH168" i="1"/>
  <c r="FL156" i="1"/>
  <c r="AJ156" i="1"/>
  <c r="FP156" i="1"/>
  <c r="BW168" i="1"/>
  <c r="AE168" i="1"/>
  <c r="AM156" i="1"/>
  <c r="AM167" i="1" s="1"/>
  <c r="I167" i="1"/>
  <c r="I151" i="1"/>
  <c r="CX156" i="1"/>
  <c r="BG151" i="1"/>
  <c r="ER167" i="1"/>
  <c r="DD156" i="1"/>
  <c r="DD167" i="1" s="1"/>
  <c r="AF156" i="1"/>
  <c r="AF167" i="1" s="1"/>
  <c r="S156" i="1"/>
  <c r="S167" i="1" s="1"/>
  <c r="EX156" i="1"/>
  <c r="EX167" i="1" s="1"/>
  <c r="DN167" i="1"/>
  <c r="DN151" i="1"/>
  <c r="Y182" i="1"/>
  <c r="FT167" i="1"/>
  <c r="BO151" i="1"/>
  <c r="D156" i="1"/>
  <c r="D167" i="1" s="1"/>
  <c r="DG156" i="1"/>
  <c r="FR151" i="1"/>
  <c r="FR167" i="1"/>
  <c r="DV156" i="1"/>
  <c r="BW156" i="1"/>
  <c r="BW167" i="1" s="1"/>
  <c r="EI167" i="1"/>
  <c r="EI151" i="1"/>
  <c r="EH156" i="1"/>
  <c r="BT156" i="1"/>
  <c r="BT167" i="1" s="1"/>
  <c r="CS156" i="1"/>
  <c r="CS167" i="1" s="1"/>
  <c r="AU50" i="1"/>
  <c r="CL151" i="1"/>
  <c r="CA151" i="1"/>
  <c r="CA167" i="1"/>
  <c r="Q151" i="1"/>
  <c r="BS156" i="1"/>
  <c r="AA156" i="1"/>
  <c r="AO156" i="1"/>
  <c r="EJ151" i="1"/>
  <c r="AN156" i="1"/>
  <c r="AN167" i="1" s="1"/>
  <c r="DP156" i="1"/>
  <c r="DP167" i="1" s="1"/>
  <c r="Y151" i="1"/>
  <c r="AR156" i="1"/>
  <c r="DI167" i="1"/>
  <c r="DI151" i="1"/>
  <c r="L156" i="1"/>
  <c r="EC151" i="1"/>
  <c r="FI168" i="1"/>
  <c r="CN156" i="1"/>
  <c r="CN167" i="1" s="1"/>
  <c r="AW151" i="1"/>
  <c r="AW167" i="1"/>
  <c r="EM156" i="1"/>
  <c r="T156" i="1"/>
  <c r="BZ156" i="1"/>
  <c r="BZ167" i="1" s="1"/>
  <c r="BD156" i="1"/>
  <c r="BD167" i="1" s="1"/>
  <c r="CQ156" i="1"/>
  <c r="CQ167" i="1" s="1"/>
  <c r="CQ182" i="1" s="1"/>
  <c r="CT156" i="1"/>
  <c r="CT167" i="1" s="1"/>
  <c r="DL156" i="1"/>
  <c r="AE156" i="1"/>
  <c r="DH156" i="1"/>
  <c r="AU156" i="1"/>
  <c r="FI156" i="1"/>
  <c r="FI167" i="1" s="1"/>
  <c r="CF156" i="1"/>
  <c r="CF167" i="1" s="1"/>
  <c r="CK156" i="1"/>
  <c r="DK151" i="1"/>
  <c r="DK167" i="1"/>
  <c r="EX50" i="1"/>
  <c r="U168" i="1"/>
  <c r="CM182" i="1"/>
  <c r="CM151" i="1"/>
  <c r="FT168" i="1"/>
  <c r="FE167" i="1"/>
  <c r="D168" i="1"/>
  <c r="DY182" i="1"/>
  <c r="BY168" i="1"/>
  <c r="DB167" i="1"/>
  <c r="DY151" i="1"/>
  <c r="DP168" i="1"/>
  <c r="BY156" i="1"/>
  <c r="BY151" i="1" s="1"/>
  <c r="S168" i="1"/>
  <c r="AF168" i="1"/>
  <c r="FQ167" i="1"/>
  <c r="EY50" i="1"/>
  <c r="FA168" i="1"/>
  <c r="EE182" i="1"/>
  <c r="M156" i="1"/>
  <c r="M167" i="1" s="1"/>
  <c r="EF168" i="1"/>
  <c r="CT168" i="1"/>
  <c r="FA156" i="1"/>
  <c r="FA151" i="1" s="1"/>
  <c r="CZ156" i="1"/>
  <c r="CZ167" i="1" s="1"/>
  <c r="M168" i="1"/>
  <c r="AQ156" i="1"/>
  <c r="AQ151" i="1" s="1"/>
  <c r="CZ168" i="1"/>
  <c r="CS168" i="1"/>
  <c r="E168" i="1"/>
  <c r="E156" i="1"/>
  <c r="E167" i="1" s="1"/>
  <c r="BT168" i="1"/>
  <c r="EY156" i="1"/>
  <c r="EY167" i="1" s="1"/>
  <c r="CF168" i="1"/>
  <c r="CQ168" i="1"/>
  <c r="BG168" i="1"/>
  <c r="U156" i="1"/>
  <c r="U151" i="1" s="1"/>
  <c r="BG172" i="1"/>
  <c r="BZ168" i="1"/>
  <c r="V182" i="1"/>
  <c r="AN50" i="1"/>
  <c r="V151" i="1"/>
  <c r="BD168" i="1"/>
  <c r="CW168" i="1"/>
  <c r="CV156" i="1"/>
  <c r="CV151" i="1" s="1"/>
  <c r="DD50" i="1"/>
  <c r="CD167" i="1"/>
  <c r="CD151" i="1"/>
  <c r="AS151" i="1"/>
  <c r="AS167" i="1"/>
  <c r="CW156" i="1"/>
  <c r="CW151" i="1" s="1"/>
  <c r="EZ151" i="1"/>
  <c r="FS151" i="1"/>
  <c r="BR182" i="1"/>
  <c r="FW167" i="1"/>
  <c r="FZ145" i="1"/>
  <c r="GB145" i="1" s="1"/>
  <c r="BH172" i="1"/>
  <c r="DS182" i="1"/>
  <c r="FS182" i="1"/>
  <c r="BM182" i="1"/>
  <c r="DU182" i="1"/>
  <c r="DO182" i="1"/>
  <c r="DT182" i="1"/>
  <c r="BG182" i="1"/>
  <c r="AC182" i="1"/>
  <c r="CG182" i="1"/>
  <c r="BJ182" i="1"/>
  <c r="BX182" i="1"/>
  <c r="CR182" i="1"/>
  <c r="EC182" i="1"/>
  <c r="EJ182" i="1"/>
  <c r="EA182" i="1"/>
  <c r="EZ182" i="1"/>
  <c r="CP182" i="1" l="1"/>
  <c r="N182" i="1"/>
  <c r="N151" i="1"/>
  <c r="DC167" i="1"/>
  <c r="DC172" i="1" s="1"/>
  <c r="DC175" i="1" s="1"/>
  <c r="DC177" i="1" s="1"/>
  <c r="FJ151" i="1"/>
  <c r="FJ182" i="1"/>
  <c r="EG151" i="1"/>
  <c r="EO167" i="1"/>
  <c r="EO182" i="1" s="1"/>
  <c r="CC151" i="1"/>
  <c r="FB182" i="1"/>
  <c r="CU182" i="1"/>
  <c r="FB151" i="1"/>
  <c r="P156" i="1"/>
  <c r="P167" i="1" s="1"/>
  <c r="BV151" i="1"/>
  <c r="G151" i="1"/>
  <c r="DF168" i="1"/>
  <c r="DJ151" i="1"/>
  <c r="AL172" i="1"/>
  <c r="AL175" i="1" s="1"/>
  <c r="AL177" i="1" s="1"/>
  <c r="AD182" i="1"/>
  <c r="FV167" i="1"/>
  <c r="FV182" i="1" s="1"/>
  <c r="AL151" i="1"/>
  <c r="FB172" i="1"/>
  <c r="FB175" i="1" s="1"/>
  <c r="FB177" i="1" s="1"/>
  <c r="AX151" i="1"/>
  <c r="AL182" i="1"/>
  <c r="AZ156" i="1"/>
  <c r="AZ167" i="1" s="1"/>
  <c r="AZ182" i="1" s="1"/>
  <c r="CU172" i="1"/>
  <c r="CU175" i="1" s="1"/>
  <c r="CU177" i="1" s="1"/>
  <c r="EP167" i="1"/>
  <c r="EP182" i="1" s="1"/>
  <c r="AD172" i="1"/>
  <c r="AD175" i="1" s="1"/>
  <c r="AD177" i="1" s="1"/>
  <c r="AD151" i="1"/>
  <c r="CU151" i="1"/>
  <c r="AP156" i="1"/>
  <c r="AP151" i="1" s="1"/>
  <c r="FK168" i="1"/>
  <c r="EB167" i="1"/>
  <c r="EB172" i="1" s="1"/>
  <c r="EB175" i="1" s="1"/>
  <c r="EB177" i="1" s="1"/>
  <c r="BD182" i="1"/>
  <c r="D172" i="1"/>
  <c r="D175" i="1" s="1"/>
  <c r="D177" i="1" s="1"/>
  <c r="EX172" i="1"/>
  <c r="EX175" i="1" s="1"/>
  <c r="EX177" i="1" s="1"/>
  <c r="FQ182" i="1"/>
  <c r="BA172" i="1"/>
  <c r="BA175" i="1" s="1"/>
  <c r="BA177" i="1" s="1"/>
  <c r="DX172" i="1"/>
  <c r="DX175" i="1" s="1"/>
  <c r="DX177" i="1" s="1"/>
  <c r="BZ172" i="1"/>
  <c r="BZ175" i="1" s="1"/>
  <c r="BZ177" i="1" s="1"/>
  <c r="DP172" i="1"/>
  <c r="DP175" i="1" s="1"/>
  <c r="DP177" i="1" s="1"/>
  <c r="DR172" i="1"/>
  <c r="DR175" i="1" s="1"/>
  <c r="DR177" i="1" s="1"/>
  <c r="CZ172" i="1"/>
  <c r="CZ175" i="1" s="1"/>
  <c r="CZ177" i="1" s="1"/>
  <c r="CF172" i="1"/>
  <c r="CF175" i="1" s="1"/>
  <c r="CF177" i="1" s="1"/>
  <c r="BW172" i="1"/>
  <c r="BW175" i="1" s="1"/>
  <c r="BW177" i="1" s="1"/>
  <c r="AV172" i="1"/>
  <c r="AV175" i="1" s="1"/>
  <c r="AV177" i="1" s="1"/>
  <c r="S172" i="1"/>
  <c r="S175" i="1" s="1"/>
  <c r="S177" i="1" s="1"/>
  <c r="FN172" i="1"/>
  <c r="FN175" i="1" s="1"/>
  <c r="FN177" i="1" s="1"/>
  <c r="AH172" i="1"/>
  <c r="AH175" i="1" s="1"/>
  <c r="AH177" i="1" s="1"/>
  <c r="FE172" i="1"/>
  <c r="FE175" i="1" s="1"/>
  <c r="FE177" i="1" s="1"/>
  <c r="AN182" i="1"/>
  <c r="FI172" i="1"/>
  <c r="FI175" i="1" s="1"/>
  <c r="FI177" i="1" s="1"/>
  <c r="FT182" i="1"/>
  <c r="CB172" i="1"/>
  <c r="CB175" i="1" s="1"/>
  <c r="CB177" i="1" s="1"/>
  <c r="ES182" i="1"/>
  <c r="EY172" i="1"/>
  <c r="EY175" i="1" s="1"/>
  <c r="EY177" i="1" s="1"/>
  <c r="CS172" i="1"/>
  <c r="CS175" i="1" s="1"/>
  <c r="CS177" i="1" s="1"/>
  <c r="X172" i="1"/>
  <c r="X175" i="1" s="1"/>
  <c r="X177" i="1" s="1"/>
  <c r="O172" i="1"/>
  <c r="O175" i="1" s="1"/>
  <c r="O177" i="1" s="1"/>
  <c r="DQ172" i="1"/>
  <c r="DQ175" i="1" s="1"/>
  <c r="DQ177" i="1" s="1"/>
  <c r="EL172" i="1"/>
  <c r="EL175" i="1" s="1"/>
  <c r="EL177" i="1" s="1"/>
  <c r="CT172" i="1"/>
  <c r="CT175" i="1" s="1"/>
  <c r="CT177" i="1" s="1"/>
  <c r="AF172" i="1"/>
  <c r="AF175" i="1" s="1"/>
  <c r="AF177" i="1" s="1"/>
  <c r="AB172" i="1"/>
  <c r="AB175" i="1" s="1"/>
  <c r="AB177" i="1" s="1"/>
  <c r="BT182" i="1"/>
  <c r="CE182" i="1"/>
  <c r="EG172" i="1"/>
  <c r="EG175" i="1" s="1"/>
  <c r="EG177" i="1" s="1"/>
  <c r="AX172" i="1"/>
  <c r="AX175" i="1" s="1"/>
  <c r="AX177" i="1" s="1"/>
  <c r="M172" i="1"/>
  <c r="M175" i="1" s="1"/>
  <c r="M177" i="1" s="1"/>
  <c r="DD172" i="1"/>
  <c r="DD175" i="1" s="1"/>
  <c r="DD177" i="1" s="1"/>
  <c r="AM172" i="1"/>
  <c r="AM175" i="1" s="1"/>
  <c r="AM177" i="1" s="1"/>
  <c r="DE172" i="1"/>
  <c r="DE175" i="1" s="1"/>
  <c r="DE177" i="1" s="1"/>
  <c r="BV172" i="1"/>
  <c r="BV175" i="1" s="1"/>
  <c r="BV177" i="1" s="1"/>
  <c r="CQ172" i="1"/>
  <c r="CQ175" i="1" s="1"/>
  <c r="CQ177" i="1" s="1"/>
  <c r="CN172" i="1"/>
  <c r="CN175" i="1" s="1"/>
  <c r="CN177" i="1" s="1"/>
  <c r="K172" i="1"/>
  <c r="K175" i="1" s="1"/>
  <c r="K177" i="1" s="1"/>
  <c r="EU172" i="1"/>
  <c r="EU175" i="1" s="1"/>
  <c r="EU177" i="1" s="1"/>
  <c r="EF182" i="1"/>
  <c r="FW172" i="1"/>
  <c r="FW175" i="1" s="1"/>
  <c r="FW177" i="1" s="1"/>
  <c r="DB172" i="1"/>
  <c r="DB175" i="1" s="1"/>
  <c r="DB177" i="1" s="1"/>
  <c r="ER172" i="1"/>
  <c r="ER175" i="1" s="1"/>
  <c r="ER177" i="1" s="1"/>
  <c r="DJ182" i="1"/>
  <c r="BZ182" i="1"/>
  <c r="EU182" i="1"/>
  <c r="K182" i="1"/>
  <c r="AK151" i="1"/>
  <c r="R167" i="1"/>
  <c r="R182" i="1" s="1"/>
  <c r="CT182" i="1"/>
  <c r="CE172" i="1"/>
  <c r="CE175" i="1" s="1"/>
  <c r="CE177" i="1" s="1"/>
  <c r="EF172" i="1"/>
  <c r="EF175" i="1" s="1"/>
  <c r="EF177" i="1" s="1"/>
  <c r="D151" i="1"/>
  <c r="FD168" i="1"/>
  <c r="DS175" i="1"/>
  <c r="DS177" i="1" s="1"/>
  <c r="BJ175" i="1"/>
  <c r="BJ177" i="1" s="1"/>
  <c r="DJ175" i="1"/>
  <c r="DJ177" i="1" s="1"/>
  <c r="BG175" i="1"/>
  <c r="BG177" i="1" s="1"/>
  <c r="DU175" i="1"/>
  <c r="DU177" i="1" s="1"/>
  <c r="FS175" i="1"/>
  <c r="FS177" i="1" s="1"/>
  <c r="AN172" i="1"/>
  <c r="AC175" i="1"/>
  <c r="AC177" i="1" s="1"/>
  <c r="DO175" i="1"/>
  <c r="DO177" i="1" s="1"/>
  <c r="DY175" i="1"/>
  <c r="DY177" i="1" s="1"/>
  <c r="BX175" i="1"/>
  <c r="BX177" i="1" s="1"/>
  <c r="BH175" i="1"/>
  <c r="BH177" i="1" s="1"/>
  <c r="DA175" i="1"/>
  <c r="DA177" i="1" s="1"/>
  <c r="EJ175" i="1"/>
  <c r="EJ177" i="1" s="1"/>
  <c r="DD151" i="1"/>
  <c r="BZ151" i="1"/>
  <c r="DE182" i="1"/>
  <c r="DD182" i="1"/>
  <c r="BA182" i="1"/>
  <c r="BC156" i="1"/>
  <c r="BC167" i="1" s="1"/>
  <c r="AH151" i="1"/>
  <c r="AH182" i="1"/>
  <c r="DR182" i="1"/>
  <c r="BE151" i="1"/>
  <c r="AN151" i="1"/>
  <c r="BW182" i="1"/>
  <c r="EX182" i="1"/>
  <c r="ES172" i="1"/>
  <c r="DQ182" i="1"/>
  <c r="EW151" i="1"/>
  <c r="F156" i="1"/>
  <c r="F167" i="1" s="1"/>
  <c r="EN172" i="1"/>
  <c r="S151" i="1"/>
  <c r="CN182" i="1"/>
  <c r="S182" i="1"/>
  <c r="AB151" i="1"/>
  <c r="Z50" i="1"/>
  <c r="Z168" i="1"/>
  <c r="DZ168" i="1"/>
  <c r="DZ50" i="1"/>
  <c r="BL156" i="1"/>
  <c r="BL167" i="1" s="1"/>
  <c r="H50" i="1"/>
  <c r="H168" i="1"/>
  <c r="CJ156" i="1"/>
  <c r="AI156" i="1"/>
  <c r="CI156" i="1"/>
  <c r="EW172" i="1"/>
  <c r="EW182" i="1"/>
  <c r="BC50" i="1"/>
  <c r="BC168" i="1"/>
  <c r="BL168" i="1"/>
  <c r="BL50" i="1"/>
  <c r="CJ50" i="1"/>
  <c r="CJ168" i="1"/>
  <c r="AI168" i="1"/>
  <c r="AI50" i="1"/>
  <c r="CI168" i="1"/>
  <c r="CI50" i="1"/>
  <c r="ES168" i="1"/>
  <c r="ES50" i="1"/>
  <c r="FX156" i="1"/>
  <c r="EN168" i="1"/>
  <c r="EN50" i="1"/>
  <c r="CS151" i="1"/>
  <c r="DP182" i="1"/>
  <c r="CS182" i="1"/>
  <c r="BE182" i="1"/>
  <c r="BE172" i="1"/>
  <c r="F50" i="1"/>
  <c r="F168" i="1"/>
  <c r="FX168" i="1"/>
  <c r="FX50" i="1"/>
  <c r="BB151" i="1"/>
  <c r="AV182" i="1"/>
  <c r="DX151" i="1"/>
  <c r="FD156" i="1"/>
  <c r="FD167" i="1" s="1"/>
  <c r="BP156" i="1"/>
  <c r="W50" i="1"/>
  <c r="W168" i="1"/>
  <c r="EK167" i="1"/>
  <c r="EK151" i="1"/>
  <c r="AB182" i="1"/>
  <c r="Z167" i="1"/>
  <c r="AY156" i="1"/>
  <c r="BP50" i="1"/>
  <c r="BP168" i="1"/>
  <c r="W156" i="1"/>
  <c r="AV50" i="1"/>
  <c r="AV168" i="1"/>
  <c r="DF156" i="1"/>
  <c r="BQ167" i="1"/>
  <c r="BQ151" i="1"/>
  <c r="DX182" i="1"/>
  <c r="FT172" i="1"/>
  <c r="FT151" i="1"/>
  <c r="AY168" i="1"/>
  <c r="AY50" i="1"/>
  <c r="P50" i="1"/>
  <c r="P168" i="1"/>
  <c r="AP168" i="1"/>
  <c r="AP50" i="1"/>
  <c r="FM156" i="1"/>
  <c r="BK50" i="1"/>
  <c r="BK168" i="1"/>
  <c r="CH156" i="1"/>
  <c r="FM50" i="1"/>
  <c r="FM168" i="1"/>
  <c r="CH168" i="1"/>
  <c r="CH50" i="1"/>
  <c r="AZ50" i="1"/>
  <c r="AZ168" i="1"/>
  <c r="FK156" i="1"/>
  <c r="FK167" i="1" s="1"/>
  <c r="FH151" i="1"/>
  <c r="FH167" i="1"/>
  <c r="CF151" i="1"/>
  <c r="K151" i="1"/>
  <c r="EQ167" i="1"/>
  <c r="CF182" i="1"/>
  <c r="X182" i="1"/>
  <c r="D182" i="1"/>
  <c r="O182" i="1"/>
  <c r="AF182" i="1"/>
  <c r="CB182" i="1"/>
  <c r="BW151" i="1"/>
  <c r="ER182" i="1"/>
  <c r="FQ172" i="1"/>
  <c r="BD172" i="1"/>
  <c r="AF151" i="1"/>
  <c r="EX151" i="1"/>
  <c r="ES151" i="1"/>
  <c r="DP151" i="1"/>
  <c r="CN151" i="1"/>
  <c r="BY167" i="1"/>
  <c r="AM151" i="1"/>
  <c r="BN167" i="1"/>
  <c r="AM182" i="1"/>
  <c r="EN182" i="1"/>
  <c r="EN151" i="1"/>
  <c r="DE151" i="1"/>
  <c r="FI151" i="1"/>
  <c r="FI182" i="1"/>
  <c r="EM151" i="1"/>
  <c r="EM167" i="1"/>
  <c r="BT172" i="1"/>
  <c r="AV151" i="1"/>
  <c r="DK172" i="1"/>
  <c r="DK182" i="1"/>
  <c r="FO167" i="1"/>
  <c r="FO151" i="1"/>
  <c r="T151" i="1"/>
  <c r="T167" i="1"/>
  <c r="DH167" i="1"/>
  <c r="DH151" i="1"/>
  <c r="AR151" i="1"/>
  <c r="AR167" i="1"/>
  <c r="BS151" i="1"/>
  <c r="BS167" i="1"/>
  <c r="DN182" i="1"/>
  <c r="DN172" i="1"/>
  <c r="CX167" i="1"/>
  <c r="CX151" i="1"/>
  <c r="FL151" i="1"/>
  <c r="FL167" i="1"/>
  <c r="CK167" i="1"/>
  <c r="CK151" i="1"/>
  <c r="AW172" i="1"/>
  <c r="AW182" i="1"/>
  <c r="H167" i="1"/>
  <c r="H151" i="1"/>
  <c r="DV167" i="1"/>
  <c r="DV151" i="1"/>
  <c r="I172" i="1"/>
  <c r="I182" i="1"/>
  <c r="CC172" i="1"/>
  <c r="CC182" i="1"/>
  <c r="AE151" i="1"/>
  <c r="AE167" i="1"/>
  <c r="EH167" i="1"/>
  <c r="EH151" i="1"/>
  <c r="G172" i="1"/>
  <c r="G182" i="1"/>
  <c r="CA172" i="1"/>
  <c r="CA182" i="1"/>
  <c r="DZ151" i="1"/>
  <c r="DZ167" i="1"/>
  <c r="CT151" i="1"/>
  <c r="DL167" i="1"/>
  <c r="DL151" i="1"/>
  <c r="EI172" i="1"/>
  <c r="EI182" i="1"/>
  <c r="FR172" i="1"/>
  <c r="FR182" i="1"/>
  <c r="BD151" i="1"/>
  <c r="BT151" i="1"/>
  <c r="AK172" i="1"/>
  <c r="AK182" i="1"/>
  <c r="CQ151" i="1"/>
  <c r="L151" i="1"/>
  <c r="L167" i="1"/>
  <c r="AO151" i="1"/>
  <c r="AO167" i="1"/>
  <c r="DG167" i="1"/>
  <c r="DG151" i="1"/>
  <c r="FP151" i="1"/>
  <c r="FP167" i="1"/>
  <c r="AU167" i="1"/>
  <c r="AU151" i="1"/>
  <c r="DI172" i="1"/>
  <c r="DI182" i="1"/>
  <c r="AA167" i="1"/>
  <c r="AA151" i="1"/>
  <c r="AJ167" i="1"/>
  <c r="AJ151" i="1"/>
  <c r="DB182" i="1"/>
  <c r="FE182" i="1"/>
  <c r="BK167" i="1"/>
  <c r="FG156" i="1"/>
  <c r="FG167" i="1" s="1"/>
  <c r="FG50" i="1"/>
  <c r="FG168" i="1"/>
  <c r="EV156" i="1"/>
  <c r="EV167" i="1" s="1"/>
  <c r="EV50" i="1"/>
  <c r="EV168" i="1"/>
  <c r="EY182" i="1"/>
  <c r="AQ167" i="1"/>
  <c r="M182" i="1"/>
  <c r="FA167" i="1"/>
  <c r="M151" i="1"/>
  <c r="E151" i="1"/>
  <c r="EY151" i="1"/>
  <c r="CZ151" i="1"/>
  <c r="CZ182" i="1"/>
  <c r="U167" i="1"/>
  <c r="CV167" i="1"/>
  <c r="CD172" i="1"/>
  <c r="CD182" i="1"/>
  <c r="CW167" i="1"/>
  <c r="AS172" i="1"/>
  <c r="AS182" i="1"/>
  <c r="FZ149" i="1"/>
  <c r="FW182" i="1"/>
  <c r="DC182" i="1"/>
  <c r="FZ160" i="1"/>
  <c r="FZ150" i="1"/>
  <c r="GB150" i="1" s="1"/>
  <c r="BB172" i="1"/>
  <c r="BB182" i="1"/>
  <c r="E182" i="1"/>
  <c r="E172" i="1"/>
  <c r="FZ94" i="1"/>
  <c r="EP172" i="1" l="1"/>
  <c r="EP175" i="1" s="1"/>
  <c r="EP177" i="1" s="1"/>
  <c r="P151" i="1"/>
  <c r="EO172" i="1"/>
  <c r="EO175" i="1" s="1"/>
  <c r="EO177" i="1" s="1"/>
  <c r="AP167" i="1"/>
  <c r="AP172" i="1" s="1"/>
  <c r="BC151" i="1"/>
  <c r="FV172" i="1"/>
  <c r="FV175" i="1" s="1"/>
  <c r="FV177" i="1" s="1"/>
  <c r="EB182" i="1"/>
  <c r="AZ172" i="1"/>
  <c r="AZ175" i="1" s="1"/>
  <c r="AZ177" i="1" s="1"/>
  <c r="AZ151" i="1"/>
  <c r="U172" i="1"/>
  <c r="U175" i="1" s="1"/>
  <c r="U177" i="1" s="1"/>
  <c r="EQ172" i="1"/>
  <c r="EQ175" i="1" s="1"/>
  <c r="EQ177" i="1" s="1"/>
  <c r="BK172" i="1"/>
  <c r="BK175" i="1" s="1"/>
  <c r="BK177" i="1" s="1"/>
  <c r="BY172" i="1"/>
  <c r="BY175" i="1" s="1"/>
  <c r="BY177" i="1" s="1"/>
  <c r="CV172" i="1"/>
  <c r="CV175" i="1" s="1"/>
  <c r="CV177" i="1" s="1"/>
  <c r="R172" i="1"/>
  <c r="R175" i="1" s="1"/>
  <c r="R177" i="1" s="1"/>
  <c r="AQ172" i="1"/>
  <c r="AQ175" i="1" s="1"/>
  <c r="AQ177" i="1" s="1"/>
  <c r="FA172" i="1"/>
  <c r="FA175" i="1" s="1"/>
  <c r="FA177" i="1" s="1"/>
  <c r="CW172" i="1"/>
  <c r="CW175" i="1" s="1"/>
  <c r="CW177" i="1" s="1"/>
  <c r="F182" i="1"/>
  <c r="BY182" i="1"/>
  <c r="FD151" i="1"/>
  <c r="AN175" i="1"/>
  <c r="AN177" i="1" s="1"/>
  <c r="BD175" i="1"/>
  <c r="BD177" i="1" s="1"/>
  <c r="FT175" i="1"/>
  <c r="FT177" i="1" s="1"/>
  <c r="CA175" i="1"/>
  <c r="CA177" i="1" s="1"/>
  <c r="I175" i="1"/>
  <c r="I177" i="1" s="1"/>
  <c r="FQ175" i="1"/>
  <c r="FQ177" i="1" s="1"/>
  <c r="BE175" i="1"/>
  <c r="BE177" i="1" s="1"/>
  <c r="ES175" i="1"/>
  <c r="ES177" i="1" s="1"/>
  <c r="AK175" i="1"/>
  <c r="AK177" i="1" s="1"/>
  <c r="EW175" i="1"/>
  <c r="EW177" i="1" s="1"/>
  <c r="CC175" i="1"/>
  <c r="CC177" i="1" s="1"/>
  <c r="DI175" i="1"/>
  <c r="DI177" i="1" s="1"/>
  <c r="DN175" i="1"/>
  <c r="DN177" i="1" s="1"/>
  <c r="E175" i="1"/>
  <c r="E177" i="1" s="1"/>
  <c r="BB175" i="1"/>
  <c r="BB177" i="1" s="1"/>
  <c r="FR175" i="1"/>
  <c r="FR177" i="1" s="1"/>
  <c r="G175" i="1"/>
  <c r="G177" i="1" s="1"/>
  <c r="DK175" i="1"/>
  <c r="DK177" i="1" s="1"/>
  <c r="AS175" i="1"/>
  <c r="AS177" i="1" s="1"/>
  <c r="EI175" i="1"/>
  <c r="EI177" i="1" s="1"/>
  <c r="BT175" i="1"/>
  <c r="BT177" i="1" s="1"/>
  <c r="EN175" i="1"/>
  <c r="EN177" i="1" s="1"/>
  <c r="CD175" i="1"/>
  <c r="CD177" i="1" s="1"/>
  <c r="AW175" i="1"/>
  <c r="AW177" i="1" s="1"/>
  <c r="F172" i="1"/>
  <c r="F151" i="1"/>
  <c r="EK172" i="1"/>
  <c r="EK182" i="1"/>
  <c r="W151" i="1"/>
  <c r="W167" i="1"/>
  <c r="BL182" i="1"/>
  <c r="BL172" i="1"/>
  <c r="CI151" i="1"/>
  <c r="CI167" i="1"/>
  <c r="FM167" i="1"/>
  <c r="FM151" i="1"/>
  <c r="AY167" i="1"/>
  <c r="AY151" i="1"/>
  <c r="BP151" i="1"/>
  <c r="BP167" i="1"/>
  <c r="AI167" i="1"/>
  <c r="AI151" i="1"/>
  <c r="FH172" i="1"/>
  <c r="FH182" i="1"/>
  <c r="BQ172" i="1"/>
  <c r="BQ182" i="1"/>
  <c r="DF167" i="1"/>
  <c r="DF151" i="1"/>
  <c r="Z172" i="1"/>
  <c r="Z182" i="1"/>
  <c r="FX167" i="1"/>
  <c r="FX151" i="1"/>
  <c r="CJ167" i="1"/>
  <c r="CJ151" i="1"/>
  <c r="FK172" i="1"/>
  <c r="FK182" i="1"/>
  <c r="FK151" i="1"/>
  <c r="FD172" i="1"/>
  <c r="FD182" i="1"/>
  <c r="CH167" i="1"/>
  <c r="CH151" i="1"/>
  <c r="BL151" i="1"/>
  <c r="EQ182" i="1"/>
  <c r="P172" i="1"/>
  <c r="P182" i="1"/>
  <c r="BN172" i="1"/>
  <c r="BN182" i="1"/>
  <c r="BK182" i="1"/>
  <c r="EH172" i="1"/>
  <c r="EH182" i="1"/>
  <c r="T172" i="1"/>
  <c r="T182" i="1"/>
  <c r="DG172" i="1"/>
  <c r="DG182" i="1"/>
  <c r="AE172" i="1"/>
  <c r="AE182" i="1"/>
  <c r="DV172" i="1"/>
  <c r="DV182" i="1"/>
  <c r="DZ172" i="1"/>
  <c r="DZ182" i="1"/>
  <c r="CX172" i="1"/>
  <c r="CX182" i="1"/>
  <c r="L172" i="1"/>
  <c r="L182" i="1"/>
  <c r="AU172" i="1"/>
  <c r="AU182" i="1"/>
  <c r="BS172" i="1"/>
  <c r="BS182" i="1"/>
  <c r="FO182" i="1"/>
  <c r="FO172" i="1"/>
  <c r="AJ172" i="1"/>
  <c r="AJ182" i="1"/>
  <c r="AR182" i="1"/>
  <c r="AR172" i="1"/>
  <c r="FP182" i="1"/>
  <c r="FP172" i="1"/>
  <c r="CK172" i="1"/>
  <c r="CK182" i="1"/>
  <c r="AO172" i="1"/>
  <c r="AO182" i="1"/>
  <c r="AA172" i="1"/>
  <c r="AA182" i="1"/>
  <c r="H172" i="1"/>
  <c r="H182" i="1"/>
  <c r="DL172" i="1"/>
  <c r="DL182" i="1"/>
  <c r="EM172" i="1"/>
  <c r="EM182" i="1"/>
  <c r="BC182" i="1"/>
  <c r="BC172" i="1"/>
  <c r="FL172" i="1"/>
  <c r="FL182" i="1"/>
  <c r="DH172" i="1"/>
  <c r="DH182" i="1"/>
  <c r="AQ182" i="1"/>
  <c r="FZ50" i="1"/>
  <c r="FG151" i="1"/>
  <c r="EV151" i="1"/>
  <c r="EV182" i="1"/>
  <c r="EV172" i="1"/>
  <c r="FG172" i="1"/>
  <c r="FG182" i="1"/>
  <c r="FA182" i="1"/>
  <c r="U182" i="1"/>
  <c r="CW182" i="1"/>
  <c r="CV182" i="1"/>
  <c r="FX19" i="1"/>
  <c r="FZ19" i="1" s="1"/>
  <c r="FL19" i="1"/>
  <c r="EZ19" i="1"/>
  <c r="EN19" i="1"/>
  <c r="EB19" i="1"/>
  <c r="DP19" i="1"/>
  <c r="DD19" i="1"/>
  <c r="CR19" i="1"/>
  <c r="CF19" i="1"/>
  <c r="BT19" i="1"/>
  <c r="BH19" i="1"/>
  <c r="AV19" i="1"/>
  <c r="AJ19" i="1"/>
  <c r="X19" i="1"/>
  <c r="L19" i="1"/>
  <c r="BV19" i="1"/>
  <c r="CG19" i="1"/>
  <c r="AW19" i="1"/>
  <c r="M19" i="1"/>
  <c r="FW19" i="1"/>
  <c r="FK19" i="1"/>
  <c r="EY19" i="1"/>
  <c r="EM19" i="1"/>
  <c r="EA19" i="1"/>
  <c r="DO19" i="1"/>
  <c r="DC19" i="1"/>
  <c r="CQ19" i="1"/>
  <c r="CE19" i="1"/>
  <c r="BS19" i="1"/>
  <c r="BG19" i="1"/>
  <c r="AU19" i="1"/>
  <c r="AI19" i="1"/>
  <c r="W19" i="1"/>
  <c r="K19" i="1"/>
  <c r="CT19" i="1"/>
  <c r="EC19" i="1"/>
  <c r="FV19" i="1"/>
  <c r="FJ19" i="1"/>
  <c r="EX19" i="1"/>
  <c r="EL19" i="1"/>
  <c r="DZ19" i="1"/>
  <c r="DN19" i="1"/>
  <c r="DB19" i="1"/>
  <c r="CP19" i="1"/>
  <c r="CD19" i="1"/>
  <c r="BR19" i="1"/>
  <c r="BF19" i="1"/>
  <c r="AT19" i="1"/>
  <c r="AH19" i="1"/>
  <c r="V19" i="1"/>
  <c r="J19" i="1"/>
  <c r="CH19" i="1"/>
  <c r="DQ19" i="1"/>
  <c r="FU19" i="1"/>
  <c r="FI19" i="1"/>
  <c r="EW19" i="1"/>
  <c r="EK19" i="1"/>
  <c r="DY19" i="1"/>
  <c r="DM19" i="1"/>
  <c r="DA19" i="1"/>
  <c r="CO19" i="1"/>
  <c r="CC19" i="1"/>
  <c r="BQ19" i="1"/>
  <c r="BE19" i="1"/>
  <c r="AS19" i="1"/>
  <c r="AG19" i="1"/>
  <c r="U19" i="1"/>
  <c r="I19" i="1"/>
  <c r="DR19" i="1"/>
  <c r="FA19" i="1"/>
  <c r="FT19" i="1"/>
  <c r="FH19" i="1"/>
  <c r="EV19" i="1"/>
  <c r="EJ19" i="1"/>
  <c r="DX19" i="1"/>
  <c r="DL19" i="1"/>
  <c r="CZ19" i="1"/>
  <c r="CN19" i="1"/>
  <c r="CB19" i="1"/>
  <c r="BP19" i="1"/>
  <c r="BD19" i="1"/>
  <c r="AR19" i="1"/>
  <c r="AF19" i="1"/>
  <c r="T19" i="1"/>
  <c r="H19" i="1"/>
  <c r="BJ19" i="1"/>
  <c r="BI19" i="1"/>
  <c r="FS19" i="1"/>
  <c r="FG19" i="1"/>
  <c r="EU19" i="1"/>
  <c r="EI19" i="1"/>
  <c r="DW19" i="1"/>
  <c r="DK19" i="1"/>
  <c r="CY19" i="1"/>
  <c r="CM19" i="1"/>
  <c r="CA19" i="1"/>
  <c r="BO19" i="1"/>
  <c r="BC19" i="1"/>
  <c r="AQ19" i="1"/>
  <c r="AE19" i="1"/>
  <c r="S19" i="1"/>
  <c r="G19" i="1"/>
  <c r="DF19" i="1"/>
  <c r="DE19" i="1"/>
  <c r="Y19" i="1"/>
  <c r="FR19" i="1"/>
  <c r="FF19" i="1"/>
  <c r="ET19" i="1"/>
  <c r="EH19" i="1"/>
  <c r="DV19" i="1"/>
  <c r="DJ19" i="1"/>
  <c r="CX19" i="1"/>
  <c r="CL19" i="1"/>
  <c r="BZ19" i="1"/>
  <c r="BN19" i="1"/>
  <c r="BB19" i="1"/>
  <c r="AP19" i="1"/>
  <c r="AD19" i="1"/>
  <c r="R19" i="1"/>
  <c r="F19" i="1"/>
  <c r="FB19" i="1"/>
  <c r="AX19" i="1"/>
  <c r="CS19" i="1"/>
  <c r="AK19" i="1"/>
  <c r="FQ19" i="1"/>
  <c r="FE19" i="1"/>
  <c r="ES19" i="1"/>
  <c r="EG19" i="1"/>
  <c r="DU19" i="1"/>
  <c r="DI19" i="1"/>
  <c r="CW19" i="1"/>
  <c r="CK19" i="1"/>
  <c r="BY19" i="1"/>
  <c r="BM19" i="1"/>
  <c r="BA19" i="1"/>
  <c r="AO19" i="1"/>
  <c r="AC19" i="1"/>
  <c r="Q19" i="1"/>
  <c r="E19" i="1"/>
  <c r="ED19" i="1"/>
  <c r="BU19" i="1"/>
  <c r="FP19" i="1"/>
  <c r="FD19" i="1"/>
  <c r="ER19" i="1"/>
  <c r="EF19" i="1"/>
  <c r="DT19" i="1"/>
  <c r="DH19" i="1"/>
  <c r="CV19" i="1"/>
  <c r="CJ19" i="1"/>
  <c r="BX19" i="1"/>
  <c r="BL19" i="1"/>
  <c r="AZ19" i="1"/>
  <c r="AN19" i="1"/>
  <c r="AB19" i="1"/>
  <c r="P19" i="1"/>
  <c r="D19" i="1"/>
  <c r="EP19" i="1"/>
  <c r="AL19" i="1"/>
  <c r="N19" i="1"/>
  <c r="FM19" i="1"/>
  <c r="FO19" i="1"/>
  <c r="FC19" i="1"/>
  <c r="EQ19" i="1"/>
  <c r="EE19" i="1"/>
  <c r="DS19" i="1"/>
  <c r="DG19" i="1"/>
  <c r="CU19" i="1"/>
  <c r="CI19" i="1"/>
  <c r="BW19" i="1"/>
  <c r="BK19" i="1"/>
  <c r="AY19" i="1"/>
  <c r="AM19" i="1"/>
  <c r="AA19" i="1"/>
  <c r="O19" i="1"/>
  <c r="C19" i="1"/>
  <c r="FN19" i="1"/>
  <c r="Z19" i="1"/>
  <c r="EO19" i="1"/>
  <c r="FZ168" i="1"/>
  <c r="GB160" i="1"/>
  <c r="FZ156" i="1"/>
  <c r="GB94" i="1"/>
  <c r="AP182" i="1" l="1"/>
  <c r="H175" i="1"/>
  <c r="H177" i="1" s="1"/>
  <c r="AJ175" i="1"/>
  <c r="AJ177" i="1" s="1"/>
  <c r="FO175" i="1"/>
  <c r="FO177" i="1" s="1"/>
  <c r="DZ175" i="1"/>
  <c r="DZ177" i="1" s="1"/>
  <c r="BQ175" i="1"/>
  <c r="BQ177" i="1" s="1"/>
  <c r="FG175" i="1"/>
  <c r="FG177" i="1" s="1"/>
  <c r="DH175" i="1"/>
  <c r="DH177" i="1" s="1"/>
  <c r="AA175" i="1"/>
  <c r="AA177" i="1" s="1"/>
  <c r="AP175" i="1"/>
  <c r="AP177" i="1" s="1"/>
  <c r="DV175" i="1"/>
  <c r="DV177" i="1" s="1"/>
  <c r="FK175" i="1"/>
  <c r="FK177" i="1" s="1"/>
  <c r="FH175" i="1"/>
  <c r="FH177" i="1" s="1"/>
  <c r="FL175" i="1"/>
  <c r="FL177" i="1" s="1"/>
  <c r="AO175" i="1"/>
  <c r="AO177" i="1" s="1"/>
  <c r="BN175" i="1"/>
  <c r="BN177" i="1" s="1"/>
  <c r="EV175" i="1"/>
  <c r="EV177" i="1" s="1"/>
  <c r="BC175" i="1"/>
  <c r="BC177" i="1" s="1"/>
  <c r="BS175" i="1"/>
  <c r="BS177" i="1" s="1"/>
  <c r="AE175" i="1"/>
  <c r="AE177" i="1" s="1"/>
  <c r="FD175" i="1"/>
  <c r="FD177" i="1" s="1"/>
  <c r="EK175" i="1"/>
  <c r="EK177" i="1" s="1"/>
  <c r="F175" i="1"/>
  <c r="F177" i="1" s="1"/>
  <c r="CK175" i="1"/>
  <c r="CK177" i="1" s="1"/>
  <c r="P175" i="1"/>
  <c r="P177" i="1" s="1"/>
  <c r="FP175" i="1"/>
  <c r="FP177" i="1" s="1"/>
  <c r="AU175" i="1"/>
  <c r="AU177" i="1" s="1"/>
  <c r="DG175" i="1"/>
  <c r="DG177" i="1" s="1"/>
  <c r="EM175" i="1"/>
  <c r="EM177" i="1" s="1"/>
  <c r="AR175" i="1"/>
  <c r="AR177" i="1" s="1"/>
  <c r="L175" i="1"/>
  <c r="L177" i="1" s="1"/>
  <c r="T175" i="1"/>
  <c r="T177" i="1" s="1"/>
  <c r="Z175" i="1"/>
  <c r="Z177" i="1" s="1"/>
  <c r="DL175" i="1"/>
  <c r="DL177" i="1" s="1"/>
  <c r="BL175" i="1"/>
  <c r="BL177" i="1" s="1"/>
  <c r="CX175" i="1"/>
  <c r="CX177" i="1" s="1"/>
  <c r="EH175" i="1"/>
  <c r="EH177" i="1" s="1"/>
  <c r="BP172" i="1"/>
  <c r="BP182" i="1"/>
  <c r="CI172" i="1"/>
  <c r="CI182" i="1"/>
  <c r="AY172" i="1"/>
  <c r="AY182" i="1"/>
  <c r="W172" i="1"/>
  <c r="W182" i="1"/>
  <c r="CJ172" i="1"/>
  <c r="CJ182" i="1"/>
  <c r="CH172" i="1"/>
  <c r="CH182" i="1"/>
  <c r="FM172" i="1"/>
  <c r="FM182" i="1"/>
  <c r="AI172" i="1"/>
  <c r="AI182" i="1"/>
  <c r="FX172" i="1"/>
  <c r="FX182" i="1"/>
  <c r="DF172" i="1"/>
  <c r="DF182" i="1"/>
  <c r="FZ151" i="1"/>
  <c r="FZ167" i="1"/>
  <c r="GB167" i="1" s="1"/>
  <c r="DF175" i="1" l="1"/>
  <c r="DF177" i="1" s="1"/>
  <c r="W175" i="1"/>
  <c r="W177" i="1" s="1"/>
  <c r="CJ175" i="1"/>
  <c r="CJ177" i="1" s="1"/>
  <c r="AY175" i="1"/>
  <c r="AY177" i="1" s="1"/>
  <c r="FM175" i="1"/>
  <c r="FM177" i="1" s="1"/>
  <c r="CI175" i="1"/>
  <c r="CI177" i="1" s="1"/>
  <c r="FX175" i="1"/>
  <c r="FX177" i="1" s="1"/>
  <c r="AI175" i="1"/>
  <c r="AI177" i="1" s="1"/>
  <c r="CH175" i="1"/>
  <c r="CH177" i="1" s="1"/>
  <c r="BP175" i="1"/>
  <c r="BP177" i="1" s="1"/>
  <c r="FZ182" i="1"/>
  <c r="FY175" i="1" l="1"/>
  <c r="FY177" i="1" s="1"/>
  <c r="FY180" i="1" s="1"/>
  <c r="FZ177" i="1" l="1"/>
  <c r="FY169" i="1"/>
  <c r="BF162" i="1"/>
  <c r="DB162" i="1"/>
  <c r="DB166" i="1" s="1"/>
  <c r="W162" i="1"/>
  <c r="W164" i="1" s="1"/>
  <c r="DO162" i="1"/>
  <c r="DO166" i="1" s="1"/>
  <c r="FW162" i="1"/>
  <c r="FW178" i="1" s="1"/>
  <c r="FW180" i="1" s="1"/>
  <c r="AV162" i="1"/>
  <c r="AV166" i="1" s="1"/>
  <c r="DP162" i="1"/>
  <c r="DP178" i="1" s="1"/>
  <c r="DP180" i="1" s="1"/>
  <c r="AK162" i="1"/>
  <c r="AK166" i="1" s="1"/>
  <c r="BI162" i="1"/>
  <c r="CG162" i="1"/>
  <c r="CG178" i="1" s="1"/>
  <c r="CG180" i="1" s="1"/>
  <c r="DE162" i="1"/>
  <c r="EC162" i="1"/>
  <c r="EC166" i="1" s="1"/>
  <c r="FA162" i="1"/>
  <c r="FA164" i="1" s="1"/>
  <c r="N162" i="1"/>
  <c r="N164" i="1" s="1"/>
  <c r="Z162" i="1"/>
  <c r="Z178" i="1" s="1"/>
  <c r="Z180" i="1" s="1"/>
  <c r="AL162" i="1"/>
  <c r="AL166" i="1" s="1"/>
  <c r="AX162" i="1"/>
  <c r="BJ162" i="1"/>
  <c r="BJ178" i="1" s="1"/>
  <c r="BJ180" i="1" s="1"/>
  <c r="BV162" i="1"/>
  <c r="CH162" i="1"/>
  <c r="CH178" i="1" s="1"/>
  <c r="CH180" i="1" s="1"/>
  <c r="CT162" i="1"/>
  <c r="DF162" i="1"/>
  <c r="DR162" i="1"/>
  <c r="DR164" i="1" s="1"/>
  <c r="ED162" i="1"/>
  <c r="ED164" i="1" s="1"/>
  <c r="EP162" i="1"/>
  <c r="FB162" i="1"/>
  <c r="FB166" i="1" s="1"/>
  <c r="FN162" i="1"/>
  <c r="CP162" i="1"/>
  <c r="CP166" i="1" s="1"/>
  <c r="EX162" i="1"/>
  <c r="EX164" i="1" s="1"/>
  <c r="AU162" i="1"/>
  <c r="AU164" i="1" s="1"/>
  <c r="CQ162" i="1"/>
  <c r="EM162" i="1"/>
  <c r="EM178" i="1" s="1"/>
  <c r="EM180" i="1" s="1"/>
  <c r="X162" i="1"/>
  <c r="X164" i="1" s="1"/>
  <c r="CR162" i="1"/>
  <c r="CR178" i="1" s="1"/>
  <c r="CR180" i="1" s="1"/>
  <c r="M162" i="1"/>
  <c r="M164" i="1" s="1"/>
  <c r="Y162" i="1"/>
  <c r="Y166" i="1" s="1"/>
  <c r="AW162" i="1"/>
  <c r="AW164" i="1" s="1"/>
  <c r="BU162" i="1"/>
  <c r="BU164" i="1" s="1"/>
  <c r="CS162" i="1"/>
  <c r="DQ162" i="1"/>
  <c r="DQ178" i="1" s="1"/>
  <c r="DQ180" i="1" s="1"/>
  <c r="EO162" i="1"/>
  <c r="EO164" i="1" s="1"/>
  <c r="FM162" i="1"/>
  <c r="FM178" i="1" s="1"/>
  <c r="FM180" i="1" s="1"/>
  <c r="O162" i="1"/>
  <c r="O166" i="1" s="1"/>
  <c r="AA162" i="1"/>
  <c r="AA178" i="1" s="1"/>
  <c r="AA180" i="1" s="1"/>
  <c r="AM162" i="1"/>
  <c r="AM166" i="1" s="1"/>
  <c r="AY162" i="1"/>
  <c r="AY178" i="1" s="1"/>
  <c r="AY180" i="1" s="1"/>
  <c r="BK162" i="1"/>
  <c r="BK164" i="1" s="1"/>
  <c r="BW162" i="1"/>
  <c r="BW178" i="1" s="1"/>
  <c r="BW180" i="1" s="1"/>
  <c r="CI162" i="1"/>
  <c r="CI164" i="1" s="1"/>
  <c r="CU162" i="1"/>
  <c r="CU166" i="1" s="1"/>
  <c r="CU170" i="1" s="1"/>
  <c r="DG162" i="1"/>
  <c r="DG166" i="1" s="1"/>
  <c r="DS162" i="1"/>
  <c r="DS166" i="1" s="1"/>
  <c r="EE162" i="1"/>
  <c r="EE166" i="1" s="1"/>
  <c r="EQ162" i="1"/>
  <c r="EQ166" i="1" s="1"/>
  <c r="EQ170" i="1" s="1"/>
  <c r="FC162" i="1"/>
  <c r="FC166" i="1" s="1"/>
  <c r="FO162" i="1"/>
  <c r="FO166" i="1" s="1"/>
  <c r="FO170" i="1" s="1"/>
  <c r="CD162" i="1"/>
  <c r="CD178" i="1" s="1"/>
  <c r="CD180" i="1" s="1"/>
  <c r="FJ162" i="1"/>
  <c r="FJ166" i="1" s="1"/>
  <c r="BS162" i="1"/>
  <c r="BS178" i="1" s="1"/>
  <c r="BS180" i="1" s="1"/>
  <c r="FK162" i="1"/>
  <c r="FK164" i="1" s="1"/>
  <c r="EB162" i="1"/>
  <c r="EB164" i="1" s="1"/>
  <c r="P162" i="1"/>
  <c r="P164" i="1" s="1"/>
  <c r="AN162" i="1"/>
  <c r="AN178" i="1" s="1"/>
  <c r="AN180" i="1" s="1"/>
  <c r="BL162" i="1"/>
  <c r="BL178" i="1" s="1"/>
  <c r="BL180" i="1" s="1"/>
  <c r="CJ162" i="1"/>
  <c r="CJ178" i="1" s="1"/>
  <c r="CJ180" i="1" s="1"/>
  <c r="DH162" i="1"/>
  <c r="DH178" i="1" s="1"/>
  <c r="DH180" i="1" s="1"/>
  <c r="ER162" i="1"/>
  <c r="ER178" i="1" s="1"/>
  <c r="ER180" i="1" s="1"/>
  <c r="FP162" i="1"/>
  <c r="FP178" i="1" s="1"/>
  <c r="FP180" i="1" s="1"/>
  <c r="E162" i="1"/>
  <c r="E178" i="1" s="1"/>
  <c r="E180" i="1" s="1"/>
  <c r="Q162" i="1"/>
  <c r="Q166" i="1" s="1"/>
  <c r="AC162" i="1"/>
  <c r="AC166" i="1" s="1"/>
  <c r="AO162" i="1"/>
  <c r="AO164" i="1" s="1"/>
  <c r="BA162" i="1"/>
  <c r="BA164" i="1" s="1"/>
  <c r="BM162" i="1"/>
  <c r="BM178" i="1" s="1"/>
  <c r="BM180" i="1" s="1"/>
  <c r="BY162" i="1"/>
  <c r="BY166" i="1" s="1"/>
  <c r="CK162" i="1"/>
  <c r="CK166" i="1" s="1"/>
  <c r="CW162" i="1"/>
  <c r="CW164" i="1" s="1"/>
  <c r="DI162" i="1"/>
  <c r="DI166" i="1" s="1"/>
  <c r="DI170" i="1" s="1"/>
  <c r="DU162" i="1"/>
  <c r="DU164" i="1" s="1"/>
  <c r="EG162" i="1"/>
  <c r="EG166" i="1" s="1"/>
  <c r="EG170" i="1" s="1"/>
  <c r="ES162" i="1"/>
  <c r="ES166" i="1" s="1"/>
  <c r="FE162" i="1"/>
  <c r="FE164" i="1" s="1"/>
  <c r="FQ162" i="1"/>
  <c r="FQ164" i="1" s="1"/>
  <c r="J162" i="1"/>
  <c r="J164" i="1" s="1"/>
  <c r="DZ162" i="1"/>
  <c r="DZ178" i="1" s="1"/>
  <c r="DZ180" i="1" s="1"/>
  <c r="K162" i="1"/>
  <c r="K166" i="1" s="1"/>
  <c r="K170" i="1" s="1"/>
  <c r="CE162" i="1"/>
  <c r="CE178" i="1" s="1"/>
  <c r="CE180" i="1" s="1"/>
  <c r="EY162" i="1"/>
  <c r="EY178" i="1" s="1"/>
  <c r="EY180" i="1" s="1"/>
  <c r="AJ162" i="1"/>
  <c r="AJ178" i="1" s="1"/>
  <c r="AJ180" i="1" s="1"/>
  <c r="DD162" i="1"/>
  <c r="DD178" i="1" s="1"/>
  <c r="DD180" i="1" s="1"/>
  <c r="D162" i="1"/>
  <c r="D178" i="1" s="1"/>
  <c r="D180" i="1" s="1"/>
  <c r="AB162" i="1"/>
  <c r="AB178" i="1" s="1"/>
  <c r="AB180" i="1" s="1"/>
  <c r="AZ162" i="1"/>
  <c r="AZ166" i="1" s="1"/>
  <c r="BX162" i="1"/>
  <c r="BX178" i="1" s="1"/>
  <c r="BX180" i="1" s="1"/>
  <c r="CV162" i="1"/>
  <c r="CV166" i="1" s="1"/>
  <c r="DT162" i="1"/>
  <c r="DT178" i="1" s="1"/>
  <c r="DT180" i="1" s="1"/>
  <c r="EF162" i="1"/>
  <c r="EF178" i="1" s="1"/>
  <c r="EF180" i="1" s="1"/>
  <c r="FD162" i="1"/>
  <c r="FD166" i="1" s="1"/>
  <c r="FD170" i="1" s="1"/>
  <c r="F162" i="1"/>
  <c r="F164" i="1" s="1"/>
  <c r="R162" i="1"/>
  <c r="R166" i="1" s="1"/>
  <c r="R170" i="1" s="1"/>
  <c r="AD162" i="1"/>
  <c r="AD178" i="1" s="1"/>
  <c r="AD180" i="1" s="1"/>
  <c r="AP162" i="1"/>
  <c r="AP178" i="1" s="1"/>
  <c r="AP180" i="1" s="1"/>
  <c r="BB162" i="1"/>
  <c r="BB164" i="1" s="1"/>
  <c r="BN162" i="1"/>
  <c r="BN178" i="1" s="1"/>
  <c r="BN180" i="1" s="1"/>
  <c r="BZ162" i="1"/>
  <c r="BZ178" i="1" s="1"/>
  <c r="BZ180" i="1" s="1"/>
  <c r="CL162" i="1"/>
  <c r="CL164" i="1" s="1"/>
  <c r="CX162" i="1"/>
  <c r="CX164" i="1" s="1"/>
  <c r="DJ162" i="1"/>
  <c r="DJ166" i="1" s="1"/>
  <c r="DJ170" i="1" s="1"/>
  <c r="DV162" i="1"/>
  <c r="DV178" i="1" s="1"/>
  <c r="DV180" i="1" s="1"/>
  <c r="EH162" i="1"/>
  <c r="EH178" i="1" s="1"/>
  <c r="EH180" i="1" s="1"/>
  <c r="ET162" i="1"/>
  <c r="ET178" i="1" s="1"/>
  <c r="ET180" i="1" s="1"/>
  <c r="FF162" i="1"/>
  <c r="FF166" i="1" s="1"/>
  <c r="FR162" i="1"/>
  <c r="FR178" i="1" s="1"/>
  <c r="FR180" i="1" s="1"/>
  <c r="BR162" i="1"/>
  <c r="BR178" i="1" s="1"/>
  <c r="BR180" i="1" s="1"/>
  <c r="DN162" i="1"/>
  <c r="DN178" i="1" s="1"/>
  <c r="DN180" i="1" s="1"/>
  <c r="S162" i="1"/>
  <c r="S178" i="1" s="1"/>
  <c r="S180" i="1" s="1"/>
  <c r="AQ162" i="1"/>
  <c r="AQ164" i="1" s="1"/>
  <c r="CM162" i="1"/>
  <c r="CM178" i="1" s="1"/>
  <c r="CM180" i="1" s="1"/>
  <c r="FG162" i="1"/>
  <c r="FG164" i="1" s="1"/>
  <c r="BD162" i="1"/>
  <c r="BD178" i="1" s="1"/>
  <c r="BD180" i="1" s="1"/>
  <c r="FT162" i="1"/>
  <c r="FT164" i="1" s="1"/>
  <c r="AH162" i="1"/>
  <c r="AH164" i="1" s="1"/>
  <c r="EL162" i="1"/>
  <c r="EL164" i="1" s="1"/>
  <c r="G162" i="1"/>
  <c r="G178" i="1" s="1"/>
  <c r="G180" i="1" s="1"/>
  <c r="AE162" i="1"/>
  <c r="AE178" i="1" s="1"/>
  <c r="AE180" i="1" s="1"/>
  <c r="BC162" i="1"/>
  <c r="BC166" i="1" s="1"/>
  <c r="BO162" i="1"/>
  <c r="BO178" i="1" s="1"/>
  <c r="BO180" i="1" s="1"/>
  <c r="CA162" i="1"/>
  <c r="CA178" i="1" s="1"/>
  <c r="CA180" i="1" s="1"/>
  <c r="CY162" i="1"/>
  <c r="CY178" i="1" s="1"/>
  <c r="CY180" i="1" s="1"/>
  <c r="DK162" i="1"/>
  <c r="DK178" i="1" s="1"/>
  <c r="DK180" i="1" s="1"/>
  <c r="DW162" i="1"/>
  <c r="DW164" i="1" s="1"/>
  <c r="EI162" i="1"/>
  <c r="EI164" i="1" s="1"/>
  <c r="EU162" i="1"/>
  <c r="EU164" i="1" s="1"/>
  <c r="FS162" i="1"/>
  <c r="FS166" i="1" s="1"/>
  <c r="FS170" i="1" s="1"/>
  <c r="H162" i="1"/>
  <c r="T162" i="1"/>
  <c r="T178" i="1" s="1"/>
  <c r="T180" i="1" s="1"/>
  <c r="AF162" i="1"/>
  <c r="AR162" i="1"/>
  <c r="AR164" i="1" s="1"/>
  <c r="BP162" i="1"/>
  <c r="BP178" i="1" s="1"/>
  <c r="BP180" i="1" s="1"/>
  <c r="CB162" i="1"/>
  <c r="CB166" i="1" s="1"/>
  <c r="CB170" i="1" s="1"/>
  <c r="CN162" i="1"/>
  <c r="CZ162" i="1"/>
  <c r="CZ166" i="1" s="1"/>
  <c r="DL162" i="1"/>
  <c r="DX162" i="1"/>
  <c r="DX164" i="1" s="1"/>
  <c r="EJ162" i="1"/>
  <c r="EJ164" i="1" s="1"/>
  <c r="EV162" i="1"/>
  <c r="EV164" i="1" s="1"/>
  <c r="FH162" i="1"/>
  <c r="FH166" i="1" s="1"/>
  <c r="I162" i="1"/>
  <c r="I178" i="1" s="1"/>
  <c r="I180" i="1" s="1"/>
  <c r="U162" i="1"/>
  <c r="U166" i="1" s="1"/>
  <c r="AG162" i="1"/>
  <c r="AG164" i="1" s="1"/>
  <c r="AS162" i="1"/>
  <c r="BE162" i="1"/>
  <c r="BE164" i="1" s="1"/>
  <c r="BQ162" i="1"/>
  <c r="CC162" i="1"/>
  <c r="CC166" i="1" s="1"/>
  <c r="CO162" i="1"/>
  <c r="CO166" i="1" s="1"/>
  <c r="DA162" i="1"/>
  <c r="DA166" i="1" s="1"/>
  <c r="DM162" i="1"/>
  <c r="DM178" i="1" s="1"/>
  <c r="DM180" i="1" s="1"/>
  <c r="DY162" i="1"/>
  <c r="DY164" i="1" s="1"/>
  <c r="EK162" i="1"/>
  <c r="EK178" i="1" s="1"/>
  <c r="EK180" i="1" s="1"/>
  <c r="EW162" i="1"/>
  <c r="EW164" i="1" s="1"/>
  <c r="FI162" i="1"/>
  <c r="FI178" i="1" s="1"/>
  <c r="FI180" i="1" s="1"/>
  <c r="FU162" i="1"/>
  <c r="FU164" i="1" s="1"/>
  <c r="AT162" i="1"/>
  <c r="AT166" i="1" s="1"/>
  <c r="V162" i="1"/>
  <c r="V178" i="1" s="1"/>
  <c r="V180" i="1" s="1"/>
  <c r="FV162" i="1"/>
  <c r="FV164" i="1" s="1"/>
  <c r="AI162" i="1"/>
  <c r="AI178" i="1" s="1"/>
  <c r="AI180" i="1" s="1"/>
  <c r="BG162" i="1"/>
  <c r="BG178" i="1" s="1"/>
  <c r="BG180" i="1" s="1"/>
  <c r="DC162" i="1"/>
  <c r="DC178" i="1" s="1"/>
  <c r="DC180" i="1" s="1"/>
  <c r="EA162" i="1"/>
  <c r="EA178" i="1" s="1"/>
  <c r="EA180" i="1" s="1"/>
  <c r="L162" i="1"/>
  <c r="L166" i="1" s="1"/>
  <c r="BH162" i="1"/>
  <c r="BH164" i="1" s="1"/>
  <c r="BT162" i="1"/>
  <c r="BT164" i="1" s="1"/>
  <c r="CF162" i="1"/>
  <c r="CF164" i="1" s="1"/>
  <c r="EN162" i="1"/>
  <c r="EN164" i="1" s="1"/>
  <c r="EZ162" i="1"/>
  <c r="EZ178" i="1" s="1"/>
  <c r="EZ180" i="1" s="1"/>
  <c r="FL162" i="1"/>
  <c r="FL178" i="1" s="1"/>
  <c r="FL180" i="1" s="1"/>
  <c r="FX162" i="1"/>
  <c r="FX178" i="1" s="1"/>
  <c r="FX180" i="1" s="1"/>
  <c r="BG164" i="1" l="1"/>
  <c r="L178" i="1"/>
  <c r="L180" i="1" s="1"/>
  <c r="T166" i="1"/>
  <c r="T170" i="1" s="1"/>
  <c r="T164" i="1"/>
  <c r="G164" i="1"/>
  <c r="AG178" i="1"/>
  <c r="AG180" i="1" s="1"/>
  <c r="EH164" i="1"/>
  <c r="FL164" i="1"/>
  <c r="I164" i="1"/>
  <c r="EI178" i="1"/>
  <c r="EI180" i="1" s="1"/>
  <c r="FV166" i="1"/>
  <c r="FV170" i="1" s="1"/>
  <c r="FS164" i="1"/>
  <c r="AE166" i="1"/>
  <c r="AE170" i="1" s="1"/>
  <c r="BX164" i="1"/>
  <c r="AT164" i="1"/>
  <c r="CO178" i="1"/>
  <c r="CO180" i="1" s="1"/>
  <c r="I166" i="1"/>
  <c r="I170" i="1" s="1"/>
  <c r="CB164" i="1"/>
  <c r="EU178" i="1"/>
  <c r="EU180" i="1" s="1"/>
  <c r="BC170" i="1"/>
  <c r="CO164" i="1"/>
  <c r="EW178" i="1"/>
  <c r="EW180" i="1" s="1"/>
  <c r="EV166" i="1"/>
  <c r="EV170" i="1" s="1"/>
  <c r="EW166" i="1"/>
  <c r="EW170" i="1" s="1"/>
  <c r="DS170" i="1"/>
  <c r="DX166" i="1"/>
  <c r="DX170" i="1" s="1"/>
  <c r="DK166" i="1"/>
  <c r="DK170" i="1" s="1"/>
  <c r="BT178" i="1"/>
  <c r="BT180" i="1" s="1"/>
  <c r="DY178" i="1"/>
  <c r="DY180" i="1" s="1"/>
  <c r="AG166" i="1"/>
  <c r="AG170" i="1" s="1"/>
  <c r="DX178" i="1"/>
  <c r="DX180" i="1" s="1"/>
  <c r="DH164" i="1"/>
  <c r="FJ170" i="1"/>
  <c r="DY166" i="1"/>
  <c r="DY170" i="1" s="1"/>
  <c r="FS178" i="1"/>
  <c r="FS180" i="1" s="1"/>
  <c r="AB164" i="1"/>
  <c r="BG166" i="1"/>
  <c r="BG170" i="1" s="1"/>
  <c r="CO170" i="1"/>
  <c r="CB178" i="1"/>
  <c r="CB180" i="1" s="1"/>
  <c r="G166" i="1"/>
  <c r="G170" i="1" s="1"/>
  <c r="FF170" i="1"/>
  <c r="AA164" i="1"/>
  <c r="CC170" i="1"/>
  <c r="BP166" i="1"/>
  <c r="CM164" i="1"/>
  <c r="CK170" i="1"/>
  <c r="Q170" i="1"/>
  <c r="DO170" i="1"/>
  <c r="CC164" i="1"/>
  <c r="DK164" i="1"/>
  <c r="BC178" i="1"/>
  <c r="BC180" i="1" s="1"/>
  <c r="EL166" i="1"/>
  <c r="EL170" i="1" s="1"/>
  <c r="AR166" i="1"/>
  <c r="AR170" i="1" s="1"/>
  <c r="AH178" i="1"/>
  <c r="AH180" i="1" s="1"/>
  <c r="BE178" i="1"/>
  <c r="BE180" i="1" s="1"/>
  <c r="CZ170" i="1"/>
  <c r="AR178" i="1"/>
  <c r="AR180" i="1" s="1"/>
  <c r="BC164" i="1"/>
  <c r="BM164" i="1"/>
  <c r="BE166" i="1"/>
  <c r="BE170" i="1" s="1"/>
  <c r="CZ164" i="1"/>
  <c r="AH166" i="1"/>
  <c r="AH170" i="1" s="1"/>
  <c r="CZ178" i="1"/>
  <c r="CZ180" i="1" s="1"/>
  <c r="AL170" i="1"/>
  <c r="EV178" i="1"/>
  <c r="EV180" i="1" s="1"/>
  <c r="EI166" i="1"/>
  <c r="EI170" i="1" s="1"/>
  <c r="CA164" i="1"/>
  <c r="FT166" i="1"/>
  <c r="FT170" i="1" s="1"/>
  <c r="FT178" i="1"/>
  <c r="EN178" i="1"/>
  <c r="EN180" i="1" s="1"/>
  <c r="CA166" i="1"/>
  <c r="CA170" i="1" s="1"/>
  <c r="DF166" i="1"/>
  <c r="DF170" i="1" s="1"/>
  <c r="FU178" i="1"/>
  <c r="FU180" i="1" s="1"/>
  <c r="CR164" i="1"/>
  <c r="CR166" i="1"/>
  <c r="CR170" i="1" s="1"/>
  <c r="FX166" i="1"/>
  <c r="H178" i="1"/>
  <c r="H180" i="1" s="1"/>
  <c r="H166" i="1"/>
  <c r="H170" i="1" s="1"/>
  <c r="ES164" i="1"/>
  <c r="ES178" i="1"/>
  <c r="ES180" i="1" s="1"/>
  <c r="ES170" i="1"/>
  <c r="CN166" i="1"/>
  <c r="CN170" i="1" s="1"/>
  <c r="CN164" i="1"/>
  <c r="H164" i="1"/>
  <c r="EA164" i="1"/>
  <c r="EZ164" i="1"/>
  <c r="V166" i="1"/>
  <c r="V170" i="1" s="1"/>
  <c r="DM166" i="1"/>
  <c r="DM170" i="1" s="1"/>
  <c r="U164" i="1"/>
  <c r="CN178" i="1"/>
  <c r="CN180" i="1" s="1"/>
  <c r="CF166" i="1"/>
  <c r="CF170" i="1" s="1"/>
  <c r="DQ166" i="1"/>
  <c r="DQ170" i="1" s="1"/>
  <c r="DQ164" i="1"/>
  <c r="ET164" i="1"/>
  <c r="ET166" i="1"/>
  <c r="ET170" i="1" s="1"/>
  <c r="BU166" i="1"/>
  <c r="BU170" i="1" s="1"/>
  <c r="EM166" i="1"/>
  <c r="EM170" i="1" s="1"/>
  <c r="EM164" i="1"/>
  <c r="FB164" i="1"/>
  <c r="FB178" i="1"/>
  <c r="FB180" i="1" s="1"/>
  <c r="CH164" i="1"/>
  <c r="CH166" i="1"/>
  <c r="CH170" i="1" s="1"/>
  <c r="N166" i="1"/>
  <c r="N170" i="1" s="1"/>
  <c r="AK164" i="1"/>
  <c r="AK178" i="1"/>
  <c r="AK180" i="1" s="1"/>
  <c r="DB178" i="1"/>
  <c r="DB180" i="1" s="1"/>
  <c r="DB164" i="1"/>
  <c r="DL166" i="1"/>
  <c r="DL170" i="1" s="1"/>
  <c r="DL164" i="1"/>
  <c r="DN166" i="1"/>
  <c r="DN170" i="1" s="1"/>
  <c r="DN164" i="1"/>
  <c r="DV166" i="1"/>
  <c r="DV170" i="1" s="1"/>
  <c r="DV164" i="1"/>
  <c r="BB166" i="1"/>
  <c r="BB170" i="1" s="1"/>
  <c r="BB178" i="1"/>
  <c r="BB180" i="1" s="1"/>
  <c r="EF166" i="1"/>
  <c r="EF170" i="1" s="1"/>
  <c r="EF164" i="1"/>
  <c r="D164" i="1"/>
  <c r="D166" i="1"/>
  <c r="D170" i="1" s="1"/>
  <c r="DZ164" i="1"/>
  <c r="DZ166" i="1"/>
  <c r="DZ170" i="1" s="1"/>
  <c r="DU178" i="1"/>
  <c r="DU180" i="1" s="1"/>
  <c r="DU166" i="1"/>
  <c r="DU170" i="1" s="1"/>
  <c r="BA178" i="1"/>
  <c r="BA180" i="1" s="1"/>
  <c r="BA166" i="1"/>
  <c r="BA170" i="1" s="1"/>
  <c r="ER164" i="1"/>
  <c r="ER166" i="1"/>
  <c r="ER170" i="1" s="1"/>
  <c r="EB166" i="1"/>
  <c r="EB170" i="1" s="1"/>
  <c r="EB178" i="1"/>
  <c r="EB180" i="1" s="1"/>
  <c r="FC164" i="1"/>
  <c r="FC178" i="1"/>
  <c r="FC180" i="1" s="1"/>
  <c r="FC170" i="1"/>
  <c r="CI166" i="1"/>
  <c r="CI170" i="1" s="1"/>
  <c r="CI178" i="1"/>
  <c r="CI180" i="1" s="1"/>
  <c r="O164" i="1"/>
  <c r="O178" i="1"/>
  <c r="O180" i="1" s="1"/>
  <c r="O170" i="1"/>
  <c r="BU178" i="1"/>
  <c r="BU180" i="1" s="1"/>
  <c r="FB170" i="1"/>
  <c r="N178" i="1"/>
  <c r="N180" i="1" s="1"/>
  <c r="AK170" i="1"/>
  <c r="DB170" i="1"/>
  <c r="AL164" i="1"/>
  <c r="AL178" i="1"/>
  <c r="AL180" i="1" s="1"/>
  <c r="EA166" i="1"/>
  <c r="EA170" i="1" s="1"/>
  <c r="BY164" i="1"/>
  <c r="BY178" i="1"/>
  <c r="BY180" i="1" s="1"/>
  <c r="BY170" i="1"/>
  <c r="FX164" i="1"/>
  <c r="EK166" i="1"/>
  <c r="EK170" i="1" s="1"/>
  <c r="U178" i="1"/>
  <c r="U180" i="1" s="1"/>
  <c r="AI164" i="1"/>
  <c r="U170" i="1"/>
  <c r="AI166" i="1"/>
  <c r="AI170" i="1" s="1"/>
  <c r="FI166" i="1"/>
  <c r="FI170" i="1" s="1"/>
  <c r="EK164" i="1"/>
  <c r="DA170" i="1"/>
  <c r="CC178" i="1"/>
  <c r="CC180" i="1" s="1"/>
  <c r="DL178" i="1"/>
  <c r="DL180" i="1" s="1"/>
  <c r="AF164" i="1"/>
  <c r="AF166" i="1"/>
  <c r="AF170" i="1" s="1"/>
  <c r="AF178" i="1"/>
  <c r="AF180" i="1" s="1"/>
  <c r="CP178" i="1"/>
  <c r="CP180" i="1" s="1"/>
  <c r="CP164" i="1"/>
  <c r="EZ166" i="1"/>
  <c r="EZ170" i="1" s="1"/>
  <c r="BZ164" i="1"/>
  <c r="BZ166" i="1"/>
  <c r="BZ170" i="1" s="1"/>
  <c r="E164" i="1"/>
  <c r="E166" i="1"/>
  <c r="E170" i="1" s="1"/>
  <c r="CF178" i="1"/>
  <c r="CF180" i="1" s="1"/>
  <c r="DM164" i="1"/>
  <c r="AS178" i="1"/>
  <c r="AS180" i="1" s="1"/>
  <c r="AS166" i="1"/>
  <c r="AS170" i="1" s="1"/>
  <c r="FL166" i="1"/>
  <c r="FL170" i="1" s="1"/>
  <c r="EN166" i="1"/>
  <c r="EN170" i="1" s="1"/>
  <c r="BT166" i="1"/>
  <c r="BT170" i="1" s="1"/>
  <c r="L164" i="1"/>
  <c r="DC164" i="1"/>
  <c r="AT170" i="1"/>
  <c r="DA178" i="1"/>
  <c r="DA180" i="1" s="1"/>
  <c r="AS164" i="1"/>
  <c r="CG166" i="1"/>
  <c r="CG170" i="1" s="1"/>
  <c r="CG164" i="1"/>
  <c r="AQ166" i="1"/>
  <c r="AQ170" i="1" s="1"/>
  <c r="AQ178" i="1"/>
  <c r="AQ180" i="1" s="1"/>
  <c r="CE166" i="1"/>
  <c r="CE170" i="1" s="1"/>
  <c r="CE164" i="1"/>
  <c r="CD166" i="1"/>
  <c r="CD170" i="1" s="1"/>
  <c r="CD164" i="1"/>
  <c r="AM178" i="1"/>
  <c r="AM180" i="1" s="1"/>
  <c r="AM164" i="1"/>
  <c r="AM170" i="1"/>
  <c r="FU166" i="1"/>
  <c r="FU170" i="1" s="1"/>
  <c r="DC166" i="1"/>
  <c r="DC170" i="1" s="1"/>
  <c r="BQ178" i="1"/>
  <c r="BQ180" i="1" s="1"/>
  <c r="BQ164" i="1"/>
  <c r="FM166" i="1"/>
  <c r="FM170" i="1" s="1"/>
  <c r="FM164" i="1"/>
  <c r="Y170" i="1"/>
  <c r="Y178" i="1"/>
  <c r="Y180" i="1" s="1"/>
  <c r="AU178" i="1"/>
  <c r="AU180" i="1" s="1"/>
  <c r="ED166" i="1"/>
  <c r="ED170" i="1" s="1"/>
  <c r="BJ164" i="1"/>
  <c r="BJ166" i="1"/>
  <c r="BJ170" i="1" s="1"/>
  <c r="EC178" i="1"/>
  <c r="EC180" i="1" s="1"/>
  <c r="EC170" i="1"/>
  <c r="AV170" i="1"/>
  <c r="AV164" i="1"/>
  <c r="DF178" i="1"/>
  <c r="DF180" i="1" s="1"/>
  <c r="DF164" i="1"/>
  <c r="F178" i="1"/>
  <c r="F180" i="1" s="1"/>
  <c r="F166" i="1"/>
  <c r="F170" i="1" s="1"/>
  <c r="CP170" i="1"/>
  <c r="BH166" i="1"/>
  <c r="BH170" i="1" s="1"/>
  <c r="L170" i="1"/>
  <c r="FI164" i="1"/>
  <c r="FV178" i="1"/>
  <c r="FV180" i="1" s="1"/>
  <c r="AT178" i="1"/>
  <c r="AT180" i="1" s="1"/>
  <c r="DA164" i="1"/>
  <c r="BQ166" i="1"/>
  <c r="BQ170" i="1" s="1"/>
  <c r="EJ166" i="1"/>
  <c r="EJ170" i="1" s="1"/>
  <c r="FG166" i="1"/>
  <c r="FG170" i="1" s="1"/>
  <c r="FG178" i="1"/>
  <c r="FG180" i="1" s="1"/>
  <c r="FR166" i="1"/>
  <c r="FR170" i="1" s="1"/>
  <c r="FR164" i="1"/>
  <c r="CX178" i="1"/>
  <c r="CX180" i="1" s="1"/>
  <c r="CX166" i="1"/>
  <c r="CX170" i="1" s="1"/>
  <c r="AD166" i="1"/>
  <c r="AD170" i="1" s="1"/>
  <c r="AD164" i="1"/>
  <c r="CV178" i="1"/>
  <c r="CV180" i="1" s="1"/>
  <c r="CV164" i="1"/>
  <c r="CV170" i="1"/>
  <c r="AJ166" i="1"/>
  <c r="AJ170" i="1" s="1"/>
  <c r="AJ164" i="1"/>
  <c r="FQ166" i="1"/>
  <c r="FQ170" i="1" s="1"/>
  <c r="FQ178" i="1"/>
  <c r="FQ180" i="1" s="1"/>
  <c r="CW178" i="1"/>
  <c r="CW180" i="1" s="1"/>
  <c r="CW166" i="1"/>
  <c r="CW170" i="1" s="1"/>
  <c r="AC164" i="1"/>
  <c r="AC170" i="1"/>
  <c r="AC178" i="1"/>
  <c r="AC180" i="1" s="1"/>
  <c r="CJ166" i="1"/>
  <c r="CJ170" i="1" s="1"/>
  <c r="CJ164" i="1"/>
  <c r="BS166" i="1"/>
  <c r="BS170" i="1" s="1"/>
  <c r="BS164" i="1"/>
  <c r="EE164" i="1"/>
  <c r="EE178" i="1"/>
  <c r="EE180" i="1" s="1"/>
  <c r="EE170" i="1"/>
  <c r="BK178" i="1"/>
  <c r="BK180" i="1" s="1"/>
  <c r="BK166" i="1"/>
  <c r="BK170" i="1" s="1"/>
  <c r="Y164" i="1"/>
  <c r="AU166" i="1"/>
  <c r="AU170" i="1" s="1"/>
  <c r="ED178" i="1"/>
  <c r="ED180" i="1" s="1"/>
  <c r="EC164" i="1"/>
  <c r="AV178" i="1"/>
  <c r="AV180" i="1" s="1"/>
  <c r="FH178" i="1"/>
  <c r="FH180" i="1" s="1"/>
  <c r="FH164" i="1"/>
  <c r="BH178" i="1"/>
  <c r="BH180" i="1" s="1"/>
  <c r="DO164" i="1"/>
  <c r="DO178" i="1"/>
  <c r="DO180" i="1" s="1"/>
  <c r="FH170" i="1"/>
  <c r="AZ170" i="1"/>
  <c r="AZ178" i="1"/>
  <c r="AZ180" i="1" s="1"/>
  <c r="AZ164" i="1"/>
  <c r="AN164" i="1"/>
  <c r="AN166" i="1"/>
  <c r="AN170" i="1" s="1"/>
  <c r="DG164" i="1"/>
  <c r="DG178" i="1"/>
  <c r="DG180" i="1" s="1"/>
  <c r="DG170" i="1"/>
  <c r="FX170" i="1"/>
  <c r="V164" i="1"/>
  <c r="EJ178" i="1"/>
  <c r="EJ180" i="1" s="1"/>
  <c r="BP170" i="1"/>
  <c r="BP164" i="1"/>
  <c r="EU166" i="1"/>
  <c r="EU170" i="1" s="1"/>
  <c r="DW178" i="1"/>
  <c r="DW180" i="1" s="1"/>
  <c r="CY164" i="1"/>
  <c r="BO164" i="1"/>
  <c r="AE164" i="1"/>
  <c r="EL178" i="1"/>
  <c r="EL180" i="1" s="1"/>
  <c r="EO166" i="1"/>
  <c r="EO170" i="1" s="1"/>
  <c r="CS178" i="1"/>
  <c r="CS180" i="1" s="1"/>
  <c r="AW178" i="1"/>
  <c r="AW180" i="1" s="1"/>
  <c r="M178" i="1"/>
  <c r="M180" i="1" s="1"/>
  <c r="X178" i="1"/>
  <c r="X180" i="1" s="1"/>
  <c r="CQ178" i="1"/>
  <c r="CQ180" i="1" s="1"/>
  <c r="EX166" i="1"/>
  <c r="EX170" i="1" s="1"/>
  <c r="FN178" i="1"/>
  <c r="FN180" i="1" s="1"/>
  <c r="EP178" i="1"/>
  <c r="EP180" i="1" s="1"/>
  <c r="DR178" i="1"/>
  <c r="DR180" i="1" s="1"/>
  <c r="CT178" i="1"/>
  <c r="CT180" i="1" s="1"/>
  <c r="BV164" i="1"/>
  <c r="AX178" i="1"/>
  <c r="AX180" i="1" s="1"/>
  <c r="Z164" i="1"/>
  <c r="FA178" i="1"/>
  <c r="FA180" i="1" s="1"/>
  <c r="DE178" i="1"/>
  <c r="DE180" i="1" s="1"/>
  <c r="BI178" i="1"/>
  <c r="BI180" i="1" s="1"/>
  <c r="DP164" i="1"/>
  <c r="FW164" i="1"/>
  <c r="W178" i="1"/>
  <c r="W180" i="1" s="1"/>
  <c r="BF178" i="1"/>
  <c r="BF180" i="1" s="1"/>
  <c r="DW166" i="1"/>
  <c r="DW170" i="1" s="1"/>
  <c r="CY166" i="1"/>
  <c r="CY170" i="1" s="1"/>
  <c r="BO166" i="1"/>
  <c r="BO170" i="1" s="1"/>
  <c r="BD166" i="1"/>
  <c r="BD170" i="1" s="1"/>
  <c r="CM166" i="1"/>
  <c r="CM170" i="1" s="1"/>
  <c r="S166" i="1"/>
  <c r="S170" i="1" s="1"/>
  <c r="BR166" i="1"/>
  <c r="BR170" i="1" s="1"/>
  <c r="FF164" i="1"/>
  <c r="EH166" i="1"/>
  <c r="EH170" i="1" s="1"/>
  <c r="DJ164" i="1"/>
  <c r="CL178" i="1"/>
  <c r="CL180" i="1" s="1"/>
  <c r="BN166" i="1"/>
  <c r="BN170" i="1" s="1"/>
  <c r="R178" i="1"/>
  <c r="R180" i="1" s="1"/>
  <c r="FD178" i="1"/>
  <c r="FD180" i="1" s="1"/>
  <c r="DT164" i="1"/>
  <c r="BX166" i="1"/>
  <c r="BX170" i="1" s="1"/>
  <c r="AB166" i="1"/>
  <c r="AB170" i="1" s="1"/>
  <c r="DD164" i="1"/>
  <c r="EY166" i="1"/>
  <c r="EY170" i="1" s="1"/>
  <c r="K164" i="1"/>
  <c r="J178" i="1"/>
  <c r="J180" i="1" s="1"/>
  <c r="FE166" i="1"/>
  <c r="FE170" i="1" s="1"/>
  <c r="EG164" i="1"/>
  <c r="DI178" i="1"/>
  <c r="DI180" i="1" s="1"/>
  <c r="CK178" i="1"/>
  <c r="CK180" i="1" s="1"/>
  <c r="BM166" i="1"/>
  <c r="BM170" i="1" s="1"/>
  <c r="AO178" i="1"/>
  <c r="AO180" i="1" s="1"/>
  <c r="Q178" i="1"/>
  <c r="Q180" i="1" s="1"/>
  <c r="FP166" i="1"/>
  <c r="FP170" i="1" s="1"/>
  <c r="DH166" i="1"/>
  <c r="DH170" i="1" s="1"/>
  <c r="BL166" i="1"/>
  <c r="BL170" i="1" s="1"/>
  <c r="P178" i="1"/>
  <c r="P180" i="1" s="1"/>
  <c r="FK178" i="1"/>
  <c r="FK180" i="1" s="1"/>
  <c r="FJ164" i="1"/>
  <c r="FO164" i="1"/>
  <c r="EQ178" i="1"/>
  <c r="EQ180" i="1" s="1"/>
  <c r="DS178" i="1"/>
  <c r="DS180" i="1" s="1"/>
  <c r="CU178" i="1"/>
  <c r="CU180" i="1" s="1"/>
  <c r="BW164" i="1"/>
  <c r="AY166" i="1"/>
  <c r="AY170" i="1" s="1"/>
  <c r="AA166" i="1"/>
  <c r="AA170" i="1" s="1"/>
  <c r="BV178" i="1"/>
  <c r="BV180" i="1" s="1"/>
  <c r="Z166" i="1"/>
  <c r="Z170" i="1" s="1"/>
  <c r="DP166" i="1"/>
  <c r="DP170" i="1" s="1"/>
  <c r="FW166" i="1"/>
  <c r="FW170" i="1" s="1"/>
  <c r="FF178" i="1"/>
  <c r="FF180" i="1" s="1"/>
  <c r="DJ178" i="1"/>
  <c r="DJ180" i="1" s="1"/>
  <c r="AP166" i="1"/>
  <c r="AP170" i="1" s="1"/>
  <c r="DT166" i="1"/>
  <c r="DT170" i="1" s="1"/>
  <c r="DD166" i="1"/>
  <c r="DD170" i="1" s="1"/>
  <c r="K178" i="1"/>
  <c r="K180" i="1" s="1"/>
  <c r="FE178" i="1"/>
  <c r="FE180" i="1" s="1"/>
  <c r="EG178" i="1"/>
  <c r="EG180" i="1" s="1"/>
  <c r="FP164" i="1"/>
  <c r="FJ178" i="1"/>
  <c r="FJ180" i="1" s="1"/>
  <c r="FO178" i="1"/>
  <c r="FO180" i="1" s="1"/>
  <c r="BW166" i="1"/>
  <c r="BW170" i="1" s="1"/>
  <c r="AY164" i="1"/>
  <c r="FZ162" i="1"/>
  <c r="EO178" i="1"/>
  <c r="EO180" i="1" s="1"/>
  <c r="CS164" i="1"/>
  <c r="AW166" i="1"/>
  <c r="AW170" i="1" s="1"/>
  <c r="M166" i="1"/>
  <c r="M170" i="1" s="1"/>
  <c r="X166" i="1"/>
  <c r="X170" i="1" s="1"/>
  <c r="CQ164" i="1"/>
  <c r="EX178" i="1"/>
  <c r="EX180" i="1" s="1"/>
  <c r="FN164" i="1"/>
  <c r="EP164" i="1"/>
  <c r="DR166" i="1"/>
  <c r="DR170" i="1" s="1"/>
  <c r="CT164" i="1"/>
  <c r="AX164" i="1"/>
  <c r="FA166" i="1"/>
  <c r="FA170" i="1" s="1"/>
  <c r="DE164" i="1"/>
  <c r="BI164" i="1"/>
  <c r="BF164" i="1"/>
  <c r="BD164" i="1"/>
  <c r="S164" i="1"/>
  <c r="BR164" i="1"/>
  <c r="CL166" i="1"/>
  <c r="CL170" i="1" s="1"/>
  <c r="BN164" i="1"/>
  <c r="AP164" i="1"/>
  <c r="R164" i="1"/>
  <c r="FD164" i="1"/>
  <c r="EY164" i="1"/>
  <c r="J166" i="1"/>
  <c r="J170" i="1" s="1"/>
  <c r="DI164" i="1"/>
  <c r="CK164" i="1"/>
  <c r="AO166" i="1"/>
  <c r="AO170" i="1" s="1"/>
  <c r="Q164" i="1"/>
  <c r="BL164" i="1"/>
  <c r="P166" i="1"/>
  <c r="P170" i="1" s="1"/>
  <c r="FK166" i="1"/>
  <c r="FK170" i="1" s="1"/>
  <c r="EQ164" i="1"/>
  <c r="DS164" i="1"/>
  <c r="CU164" i="1"/>
  <c r="CS166" i="1"/>
  <c r="CS170" i="1" s="1"/>
  <c r="CQ166" i="1"/>
  <c r="CQ170" i="1" s="1"/>
  <c r="FN166" i="1"/>
  <c r="FN170" i="1" s="1"/>
  <c r="EP166" i="1"/>
  <c r="EP170" i="1" s="1"/>
  <c r="CT166" i="1"/>
  <c r="CT170" i="1" s="1"/>
  <c r="BV166" i="1"/>
  <c r="BV170" i="1" s="1"/>
  <c r="AX166" i="1"/>
  <c r="AX170" i="1" s="1"/>
  <c r="DE166" i="1"/>
  <c r="DE170" i="1" s="1"/>
  <c r="BI166" i="1"/>
  <c r="BI170" i="1" s="1"/>
  <c r="W166" i="1"/>
  <c r="W170" i="1" s="1"/>
  <c r="BF166" i="1"/>
  <c r="BF170" i="1" s="1"/>
  <c r="GB162" i="1" l="1"/>
  <c r="FZ164" i="1"/>
  <c r="FT180" i="1"/>
  <c r="FT183" i="1"/>
  <c r="FZ166" i="1"/>
  <c r="GB166" i="1" s="1"/>
  <c r="FZ180" i="1"/>
  <c r="FZ1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Christel, Mary Lynn</author>
  </authors>
  <commentList>
    <comment ref="AD48" authorId="0" shapeId="0" xr:uid="{2EA2C5B8-6855-4045-8D28-0FAAFDC4307F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40" authorId="0" shapeId="0" xr:uid="{1E401D2C-7BCE-40A4-B832-020DA4236BBA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80" authorId="1" shapeId="0" xr:uid="{BF53981F-C6A8-4B3D-B3BC-5FEC1B8C30BD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<sst xmlns="http://schemas.openxmlformats.org/spreadsheetml/2006/main" count="2971" uniqueCount="1276">
  <si>
    <t>Inflation Rate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</si>
  <si>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</si>
  <si>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</si>
  <si>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</si>
  <si>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</si>
  <si>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</si>
  <si>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</si>
  <si>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</si>
  <si>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</si>
  <si>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</si>
  <si>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</si>
  <si>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</si>
  <si>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</si>
  <si>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</si>
  <si>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</si>
  <si>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</si>
  <si>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</si>
  <si>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</si>
  <si>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</si>
  <si>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</si>
  <si>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</si>
  <si>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</si>
  <si>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</si>
  <si>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</si>
  <si>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</si>
  <si>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</si>
  <si>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</si>
  <si>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</si>
  <si>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</si>
  <si>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</si>
  <si>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</si>
  <si>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</si>
  <si>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</si>
  <si>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</si>
  <si>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</si>
  <si>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</si>
  <si>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</si>
  <si>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</si>
  <si>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</si>
  <si>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</si>
  <si>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</si>
  <si>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</si>
  <si>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</si>
  <si>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</si>
  <si>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</si>
  <si>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</si>
  <si>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</si>
  <si>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</si>
  <si>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</si>
  <si>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</si>
  <si>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</si>
  <si>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</si>
  <si>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</si>
  <si>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</si>
  <si>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</si>
  <si>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</si>
  <si>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</si>
  <si>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</si>
  <si>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</si>
  <si>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</si>
  <si>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</si>
  <si>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</si>
  <si>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</si>
  <si>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</si>
  <si>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</si>
  <si>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</si>
  <si>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</si>
  <si>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</si>
  <si>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</si>
  <si>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</si>
  <si>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</si>
  <si>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</si>
  <si>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</si>
  <si>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</si>
  <si>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</si>
  <si>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</si>
  <si>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</si>
  <si>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</si>
  <si>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</si>
  <si>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</si>
  <si>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</si>
  <si>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</si>
  <si>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</si>
  <si>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</si>
  <si>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</si>
  <si>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</si>
  <si>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</si>
  <si>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</si>
  <si>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</si>
  <si>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</si>
  <si>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</si>
  <si>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</si>
  <si>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</si>
  <si>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</si>
  <si>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</si>
  <si>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</si>
  <si>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</si>
  <si>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</si>
  <si>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</si>
  <si>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</si>
  <si>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</si>
  <si>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</si>
  <si>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</si>
  <si>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</si>
  <si>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</si>
  <si>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</si>
  <si>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</si>
  <si>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</si>
  <si>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</si>
  <si>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</si>
  <si>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</si>
  <si>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</si>
  <si>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</si>
  <si>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</si>
  <si>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</si>
  <si>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</si>
  <si>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</si>
  <si>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</si>
  <si>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</si>
  <si>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</si>
  <si>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</si>
  <si>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</si>
  <si>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</si>
  <si>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</si>
  <si>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</si>
  <si>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</si>
  <si>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</si>
  <si>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</si>
  <si>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</si>
  <si>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</si>
  <si>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</si>
  <si>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</si>
  <si>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</si>
  <si>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</si>
  <si>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</si>
  <si>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</si>
  <si>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</si>
  <si>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</si>
  <si>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</si>
  <si>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</si>
  <si>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</si>
  <si>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</si>
  <si>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</si>
  <si>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</si>
  <si>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</si>
  <si>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</si>
  <si>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</si>
  <si>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</si>
  <si>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</si>
  <si>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</si>
  <si>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</si>
  <si>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</si>
  <si>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</si>
  <si>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</si>
  <si>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</si>
  <si>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</si>
  <si>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</si>
  <si>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</si>
  <si>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</si>
  <si>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</si>
  <si>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</si>
  <si>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</si>
  <si>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</si>
  <si>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</si>
  <si>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</si>
  <si>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</si>
  <si>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</si>
  <si>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</si>
  <si>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</si>
  <si>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</si>
  <si>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</si>
  <si>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</si>
  <si>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</si>
  <si>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</si>
  <si>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</si>
  <si>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</si>
  <si>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</si>
  <si>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</si>
  <si>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</si>
  <si>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</si>
  <si>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</si>
  <si>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</si>
  <si>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</si>
  <si>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</si>
  <si>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</si>
  <si>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</si>
  <si>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</si>
  <si>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</si>
  <si>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</si>
  <si>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</si>
  <si>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</si>
  <si>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</si>
  <si>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</si>
  <si>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</si>
  <si>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</si>
  <si>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</si>
  <si>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</si>
  <si>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</si>
  <si>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</si>
  <si>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</si>
  <si>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</si>
  <si>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</si>
  <si>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</si>
  <si>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</si>
  <si>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</si>
  <si>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</si>
  <si>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</si>
  <si>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</si>
  <si>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</si>
  <si>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</si>
  <si>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</si>
  <si>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</si>
  <si>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</si>
  <si>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</si>
  <si>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</si>
  <si>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</si>
  <si>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</si>
  <si>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</si>
  <si>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</si>
  <si>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</si>
  <si>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</si>
  <si>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</si>
  <si>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</si>
  <si>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</si>
  <si>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</si>
  <si>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</si>
  <si>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</si>
  <si>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</si>
  <si>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</si>
  <si>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</si>
  <si>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</si>
  <si>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</si>
  <si>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</si>
  <si>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</si>
  <si>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</si>
  <si>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</si>
  <si>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</si>
  <si>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</si>
  <si>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</si>
  <si>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</si>
  <si>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</si>
  <si>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</si>
  <si>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</si>
  <si>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</si>
  <si>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</si>
  <si>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</si>
  <si>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</si>
  <si>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</si>
  <si>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</si>
  <si>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</si>
  <si>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</si>
  <si>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</si>
  <si>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</si>
  <si>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</si>
  <si>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</si>
  <si>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</si>
  <si>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</si>
  <si>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</si>
  <si>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</si>
  <si>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</si>
  <si>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</si>
  <si>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</si>
  <si>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</si>
  <si>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</si>
  <si>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</si>
  <si>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</si>
  <si>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</si>
  <si>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</si>
  <si>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</si>
  <si>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</si>
  <si>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</si>
  <si>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</si>
  <si>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</si>
  <si>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</si>
  <si>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</si>
  <si>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</si>
  <si>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</si>
  <si>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</si>
  <si>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</si>
  <si>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</si>
  <si>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</si>
  <si>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</si>
  <si>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</si>
  <si>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</si>
  <si>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</si>
  <si>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</si>
  <si>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</si>
  <si>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</si>
  <si>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</si>
  <si>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</si>
  <si>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</si>
  <si>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</si>
  <si>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</si>
  <si>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</si>
  <si>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</si>
  <si>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</si>
  <si>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</si>
  <si>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</si>
  <si>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</si>
  <si>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</si>
  <si>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</si>
  <si>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</si>
  <si>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</si>
  <si>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</si>
  <si>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</si>
  <si>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</si>
  <si>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</si>
  <si>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</si>
  <si>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</si>
  <si>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</si>
  <si>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</si>
  <si>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</si>
  <si>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</si>
  <si>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</si>
  <si>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</si>
  <si>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</si>
  <si>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</si>
  <si>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</si>
  <si>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</si>
  <si>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</si>
  <si>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</si>
  <si>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</si>
  <si>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</si>
  <si>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</si>
  <si>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</si>
  <si>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</si>
  <si>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</si>
  <si>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</si>
  <si>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</si>
  <si>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</si>
  <si>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</si>
  <si>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</si>
  <si>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</si>
  <si>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</si>
  <si>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</si>
  <si>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</si>
  <si>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</si>
  <si>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</si>
  <si>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</si>
  <si>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</si>
  <si>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</si>
  <si>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</si>
  <si>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</si>
  <si>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</si>
  <si>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</si>
  <si>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</si>
  <si>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</si>
  <si>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</si>
  <si>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</si>
  <si>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</si>
  <si>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</si>
  <si>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</si>
  <si>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</si>
  <si>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</si>
  <si>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</si>
  <si>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</si>
  <si>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</si>
  <si>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</si>
  <si>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</si>
  <si>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</si>
  <si>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</si>
  <si>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</si>
  <si>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</si>
  <si>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</si>
  <si>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</si>
  <si>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</si>
  <si>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</si>
  <si>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</si>
  <si>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</si>
  <si>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</si>
  <si>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</si>
  <si>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</si>
  <si>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</si>
  <si>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</si>
  <si>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</si>
  <si>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</si>
  <si>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</si>
  <si>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</si>
  <si>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</si>
  <si>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</si>
  <si>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</si>
  <si>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</si>
  <si>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</si>
  <si>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</si>
  <si>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</si>
  <si>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</si>
  <si>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</si>
  <si>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</si>
  <si>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</si>
  <si>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</si>
  <si>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</si>
  <si>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</si>
  <si>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</si>
  <si>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</si>
  <si>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</si>
  <si>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</si>
  <si>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</si>
  <si>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</si>
  <si>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</si>
  <si>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</si>
  <si>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</si>
  <si>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</si>
  <si>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</si>
  <si>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</si>
  <si>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</si>
  <si>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</si>
  <si>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</si>
  <si>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</si>
  <si>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</si>
  <si>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</si>
  <si>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</si>
  <si>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</si>
  <si>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</si>
  <si>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</si>
  <si>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</si>
  <si>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</si>
  <si>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</si>
  <si>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</si>
  <si>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</si>
  <si>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</si>
  <si>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</si>
  <si>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</si>
  <si>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</si>
  <si>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</si>
  <si>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V1.1</t>
  </si>
  <si>
    <t>V1.2</t>
  </si>
  <si>
    <t>V3</t>
  </si>
  <si>
    <t>V4</t>
  </si>
  <si>
    <t>V4.1</t>
  </si>
  <si>
    <t>V4.2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</si>
  <si>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</si>
  <si>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</si>
  <si>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</si>
  <si>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</si>
  <si>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</si>
  <si>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</si>
  <si>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</si>
  <si>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</si>
  <si>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</si>
  <si>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FY24 October FTE Count (minus OODS, Online)</t>
  </si>
  <si>
    <t>V14</t>
  </si>
  <si>
    <t>FY23 October FTE Count (minus OODS, Online)</t>
  </si>
  <si>
    <t>V15</t>
  </si>
  <si>
    <t>V16</t>
  </si>
  <si>
    <t>V18</t>
  </si>
  <si>
    <t>V19</t>
  </si>
  <si>
    <t>V19.1</t>
  </si>
  <si>
    <t>V19.2</t>
  </si>
  <si>
    <t>V20</t>
  </si>
  <si>
    <t>V20.6</t>
  </si>
  <si>
    <t>V21</t>
  </si>
  <si>
    <t>TAXES</t>
  </si>
  <si>
    <t>V30</t>
  </si>
  <si>
    <t>V31</t>
  </si>
  <si>
    <t>V32</t>
  </si>
  <si>
    <t>V33</t>
  </si>
  <si>
    <t xml:space="preserve"> </t>
  </si>
  <si>
    <t>V50</t>
  </si>
  <si>
    <t>V51</t>
  </si>
  <si>
    <t>V52</t>
  </si>
  <si>
    <t>V53</t>
  </si>
  <si>
    <t>V54</t>
  </si>
  <si>
    <t>V55</t>
  </si>
  <si>
    <t>V56</t>
  </si>
  <si>
    <t>OTHER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</si>
  <si>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</si>
  <si>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</si>
  <si>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</si>
  <si>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</si>
  <si>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</si>
  <si>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>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</si>
  <si>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</si>
  <si>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</si>
  <si>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</si>
  <si>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</si>
  <si>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FC2</t>
  </si>
  <si>
    <t>FC3</t>
  </si>
  <si>
    <t>FC4</t>
  </si>
  <si>
    <t>FC5</t>
  </si>
  <si>
    <t>FC5.1</t>
  </si>
  <si>
    <t>FC6.5</t>
  </si>
  <si>
    <t>FY6.6</t>
  </si>
  <si>
    <t>FC7</t>
  </si>
  <si>
    <t>FC7.5</t>
  </si>
  <si>
    <t>FC7.6</t>
  </si>
  <si>
    <t>FC8</t>
  </si>
  <si>
    <t>FC8.5</t>
  </si>
  <si>
    <t>FC9</t>
  </si>
  <si>
    <t>FC10</t>
  </si>
  <si>
    <t>FC11</t>
  </si>
  <si>
    <t/>
  </si>
  <si>
    <t>AR1</t>
  </si>
  <si>
    <t>AR2</t>
  </si>
  <si>
    <t>AR3</t>
  </si>
  <si>
    <t>AR4</t>
  </si>
  <si>
    <t>AR5</t>
  </si>
  <si>
    <t>AR6</t>
  </si>
  <si>
    <t>AR7</t>
  </si>
  <si>
    <t>AR8</t>
  </si>
  <si>
    <t>EL1</t>
  </si>
  <si>
    <t>EL2</t>
  </si>
  <si>
    <t>EL3</t>
  </si>
  <si>
    <t>SPED2</t>
  </si>
  <si>
    <t>Suburb: Large</t>
  </si>
  <si>
    <t>City: Small</t>
  </si>
  <si>
    <t>Rural: Distant</t>
  </si>
  <si>
    <t>Town: Remote</t>
  </si>
  <si>
    <t>Rural: Remote</t>
  </si>
  <si>
    <t>City: Large</t>
  </si>
  <si>
    <t>City: Mid-size</t>
  </si>
  <si>
    <t>Rural: Fringe</t>
  </si>
  <si>
    <t>Suburb: Small</t>
  </si>
  <si>
    <t>Town: Distant</t>
  </si>
  <si>
    <t>Suburb: Mid-size</t>
  </si>
  <si>
    <t>Town: Fringe</t>
  </si>
  <si>
    <t>TABOR FORMULA FUNDING</t>
  </si>
  <si>
    <t>TB1</t>
  </si>
  <si>
    <t>TB2</t>
  </si>
  <si>
    <t>TB3</t>
  </si>
  <si>
    <t>(line FC9 minus line V12) divided by line V12</t>
  </si>
  <si>
    <t>TB4</t>
  </si>
  <si>
    <t>TOTAL FORMULA FUNDING</t>
  </si>
  <si>
    <t>TF1</t>
  </si>
  <si>
    <t>TF2</t>
  </si>
  <si>
    <t>TF3</t>
  </si>
  <si>
    <t>TF4</t>
  </si>
  <si>
    <t>TF5</t>
  </si>
  <si>
    <t>TF6</t>
  </si>
  <si>
    <t>TF7</t>
  </si>
  <si>
    <t>TF8</t>
  </si>
  <si>
    <t>Formula Funding using 459 Size Factor</t>
  </si>
  <si>
    <t>else enter 999,999,999.00</t>
  </si>
  <si>
    <t>TF9</t>
  </si>
  <si>
    <t>Subtotal Formula Funding</t>
  </si>
  <si>
    <t>TF10</t>
  </si>
  <si>
    <t>Maximum Total Formula Funding</t>
  </si>
  <si>
    <t>TF11</t>
  </si>
  <si>
    <t>TF12</t>
  </si>
  <si>
    <t xml:space="preserve">enter the lesser of lines TF8, TF9 or TF10 </t>
  </si>
  <si>
    <t>TF13</t>
  </si>
  <si>
    <t>TOTAL PER-PUPIL FORMULA FUNDING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</si>
  <si>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</si>
  <si>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</si>
  <si>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</si>
  <si>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</si>
  <si>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</si>
  <si>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</si>
  <si>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</si>
  <si>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</si>
  <si>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AF4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</si>
  <si>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</si>
  <si>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</si>
  <si>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</si>
  <si>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</si>
  <si>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</si>
  <si>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</si>
  <si>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</si>
  <si>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</si>
  <si>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</si>
  <si>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</si>
  <si>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>TP2</t>
  </si>
  <si>
    <t>TP3</t>
  </si>
  <si>
    <t>MILL LEVY</t>
  </si>
  <si>
    <t>ML1</t>
  </si>
  <si>
    <t>Mill Levy from prior year plus tax credit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</si>
  <si>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</si>
  <si>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</si>
  <si>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</si>
  <si>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</si>
  <si>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</si>
  <si>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</si>
  <si>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</si>
  <si>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</si>
  <si>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</si>
  <si>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</si>
  <si>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</si>
  <si>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</si>
  <si>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</si>
  <si>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</si>
  <si>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</si>
  <si>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ML7</t>
  </si>
  <si>
    <t>Total Program Reserve Mills Calculated</t>
  </si>
  <si>
    <t>CATEGORICAL BUYOUT MILL LEVY</t>
  </si>
  <si>
    <t>CB1</t>
  </si>
  <si>
    <t>CB2</t>
  </si>
  <si>
    <t>Mill levy to buyout categorical programs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</si>
  <si>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</si>
  <si>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</si>
  <si>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</si>
  <si>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</si>
  <si>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</si>
  <si>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</si>
  <si>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</si>
  <si>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</si>
  <si>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GRAND TOTAL PROGRAM FUNDING</t>
  </si>
  <si>
    <t>GT1</t>
  </si>
  <si>
    <t>GT2</t>
  </si>
  <si>
    <t>GT3</t>
  </si>
  <si>
    <t>GT4</t>
  </si>
  <si>
    <t>STATE SHARE</t>
  </si>
  <si>
    <t>GT5</t>
  </si>
  <si>
    <t>CATEGORICAL BUYOUT MILL LEVY REVENUE</t>
  </si>
  <si>
    <t>GT6</t>
  </si>
  <si>
    <t>TOTAL PROGRAM PER-PUPIL FUNDING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</si>
  <si>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</si>
  <si>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</si>
  <si>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</si>
  <si>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</si>
  <si>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</si>
  <si>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</si>
  <si>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</si>
  <si>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</si>
  <si>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</si>
  <si>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</si>
  <si>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</si>
  <si>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</si>
  <si>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</si>
  <si>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</si>
  <si>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</si>
  <si>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</si>
  <si>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</si>
  <si>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</si>
  <si>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</si>
  <si>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</si>
  <si>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</si>
  <si>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</si>
  <si>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</si>
  <si>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</si>
  <si>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GT13</t>
  </si>
  <si>
    <t>GT14</t>
  </si>
  <si>
    <t xml:space="preserve">DISTRICT'S ADJUSTED STATE SHARE </t>
  </si>
  <si>
    <t>RQUIRED CATEGORICAL BUYOUT FROM TOTAL PROGRAM</t>
  </si>
  <si>
    <t>TOTAL PROPERTY TAX MILL LEVIES</t>
  </si>
  <si>
    <t>TM1</t>
  </si>
  <si>
    <t>TM2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</si>
  <si>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</si>
  <si>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</si>
  <si>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</si>
  <si>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</si>
  <si>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</si>
  <si>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</si>
  <si>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</si>
  <si>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</si>
  <si>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</si>
  <si>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</si>
  <si>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</si>
  <si>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FD1</t>
  </si>
  <si>
    <t>Floor District Calculation</t>
  </si>
  <si>
    <t>FY26 Grades 1-12 FTE</t>
  </si>
  <si>
    <t>FY26 Kindergarten FTE</t>
  </si>
  <si>
    <t>FY26 Half-day Kindergarten FTE</t>
  </si>
  <si>
    <t>FY26 October FTE Count (sum of line V1, V1.1 and line V2)</t>
  </si>
  <si>
    <t>FY26 Additional TREP Allocated Slots (not included in V4.1)</t>
  </si>
  <si>
    <t>FY26 Free and Reduced Lunch (grades 1 - 8) Count</t>
  </si>
  <si>
    <t>FY26 Free and Reduced Lunch (grades K - 12) Count</t>
  </si>
  <si>
    <t xml:space="preserve">FY26 Percent At-risk  - State Average </t>
  </si>
  <si>
    <t>FY26 October Membership (grades 1 - 8)</t>
  </si>
  <si>
    <t xml:space="preserve">FY26 October Membership (grades K-12) </t>
  </si>
  <si>
    <t xml:space="preserve">FY26 Charter School FTE Count </t>
  </si>
  <si>
    <t>FY26 ELL Count per SB21-268</t>
  </si>
  <si>
    <t>FY26 Charter School Institute Grades K - 12 FTE</t>
  </si>
  <si>
    <t>FY26 Charter School Institute Kindergarten FTE</t>
  </si>
  <si>
    <t>FY26 Charter School Institute Half-day Kindergarten FTE</t>
  </si>
  <si>
    <t xml:space="preserve">FY26 Specific Ownership Tax </t>
  </si>
  <si>
    <t xml:space="preserve">FY26 Assessed Valuation </t>
  </si>
  <si>
    <t>Transportation payments paid in FY26</t>
  </si>
  <si>
    <t>Vocational Education payments paid in FY26</t>
  </si>
  <si>
    <t>English Language Proficiency Act payments paid in FY26</t>
  </si>
  <si>
    <t>Special Education - Gifted/Talented payments paid in FY26</t>
  </si>
  <si>
    <t>FY26 Full Day Kindergarten Factor</t>
  </si>
  <si>
    <t xml:space="preserve">FY26 Charter Institute Full Day Kindergarten Factor </t>
  </si>
  <si>
    <t>FY26 At-Risk Pupil Count (greater of AR4 or AR5)</t>
  </si>
  <si>
    <t>FY26 Enrollment Growth - enter</t>
  </si>
  <si>
    <t>FY26 TABOR FORMULA FUNDING</t>
  </si>
  <si>
    <t>FY25 Funded Pupil Count</t>
  </si>
  <si>
    <t>FY25 October FTE Count (minus OODS, Online)</t>
  </si>
  <si>
    <t>Small Attendance Center payments paid in FY26</t>
  </si>
  <si>
    <t>FOUNDATION FUNDING</t>
  </si>
  <si>
    <t>AT RISK FUNDING</t>
  </si>
  <si>
    <t>ELL FUNDING</t>
  </si>
  <si>
    <t>FY26 ELL Count - (enter V18)</t>
  </si>
  <si>
    <t>FY26 Base Funding Per Pupil (enter V22)</t>
  </si>
  <si>
    <t>FY26 Mill Levy (FINAL)</t>
  </si>
  <si>
    <t>FY25 General Fund Property Tax (incl. Categorical Buyout)</t>
  </si>
  <si>
    <t>Special Education - Children with Disabilities paid in FY26</t>
  </si>
  <si>
    <t>Total Categorical Funding - (enter sum of lines V50, V51, V52, V53,  V54 and V55)</t>
  </si>
  <si>
    <t>FY26 Free and Reduced Lunch (grades 1-8) Count  (enter V6)</t>
  </si>
  <si>
    <t>FY26 October Membership (grades 1-8) - (enter V9)</t>
  </si>
  <si>
    <t>FY26 Projected K-12 Free and Reduced Lunch Count Using 1-8 Percent</t>
  </si>
  <si>
    <t>FY26 Free and Reduced Lunch (grades K-12) Count (enter V7)</t>
  </si>
  <si>
    <t>FY26 Total ELL Funding (EL1 times EL2)</t>
  </si>
  <si>
    <t>FY26 Percent 1-8 Free and Reduced Lunch Count - (AR1 divided by AR2)</t>
  </si>
  <si>
    <t>EXTENDED HIGH SCHOOL FUNDING</t>
  </si>
  <si>
    <t>FY26 Institute Funded Pupil Count (FC6.1 plus FC6.5 plus FC6.6 plus FC8.5)</t>
  </si>
  <si>
    <t>FY26 Charter Institute Averaged Pupil Count - (enter V21)</t>
  </si>
  <si>
    <t>Categorical Program Funding - enter V56</t>
  </si>
  <si>
    <t>PROPERTY TAX REVENUES  -  enter GT2</t>
  </si>
  <si>
    <t>SPECIFIC OWNERSHIP TAX -  enter GT3</t>
  </si>
  <si>
    <t>(enter GT11 minus line GT12 minus line GT13)</t>
  </si>
  <si>
    <t>FY26 October FTE Count less online and extended HS - (enter V5)</t>
  </si>
  <si>
    <t>FY25 October FTE Count - (enter V13)</t>
  </si>
  <si>
    <t>FY24 October FTE Count - (enter V14)</t>
  </si>
  <si>
    <t>FY23 October FTE Count - (enter V15)</t>
  </si>
  <si>
    <t>FY26 Averaged Funded Pupil Count - (enter the greater of FC1, or average of FC1 plus FC2, or</t>
  </si>
  <si>
    <t>average of FC1 plus FC2 plus FC3, or average of FC1 plus FC2 plus FC3 plus FC4</t>
  </si>
  <si>
    <t>FY26 Funded Pupil Count - enter FC5, plus FC5.1, plus Line FC6, plus FC6.5, plus FC6.6</t>
  </si>
  <si>
    <t>FY26 Extended HS Pupil Count - enter FC4.1</t>
  </si>
  <si>
    <t xml:space="preserve">FY26 Multi-District Online (MDOL) Pupil Count - enter V4 </t>
  </si>
  <si>
    <t>FY26 Charter Institute MDOL Pupil Count - enter V20</t>
  </si>
  <si>
    <t>FY26 Total Funded Pupil Count - (enter FC7 plus FC7.5 plus FC8)</t>
  </si>
  <si>
    <t>FY26 District Funded Pupil Count (FC5 plus FC5.1 plus FC6 plus FC8)</t>
  </si>
  <si>
    <t>MD Online PPR</t>
  </si>
  <si>
    <t>FY26 Total Extended High School Funding (EH1 times EH2)</t>
  </si>
  <si>
    <t>EH1</t>
  </si>
  <si>
    <t>EH2</t>
  </si>
  <si>
    <t>EH3</t>
  </si>
  <si>
    <t>FY26 Extended High School Per Pupil - (same as Multi-District Online rate)</t>
  </si>
  <si>
    <t>MD1</t>
  </si>
  <si>
    <t>MD2</t>
  </si>
  <si>
    <t>MD3</t>
  </si>
  <si>
    <t>FY26 Multi-District Online Count (V4 plus V20)</t>
  </si>
  <si>
    <t>FY26 Multi-District Online</t>
  </si>
  <si>
    <t>FY26 Total Multi-District Online Funding (MD1 times MD2)</t>
  </si>
  <si>
    <t>MULTI-DISTRICT ONLINE FUNDING</t>
  </si>
  <si>
    <t>FF1</t>
  </si>
  <si>
    <t>FF2</t>
  </si>
  <si>
    <t>FF3</t>
  </si>
  <si>
    <t>FY26 Total Foundation Funding (FF1 times BF2)</t>
  </si>
  <si>
    <t>FY26 At Risk Per Pupil (FF1 times 25%)</t>
  </si>
  <si>
    <t>FY26 ELL Per Pupil (FF1 times 25%)</t>
  </si>
  <si>
    <t>SPECIAL EDUCATION FUNDING</t>
  </si>
  <si>
    <t>FY26 Special Education Per Pupil (FF1 times 25%)</t>
  </si>
  <si>
    <t>SPED1</t>
  </si>
  <si>
    <t>SPED3</t>
  </si>
  <si>
    <t>FY26 Total Special Education Funding (SPED1 times SPED2)</t>
  </si>
  <si>
    <t>COL Cap</t>
  </si>
  <si>
    <t>COL1</t>
  </si>
  <si>
    <t>COL2</t>
  </si>
  <si>
    <t>COL3</t>
  </si>
  <si>
    <t>FY26 Funded Pupil Count less MDOL and Extended HS - (enter FC7)</t>
  </si>
  <si>
    <t>COL4</t>
  </si>
  <si>
    <t>FY26 Rebased Cost of Living</t>
  </si>
  <si>
    <t>LOCALE FACTOR FUNDING</t>
  </si>
  <si>
    <t>COST OF LIVING FACTOR FUNDING</t>
  </si>
  <si>
    <t>LOC1</t>
  </si>
  <si>
    <t>FY26 Cost of Living with 23% Cap (minimum of COL2 minus 1 or cap)</t>
  </si>
  <si>
    <t>LOC2</t>
  </si>
  <si>
    <t>LOC3</t>
  </si>
  <si>
    <t>FY26 NCES Designation of District</t>
  </si>
  <si>
    <t>LOC4</t>
  </si>
  <si>
    <t>FY26 Total Cost of Living Factor Funding (COL1 times FF1 times COL3)</t>
  </si>
  <si>
    <t>SIZE FACTOR FUNDING</t>
  </si>
  <si>
    <t>FY26 Size Factor Calculated</t>
  </si>
  <si>
    <t>FY26 Size Factor with 6,500 FPC Cap - (FC9 fewer than 6,500)</t>
  </si>
  <si>
    <t>FY26 Total Size Factor Funding (SIZ1 times FF1 times SIZ3)</t>
  </si>
  <si>
    <t>Base PPR (FF1)</t>
  </si>
  <si>
    <t>CAT1</t>
  </si>
  <si>
    <t>CAT2</t>
  </si>
  <si>
    <t>CAT3</t>
  </si>
  <si>
    <t>CAT4</t>
  </si>
  <si>
    <t>CAT5</t>
  </si>
  <si>
    <t>CAT6</t>
  </si>
  <si>
    <t>CAT7</t>
  </si>
  <si>
    <t>SIZE1</t>
  </si>
  <si>
    <t>SIZE2</t>
  </si>
  <si>
    <t>SIZE3</t>
  </si>
  <si>
    <t>SIZE4</t>
  </si>
  <si>
    <t>TOTAL PROGRAM FUNDING PPR by TYPE</t>
  </si>
  <si>
    <t>District Online / Extended Per Pupil Funding</t>
  </si>
  <si>
    <t>Inflation</t>
  </si>
  <si>
    <t>STATE</t>
  </si>
  <si>
    <t>Prior Yr Base</t>
  </si>
  <si>
    <t>Prior Yr Online</t>
  </si>
  <si>
    <t>Current Base</t>
  </si>
  <si>
    <t>Current Online</t>
  </si>
  <si>
    <t xml:space="preserve">FY26 Multi District On-line Pupil Count </t>
  </si>
  <si>
    <t>FY26 Extended HS Pupil Count</t>
  </si>
  <si>
    <t>FY26 October FTE Count (minus on-line and Extended HS pupil count)</t>
  </si>
  <si>
    <t>FY22 October FTE Count (minus OODS, Online)</t>
  </si>
  <si>
    <t>V16.1</t>
  </si>
  <si>
    <t xml:space="preserve">FY26 Single District On-line Pupil Count </t>
  </si>
  <si>
    <t>FY26 Charter School Institute On-line Student FTE</t>
  </si>
  <si>
    <t>FY26 Charter School Institute Grades K - 12 FTE Averaging</t>
  </si>
  <si>
    <t>FUNDING ELEMENTS</t>
  </si>
  <si>
    <t xml:space="preserve">FY26 Base Funding </t>
  </si>
  <si>
    <t>V22</t>
  </si>
  <si>
    <t>FY26 Minimum Funding</t>
  </si>
  <si>
    <t>V22.5</t>
  </si>
  <si>
    <t>FY26 On-Line Funding</t>
  </si>
  <si>
    <t>V23</t>
  </si>
  <si>
    <t>FY26 Cost of Living Factor</t>
  </si>
  <si>
    <t>V24</t>
  </si>
  <si>
    <t>FY26 At-risk 'Base' Factor</t>
  </si>
  <si>
    <t>V26</t>
  </si>
  <si>
    <t>FY26 Minimum State Aid</t>
  </si>
  <si>
    <t>FY24 Mill Levy (FINAL)</t>
  </si>
  <si>
    <t>FY2 General Fund Property Tax (incl. Categorical Buyout)</t>
  </si>
  <si>
    <t>PRIOR YEAR FUNDING</t>
  </si>
  <si>
    <t>V40</t>
  </si>
  <si>
    <t>V41</t>
  </si>
  <si>
    <t>CATEGORICAL FUNDING</t>
  </si>
  <si>
    <t>Special Education - Children with Disabilities</t>
  </si>
  <si>
    <t>Small Attendance Center payments paid in FY23</t>
  </si>
  <si>
    <t>Total Categorical Funding</t>
  </si>
  <si>
    <t>sum of lines V50, V51, V52, V53,  V54 and V55</t>
  </si>
  <si>
    <t>V60</t>
  </si>
  <si>
    <t>CY24 Inflation</t>
  </si>
  <si>
    <t>V62</t>
  </si>
  <si>
    <t xml:space="preserve">FY26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</si>
  <si>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</si>
  <si>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</si>
  <si>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</si>
  <si>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</si>
  <si>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</si>
  <si>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FY26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</si>
  <si>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</si>
  <si>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</si>
  <si>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</si>
  <si>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 xml:space="preserve">   Voter Approved Override Amount</t>
  </si>
  <si>
    <t>FY26 October FTE Count (minus on-line)- enter line V5</t>
  </si>
  <si>
    <t>FY25 October FTE Count - enter line V13</t>
  </si>
  <si>
    <t>FY24 October FTE Count - enter line V14</t>
  </si>
  <si>
    <t>FY23 October FTE Count - enter line V15</t>
  </si>
  <si>
    <t>FC4.1</t>
  </si>
  <si>
    <t>FY22 October FTE Count - enter line V15.1</t>
  </si>
  <si>
    <t>FY26 CHARTER INSTITUTE PUPIL AVERAGING COUNT - enter line V19 + V21</t>
  </si>
  <si>
    <t>FY26 Extended HS Pupil Count - enter line FC4.1</t>
  </si>
  <si>
    <t xml:space="preserve">FY26 On-line Multi-District Pupil Count - enter line V4 </t>
  </si>
  <si>
    <t>FY26 CHARTER INSTITUTE ONLINE PUPIL COUNT - enter line V20</t>
  </si>
  <si>
    <t>TOTAL FUNDED PUPIL COUNT - enter line FC7 plus line FC8 plus line FC7.5</t>
  </si>
  <si>
    <t>DISTRICT FUNDED PUPIL COUNT (FC5 plus FC5.1 plus FC6 plus FC8)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</si>
  <si>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</si>
  <si>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</si>
  <si>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</si>
  <si>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</si>
  <si>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</si>
  <si>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</si>
  <si>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</si>
  <si>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</si>
  <si>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</si>
  <si>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</si>
  <si>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</si>
  <si>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</si>
  <si>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</si>
  <si>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</si>
  <si>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</si>
  <si>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</si>
  <si>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</si>
  <si>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</si>
  <si>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</si>
  <si>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</si>
  <si>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</si>
  <si>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</si>
  <si>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</si>
  <si>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</si>
  <si>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</si>
  <si>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</si>
  <si>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</si>
  <si>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</si>
  <si>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</si>
  <si>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</si>
  <si>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</si>
  <si>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</si>
  <si>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</si>
  <si>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</si>
  <si>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</si>
  <si>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Free and Reduced Lunch (grades 1-8) Count  - enter line V6</t>
  </si>
  <si>
    <t xml:space="preserve">October Membership (grades 1-8) - enter line V9 </t>
  </si>
  <si>
    <t>Percent 1-8 free and reduced lunch count - line AR1 divided by line AR2</t>
  </si>
  <si>
    <t>Projected K-12 free and reduced lunch count using 1-8 percent -</t>
  </si>
  <si>
    <t>Free and Reduced Lunch (grades K-12) Count - enter line V7</t>
  </si>
  <si>
    <t xml:space="preserve">enter the greater of lines AR4 or AR5 </t>
  </si>
  <si>
    <t>District percent of at-risk pupils - enter</t>
  </si>
  <si>
    <t>line AR6 divided line V10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</si>
  <si>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</si>
  <si>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</si>
  <si>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</si>
  <si>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</si>
  <si>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</si>
  <si>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</si>
  <si>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</si>
  <si>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</si>
  <si>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</si>
  <si>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</si>
  <si>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</si>
  <si>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</si>
  <si>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</si>
  <si>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</si>
  <si>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</si>
  <si>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</si>
  <si>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</si>
  <si>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</si>
  <si>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</si>
  <si>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</si>
  <si>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</si>
  <si>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</si>
  <si>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</si>
  <si>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</si>
  <si>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</si>
  <si>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</si>
  <si>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</si>
  <si>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</si>
  <si>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</si>
  <si>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</si>
  <si>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</si>
  <si>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</si>
  <si>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</si>
  <si>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</si>
  <si>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</si>
  <si>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FY26 ELL Count - enter line V18</t>
  </si>
  <si>
    <t>FY26 Base Minimum Funding - enter line V22</t>
  </si>
  <si>
    <t>FY26 Per Pupil Funding without At-risk (line PP7) times 8%</t>
  </si>
  <si>
    <t>EL4</t>
  </si>
  <si>
    <t>TOTAL ELL FORMULA FUNDING (enter line OL2 times line OL3)</t>
  </si>
  <si>
    <t>ON-LINE &amp; Extended HS FORMULA FUNDING</t>
  </si>
  <si>
    <t>OL1</t>
  </si>
  <si>
    <t>FY26 On-Line Count - enter line V4 plus line V20</t>
  </si>
  <si>
    <t>OL2</t>
  </si>
  <si>
    <t>FY26 Base Minimum Online Funding - enter line V22</t>
  </si>
  <si>
    <t>OL3</t>
  </si>
  <si>
    <t>TOTAL ON-LINE FORMULA FUNDING (enter line OL2 times line OL3)</t>
  </si>
  <si>
    <t>OL4</t>
  </si>
  <si>
    <t>FY26 Extended HS Count - enter line V4.1 plus V20.6</t>
  </si>
  <si>
    <t>OL5</t>
  </si>
  <si>
    <t>TOTAL Extended HS FORMULA FUNDING (enter line OL4 times line OL2)</t>
  </si>
  <si>
    <t>OL6</t>
  </si>
  <si>
    <t>RF1</t>
  </si>
  <si>
    <t>Funded Pupil Count - enter line FC9</t>
  </si>
  <si>
    <t>RF2</t>
  </si>
  <si>
    <t>Rural Designation (Urban, Rural, Small Rural)</t>
  </si>
  <si>
    <t>Urban</t>
  </si>
  <si>
    <t>Rural</t>
  </si>
  <si>
    <t>Small Rural</t>
  </si>
  <si>
    <t>RF3</t>
  </si>
  <si>
    <t>Rural Funding Eligibility (1 = Eligible, 0 = Non-Elligible) = Designation + &lt;6500 FPC</t>
  </si>
  <si>
    <t>RF4</t>
  </si>
  <si>
    <t>RF5</t>
  </si>
  <si>
    <t>Total Rural Funding if Applicable (Greater of $100,000 or RF4 Calculated)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</si>
  <si>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</si>
  <si>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</si>
  <si>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</si>
  <si>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</si>
  <si>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</si>
  <si>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</si>
  <si>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</si>
  <si>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</si>
  <si>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</si>
  <si>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</si>
  <si>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</si>
  <si>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</si>
  <si>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</si>
  <si>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</si>
  <si>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</si>
  <si>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</si>
  <si>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</si>
  <si>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</si>
  <si>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</si>
  <si>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</si>
  <si>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</si>
  <si>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</si>
  <si>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FY24 Total Program  -   enter line V40</t>
  </si>
  <si>
    <t>CY21 Inflation  -   enter line V60</t>
  </si>
  <si>
    <t xml:space="preserve">enter line TB1 times (1 plus line TB2 plus line TB3) </t>
  </si>
  <si>
    <t>MINIMUM FORMULA FUNDING</t>
  </si>
  <si>
    <t>MF1</t>
  </si>
  <si>
    <t>FY26 'Base' Minimum Funding - enter line V22</t>
  </si>
  <si>
    <t>MF2</t>
  </si>
  <si>
    <t>Total Funded Pupil Count (minus on-line) - enter line FC7</t>
  </si>
  <si>
    <t>MF3</t>
  </si>
  <si>
    <t>FY26 On-line Funding - enter line V22.5</t>
  </si>
  <si>
    <t>MF4</t>
  </si>
  <si>
    <t>Total On-Line  and Extended HS Pupil Count - enter sum (line FC8 &amp; FC8.5)</t>
  </si>
  <si>
    <t>MF5</t>
  </si>
  <si>
    <t>Guaranteed Minimum Funding - enter line MF1 times line MF2</t>
  </si>
  <si>
    <t>Formula Funding without At-risk - enter line PP9</t>
  </si>
  <si>
    <t>Formula At-risk Funding - enter line AR19</t>
  </si>
  <si>
    <t>Formula Funding   - enter line TF1 plus line TF2</t>
  </si>
  <si>
    <t>ELL Formula Funding - enter line EL4</t>
  </si>
  <si>
    <t>Total Formula Funding  - enter line TF3 plus lines TF4 and TF5</t>
  </si>
  <si>
    <t>If line SM8 greater than zero, enter line SM8</t>
  </si>
  <si>
    <t>Enter the lesser of line TF7 or (greater of lines TF5 or TF6)</t>
  </si>
  <si>
    <t>Enter 1.25 times line FC9 times line V41</t>
  </si>
  <si>
    <t>TABOR Formula Funding        -  enter line TB4</t>
  </si>
  <si>
    <t>enter line TF11 divided by line FC9</t>
  </si>
  <si>
    <t>TABOR Formula Funding   -  enter line TB4</t>
  </si>
  <si>
    <t>Allowable Spending      - enter line V62</t>
  </si>
  <si>
    <t xml:space="preserve">Total Formula Funding - enter line TF11 </t>
  </si>
  <si>
    <t>Total Funding Beyond TABOR Formula - enter line AF6</t>
  </si>
  <si>
    <t xml:space="preserve">TOTAL PROGRAM FUNDING - enter line TP1 plus line TP2 </t>
  </si>
  <si>
    <t>enter line V32</t>
  </si>
  <si>
    <t>enter line ML5 if greater than zero, else enter line ML4</t>
  </si>
  <si>
    <t>Categorical Program Funding - enter line V56</t>
  </si>
  <si>
    <t>enter line CB1 divided by line V31</t>
  </si>
  <si>
    <t>enter line CB4 if line ML5 is greater than zero else enter line CB3</t>
  </si>
  <si>
    <t>TOTAL PROGRAM FUNDING  -  enter line TP3</t>
  </si>
  <si>
    <t>PROPERTY TAX REVENUES  -  enter line ML6 times line V31</t>
  </si>
  <si>
    <t>SPECIFIC OWNERSHIP TAX -  enter line V30</t>
  </si>
  <si>
    <t>enter line GT1 minus line GT2 minus line GT3</t>
  </si>
  <si>
    <t>enter line CB5 times line V31</t>
  </si>
  <si>
    <t>Property Tax Over Collection (reset all to zero before recalculating in next row)</t>
  </si>
  <si>
    <t>PROPERTY TAX REVENUES  -  enter line GT2</t>
  </si>
  <si>
    <t>SPECIFIC OWNERSHIP TAX -  enter line GT3</t>
  </si>
  <si>
    <t>(enter line GT11 minus line GT12 minus line GT13)</t>
  </si>
  <si>
    <t>Total Program          -  enter line ML6</t>
  </si>
  <si>
    <t>Categorical Buyout     -  enter line CB5</t>
  </si>
  <si>
    <t>enter lines TM1 plus TM2 plus TM3 plus TM 4 plus TM5</t>
  </si>
  <si>
    <t>FY2025-26 Difference for Phase-In</t>
  </si>
  <si>
    <t>TP4</t>
  </si>
  <si>
    <t>TOTAL PROGRAM FUNDING per NEW FORMULA PRE PHASE-IN</t>
  </si>
  <si>
    <t>NET TOTAL PROGRAM MILL LEVY (FINAL)</t>
  </si>
  <si>
    <t>Total Program Property Tax Over Collection due to Rounding</t>
  </si>
  <si>
    <t>V2</t>
  </si>
  <si>
    <t>FY26 Charter Institute Extended High School Pupil Count - enter V20.6</t>
  </si>
  <si>
    <t>FY26 Special Education Student Count</t>
  </si>
  <si>
    <t>FY26 Part-time Kindergarten Factor</t>
  </si>
  <si>
    <t xml:space="preserve">FY26 Charter Institute Part-time Kindergarten Factor </t>
  </si>
  <si>
    <t>V4.3</t>
  </si>
  <si>
    <t>FY25 Charter School Institute ASCENT</t>
  </si>
  <si>
    <t>AVERAGED FUNDED PUPIL COUNT - (enter the greater of FC1, or average of</t>
  </si>
  <si>
    <t>FC1 plus FC2, or average of FC1 plus FC2 plus FC3, or average of FC1 plus FC2</t>
  </si>
  <si>
    <t>plus FC3 plus FC4, or average of FC1 plus FC2 plus FC3 plus FC4 plus FC4.1)</t>
  </si>
  <si>
    <t>FY25 ASCENT Pupil Count - enter line V4.3</t>
  </si>
  <si>
    <t>FC7.7</t>
  </si>
  <si>
    <t>FY25 CHARTER INSTITUTE ASCENT Count - enter line V20.6</t>
  </si>
  <si>
    <t>FY25 ASCENT COUNT - enter line V4.3 plus V20.6</t>
  </si>
  <si>
    <t>OL7</t>
  </si>
  <si>
    <t>TOTAL ASCENT FORMULA FUNDING (enter line OL6 times $9,588 per HB24-1393)</t>
  </si>
  <si>
    <t>OL8</t>
  </si>
  <si>
    <t>TOTAL ON-LINE, ASCENT &amp; Ext HS FUNDING (enter line OL3 plus OL5 plus OL7)</t>
  </si>
  <si>
    <t>MF3.1</t>
  </si>
  <si>
    <t>FY25 ASCENT Funding ($9,588 PPR per HB24-1393)</t>
  </si>
  <si>
    <t>MF4.1</t>
  </si>
  <si>
    <t>Total ASCENT Pupil Count</t>
  </si>
  <si>
    <t>On-Line Formula Funding - enter line OL8</t>
  </si>
  <si>
    <t>Minimum Formula Funding   -  enter line MF5</t>
  </si>
  <si>
    <t>Over Collection Calculation (copy and paste values into row above)</t>
  </si>
  <si>
    <t>Total Program per SFA 1994 as Amended (Hold Harmless Amount)</t>
  </si>
  <si>
    <t>Excess Mills Calculated (ML1 mills in excess of funding Total Progam and Categoricals)</t>
  </si>
  <si>
    <t>Mill Levy from prior year plus tax credit (enter V32)</t>
  </si>
  <si>
    <t>FY26 FUNDED PUPIL COUNT - enter line FC5 + FC5.1 + FC6 + FC6.5 + FC6.6</t>
  </si>
  <si>
    <t>FY26 ASCENT Pupil Count</t>
  </si>
  <si>
    <t>FY26 CATEGORICAL FUNDING (Informational, not calculated as part of formula)</t>
  </si>
  <si>
    <t>Phase In %</t>
  </si>
  <si>
    <t>YRS Avg (1=None)</t>
  </si>
  <si>
    <t>FY26 Charter School Institute Grades K - 12 FTE with Averaging</t>
  </si>
  <si>
    <t>FC7.8</t>
  </si>
  <si>
    <t>FY26 ASCENT</t>
  </si>
  <si>
    <t>FY26 Charter School Institute ASCENT</t>
  </si>
  <si>
    <t>FY26 Total At Risk Funding (AR6 times AR7, plus AR8)</t>
  </si>
  <si>
    <t>FY26 District Percentage At-Risk (AR6 divided by V10)</t>
  </si>
  <si>
    <t>FY26 Concentration Factor Funding (7% times Base PPR times AR6, if FC9&lt;7000 and AR8&gt;70%)</t>
  </si>
  <si>
    <t>FY26 Extended HS Pupil Count (excludes ASCENT)</t>
  </si>
  <si>
    <t>EH4</t>
  </si>
  <si>
    <t>EH5</t>
  </si>
  <si>
    <t>FY26 ASCENT COUNT - enter line V4.3 plus V20.6</t>
  </si>
  <si>
    <t>TOTAL ASCENT FORMULA FUNDING (enter line EH3 times $9,588 per HB24-1393)</t>
  </si>
  <si>
    <t>EH6</t>
  </si>
  <si>
    <t>FY26 Extended High School Funding Less ASCENT</t>
  </si>
  <si>
    <t>FY26 Extended High School Count (V4.1 plus V4.2)</t>
  </si>
  <si>
    <t>FY26 Locale Factor per Designation (Either 0, 0.025, 0.05, 0.1, 0.15, 0.2, or 0.25 per statute)</t>
  </si>
  <si>
    <t>FY26 Total Locale Funding (LOC1 times Base PPR times LOC3, plus $100K if Town or Rural:Remote)</t>
  </si>
  <si>
    <t>FY25 Total Program</t>
  </si>
  <si>
    <t>FY25 Total Program Per-Pupil Funding</t>
  </si>
  <si>
    <t>FY2025-26 Total Program with Phase In % and Hold Harmless (enter % in cell B6)</t>
  </si>
  <si>
    <t>V17</t>
  </si>
  <si>
    <t>V25</t>
  </si>
  <si>
    <t>V27</t>
  </si>
  <si>
    <t>V28</t>
  </si>
  <si>
    <t>V29</t>
  </si>
  <si>
    <t>V34</t>
  </si>
  <si>
    <t>TOTAL PROGRAM FUNDING  -  enter TP5</t>
  </si>
  <si>
    <t>Mill Levy to buyout Total Program Funding -(line TP5 minus V28) divided by V29</t>
  </si>
  <si>
    <t>SPECIFIC OWNERSHIP TAX -  enter V28</t>
  </si>
  <si>
    <t>Mill levy to buyout categorical programs (enter CB1 divided by line V29)</t>
  </si>
  <si>
    <t>enter the lesser of line CB2 or (line ML1 minus line ML3)</t>
  </si>
  <si>
    <t>GRAND TOTAL PROGRAM FUNDING by STATE SHARE and LOCAL SHARE</t>
  </si>
  <si>
    <t>TOTAL LOCAL SHARE (GT2 plus GT3)</t>
  </si>
  <si>
    <t>TOTAL STATE SHARE (GT1 minus GT4)</t>
  </si>
  <si>
    <t>CATEGORICAL BUYOUT MILL LEVY REVENUE (enter CB3 times line V29)</t>
  </si>
  <si>
    <t>PROPERTY TAX REVENUES  -  enter ML3 times line V29</t>
  </si>
  <si>
    <t>FY26 SPED Count</t>
  </si>
  <si>
    <t>V27.1</t>
  </si>
  <si>
    <t>FY26 Charter School Institute Extended HS (TREP and P-Tech only)</t>
  </si>
  <si>
    <t>V20.5</t>
  </si>
  <si>
    <t>FY25 Charter School Institute Ext HS (TREP and P-Tech only)</t>
  </si>
  <si>
    <t>FC 7.51</t>
  </si>
  <si>
    <t>FY26 CSI Extended HS Pupil Count</t>
  </si>
  <si>
    <t>Calculated Rural Funding (Small Rural = $482.05 PPR, Rural = $182.07 PPR)</t>
  </si>
  <si>
    <t>Historic Counts</t>
  </si>
  <si>
    <t>Code</t>
  </si>
  <si>
    <t>County</t>
  </si>
  <si>
    <t>District</t>
  </si>
  <si>
    <t>FY25 October FTE Count</t>
  </si>
  <si>
    <t>FY24 October FTE Count</t>
  </si>
  <si>
    <t>FY23 October FTE Count</t>
  </si>
  <si>
    <t>FY22 October FTE Count</t>
  </si>
  <si>
    <t>Percent Change 2022 to 2025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</si>
  <si>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</si>
  <si>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</si>
  <si>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</si>
  <si>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</si>
  <si>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</si>
  <si>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</si>
  <si>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</si>
  <si>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</si>
  <si>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</si>
  <si>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</si>
  <si>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</si>
  <si>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</si>
  <si>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</si>
  <si>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</si>
  <si>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</si>
  <si>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</si>
  <si>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</si>
  <si>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</si>
  <si>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</si>
  <si>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</si>
  <si>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</si>
  <si>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</si>
  <si>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</si>
  <si>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</si>
  <si>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</si>
  <si>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</si>
  <si>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</si>
  <si>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</si>
  <si>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</si>
  <si>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</si>
  <si>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</si>
  <si>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</si>
  <si>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</si>
  <si>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</si>
  <si>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</si>
  <si>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</si>
  <si>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</si>
  <si>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</si>
  <si>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</si>
  <si>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</si>
  <si>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</si>
  <si>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</si>
  <si>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</si>
  <si>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</si>
  <si>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</si>
  <si>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</si>
  <si>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</si>
  <si>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</si>
  <si>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</si>
  <si>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</si>
  <si>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</si>
  <si>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</si>
  <si>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</si>
  <si>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</si>
  <si>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</si>
  <si>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</si>
  <si>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</si>
  <si>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</si>
  <si>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</si>
  <si>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</si>
  <si>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</si>
  <si>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</si>
  <si>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</si>
  <si>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</si>
  <si>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</si>
  <si>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</si>
  <si>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</si>
  <si>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</si>
  <si>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</si>
  <si>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</si>
  <si>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</si>
  <si>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</si>
  <si>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</si>
  <si>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</si>
  <si>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</si>
  <si>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</si>
  <si>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>North Park R-1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</si>
  <si>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</si>
  <si>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</si>
  <si>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</si>
  <si>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</si>
  <si>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</si>
  <si>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</si>
  <si>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</si>
  <si>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</si>
  <si>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</si>
  <si>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</si>
  <si>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</si>
  <si>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</si>
  <si>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</si>
  <si>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</si>
  <si>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</si>
  <si>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</si>
  <si>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</si>
  <si>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</si>
  <si>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</si>
  <si>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</si>
  <si>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</si>
  <si>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</si>
  <si>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</si>
  <si>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</si>
  <si>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</si>
  <si>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</si>
  <si>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</si>
  <si>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</si>
  <si>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</si>
  <si>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</si>
  <si>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</si>
  <si>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</si>
  <si>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</si>
  <si>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</si>
  <si>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</si>
  <si>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</si>
  <si>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</si>
  <si>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</si>
  <si>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</si>
  <si>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</si>
  <si>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</si>
  <si>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</si>
  <si>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</si>
  <si>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</si>
  <si>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</si>
  <si>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</si>
  <si>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</si>
  <si>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</si>
  <si>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</si>
  <si>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</si>
  <si>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</si>
  <si>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</si>
  <si>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</si>
  <si>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</si>
  <si>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</si>
  <si>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</si>
  <si>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</si>
  <si>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</si>
  <si>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</si>
  <si>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</si>
  <si>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</si>
  <si>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</si>
  <si>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</si>
  <si>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</si>
  <si>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</si>
  <si>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</si>
  <si>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</si>
  <si>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</si>
  <si>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</si>
  <si>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</si>
  <si>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</si>
  <si>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</si>
  <si>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</si>
  <si>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</si>
  <si>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</si>
  <si>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</si>
  <si>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</si>
  <si>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</si>
  <si>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</si>
  <si>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</si>
  <si>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</si>
  <si>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</si>
  <si>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</si>
  <si>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</si>
  <si>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</si>
  <si>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</si>
  <si>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</si>
  <si>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</si>
  <si>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</si>
  <si>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</si>
  <si>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</si>
  <si>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</si>
  <si>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</si>
  <si>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</si>
  <si>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</si>
  <si>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</si>
  <si>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</si>
  <si>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</si>
  <si>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</si>
  <si>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</si>
  <si>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</si>
  <si>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THIS TAB IS FOR THE HOLD HARMLESS CALCULATION ONLY.
DISTRICT FUNDING IS PER THE HB24-1448_GovJanReq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</si>
</sst>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#,##0.000_);[Red]\(#,##0.000\)"/>
    <numFmt numFmtId="175" formatCode="_(* #,##0_);_(* \(#,##0\);_(* &quot;-&quot;??_);_(@_)"/>
    <numFmt numFmtId="176" formatCode="#,##0.00000000"/>
    <numFmt numFmtId="177" formatCode="#,##0.00000_);[Red]\(#,##0.00000\)"/>
    <numFmt numFmtId="178" formatCode="#,##0.0000"/>
    <numFmt numFmtId="179" formatCode="#,##0.0000000_);[Red]\(#,##0.0000000\)"/>
    <numFmt numFmtId="180" formatCode="0.00_)"/>
    <numFmt numFmtId="181" formatCode="#,##0.00000_);\(#,##0.00000\)"/>
    <numFmt numFmtId="182" formatCode="0.0000_)"/>
    <numFmt numFmtId="183" formatCode="#,##0.00000000_);[Red]\(#,##0.00000000\)"/>
    <numFmt numFmtId="184" formatCode="#,##0.000000_);\(#,##0.000000\)"/>
    <numFmt numFmtId="185" formatCode="0.000000_)"/>
    <numFmt numFmtId="186" formatCode="0_)"/>
    <numFmt numFmtId="187" formatCode="#,##0.0000000000_);[Red]\(#,##0.0000000000\)"/>
    <numFmt numFmtId="188" formatCode="0.0000%"/>
    <numFmt numFmtId="189" formatCode="0.000%"/>
    <numFmt numFmtId="190" formatCode="0.000_);[Red]\-0.000_)"/>
    <numFmt numFmtId="191" formatCode="0.00_);[Red]\-0.00_)"/>
    <numFmt numFmtId="192" formatCode="#,##0.000"/>
    <numFmt numFmtId="193" formatCode="0.0000_);[Red]\-0.0000_)"/>
    <numFmt numFmtId="194" formatCode="0.00000000000%"/>
  </numFmts>
  <fonts count="13" x14ac:knownFonts="1">
    <font>
      <sz val="12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3D3D3"/>
      </patternFill>
    </fill>
  </fills>
  <borders count="9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7">
    <xf numFmtId="4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1" fillId="15" borderId="0"/>
  </cellStyleXfs>
  <cellXfs count="215">
    <xf numFmtId="40" fontId="0" fillId="0" borderId="0" xfId="0"/>
    <xf numFmtId="40" fontId="4" fillId="0" borderId="0" xfId="0" applyFont="1"/>
    <xf numFmtId="40" fontId="3" fillId="0" borderId="0" xfId="4"/>
    <xf numFmtId="40" fontId="3" fillId="0" borderId="0" xfId="4" applyAlignment="1">
      <alignment horizontal="center"/>
    </xf>
    <xf numFmtId="40" fontId="3" fillId="0" borderId="0" xfId="0" applyFont="1"/>
    <xf numFmtId="40" fontId="3" fillId="0" borderId="2" xfId="4" applyBorder="1" applyAlignment="1">
      <alignment horizontal="center"/>
    </xf>
    <xf numFmtId="40" fontId="0" fillId="0" borderId="0" xfId="0" applyAlignment="1">
      <alignment wrapText="1"/>
    </xf>
    <xf numFmtId="40" fontId="3" fillId="0" borderId="0" xfId="4" applyAlignment="1">
      <alignment horizontal="center" wrapText="1"/>
    </xf>
    <xf numFmtId="40" fontId="3" fillId="0" borderId="0" xfId="4" quotePrefix="1" applyAlignment="1">
      <alignment horizontal="center" wrapText="1"/>
    </xf>
    <xf numFmtId="40" fontId="3" fillId="0" borderId="0" xfId="4" applyAlignment="1">
      <alignment wrapText="1"/>
    </xf>
    <xf numFmtId="166" fontId="3" fillId="0" borderId="0" xfId="0" applyNumberFormat="1" applyFont="1" applyAlignment="1">
      <alignment wrapText="1"/>
    </xf>
    <xf numFmtId="167" fontId="3" fillId="0" borderId="0" xfId="4" applyNumberFormat="1" applyAlignment="1">
      <alignment horizontal="right"/>
    </xf>
    <xf numFmtId="166" fontId="3" fillId="0" borderId="0" xfId="4" applyNumberFormat="1"/>
    <xf numFmtId="167" fontId="3" fillId="3" borderId="0" xfId="4" applyNumberFormat="1" applyFill="1"/>
    <xf numFmtId="167" fontId="3" fillId="0" borderId="0" xfId="4" applyNumberFormat="1"/>
    <xf numFmtId="168" fontId="3" fillId="0" borderId="0" xfId="4" applyNumberFormat="1"/>
    <xf numFmtId="168" fontId="3" fillId="3" borderId="0" xfId="4" applyNumberFormat="1" applyFill="1"/>
    <xf numFmtId="166" fontId="0" fillId="0" borderId="0" xfId="0" applyNumberFormat="1"/>
    <xf numFmtId="169" fontId="3" fillId="0" borderId="0" xfId="4" applyNumberFormat="1"/>
    <xf numFmtId="166" fontId="3" fillId="4" borderId="0" xfId="4" applyNumberFormat="1" applyFill="1"/>
    <xf numFmtId="170" fontId="0" fillId="0" borderId="0" xfId="0" applyNumberFormat="1"/>
    <xf numFmtId="37" fontId="3" fillId="0" borderId="0" xfId="4" applyNumberFormat="1"/>
    <xf numFmtId="166" fontId="3" fillId="0" borderId="0" xfId="4" applyNumberFormat="1" applyAlignment="1">
      <alignment horizontal="center"/>
    </xf>
    <xf numFmtId="171" fontId="3" fillId="0" borderId="0" xfId="4" applyNumberFormat="1"/>
    <xf numFmtId="166" fontId="0" fillId="0" borderId="0" xfId="0" applyNumberFormat="1" applyAlignment="1">
      <alignment horizontal="right"/>
    </xf>
    <xf numFmtId="170" fontId="3" fillId="5" borderId="0" xfId="4" applyNumberFormat="1" applyFill="1"/>
    <xf numFmtId="170" fontId="3" fillId="0" borderId="0" xfId="4" applyNumberFormat="1"/>
    <xf numFmtId="166" fontId="3" fillId="0" borderId="0" xfId="4" applyNumberFormat="1" applyAlignment="1">
      <alignment horizontal="right"/>
    </xf>
    <xf numFmtId="0" fontId="3" fillId="0" borderId="0" xfId="4" applyNumberFormat="1"/>
    <xf numFmtId="172" fontId="3" fillId="0" borderId="0" xfId="4" applyNumberFormat="1"/>
    <xf numFmtId="40" fontId="6" fillId="0" borderId="0" xfId="4" applyFont="1"/>
    <xf numFmtId="39" fontId="3" fillId="0" borderId="0" xfId="4" applyNumberFormat="1"/>
    <xf numFmtId="173" fontId="3" fillId="0" borderId="0" xfId="4" applyNumberFormat="1"/>
    <xf numFmtId="4" fontId="3" fillId="0" borderId="0" xfId="4" applyNumberFormat="1"/>
    <xf numFmtId="174" fontId="3" fillId="0" borderId="0" xfId="4" applyNumberFormat="1"/>
    <xf numFmtId="3" fontId="3" fillId="0" borderId="0" xfId="4" applyNumberFormat="1"/>
    <xf numFmtId="37" fontId="0" fillId="0" borderId="0" xfId="0" applyNumberFormat="1"/>
    <xf numFmtId="3" fontId="0" fillId="0" borderId="0" xfId="0" applyNumberFormat="1"/>
    <xf numFmtId="3" fontId="3" fillId="0" borderId="0" xfId="4" applyNumberFormat="1" applyAlignment="1">
      <alignment horizontal="center"/>
    </xf>
    <xf numFmtId="175" fontId="3" fillId="3" borderId="0" xfId="4" applyNumberFormat="1" applyFill="1"/>
    <xf numFmtId="175" fontId="3" fillId="0" borderId="0" xfId="4" applyNumberFormat="1"/>
    <xf numFmtId="175" fontId="3" fillId="0" borderId="0" xfId="5" applyNumberFormat="1"/>
    <xf numFmtId="172" fontId="3" fillId="3" borderId="0" xfId="4" applyNumberFormat="1" applyFill="1"/>
    <xf numFmtId="176" fontId="3" fillId="0" borderId="0" xfId="4" applyNumberFormat="1"/>
    <xf numFmtId="165" fontId="3" fillId="0" borderId="0" xfId="4" applyNumberFormat="1"/>
    <xf numFmtId="40" fontId="3" fillId="3" borderId="0" xfId="4" applyFill="1"/>
    <xf numFmtId="40" fontId="3" fillId="0" borderId="0" xfId="4" applyAlignment="1">
      <alignment horizontal="right"/>
    </xf>
    <xf numFmtId="40" fontId="7" fillId="0" borderId="0" xfId="0" applyFont="1"/>
    <xf numFmtId="40" fontId="7" fillId="0" borderId="0" xfId="4" applyFont="1"/>
    <xf numFmtId="4" fontId="0" fillId="0" borderId="0" xfId="0" applyNumberFormat="1"/>
    <xf numFmtId="43" fontId="0" fillId="0" borderId="0" xfId="1" applyFont="1"/>
    <xf numFmtId="40" fontId="3" fillId="6" borderId="0" xfId="4" applyFill="1" applyAlignment="1">
      <alignment horizontal="center"/>
    </xf>
    <xf numFmtId="40" fontId="3" fillId="6" borderId="0" xfId="4" applyFill="1"/>
    <xf numFmtId="40" fontId="0" fillId="6" borderId="0" xfId="0" applyFill="1"/>
    <xf numFmtId="4" fontId="0" fillId="6" borderId="0" xfId="0" applyNumberFormat="1" applyFill="1"/>
    <xf numFmtId="177" fontId="3" fillId="7" borderId="0" xfId="4" applyNumberFormat="1" applyFill="1"/>
    <xf numFmtId="168" fontId="3" fillId="4" borderId="0" xfId="4" applyNumberFormat="1" applyFill="1"/>
    <xf numFmtId="177" fontId="0" fillId="0" borderId="0" xfId="0" applyNumberFormat="1"/>
    <xf numFmtId="167" fontId="3" fillId="2" borderId="0" xfId="4" applyNumberFormat="1" applyFill="1"/>
    <xf numFmtId="167" fontId="3" fillId="4" borderId="0" xfId="4" applyNumberFormat="1" applyFill="1"/>
    <xf numFmtId="177" fontId="3" fillId="0" borderId="0" xfId="4" applyNumberFormat="1"/>
    <xf numFmtId="38" fontId="3" fillId="0" borderId="0" xfId="4" applyNumberFormat="1"/>
    <xf numFmtId="40" fontId="3" fillId="4" borderId="0" xfId="4" applyFill="1"/>
    <xf numFmtId="179" fontId="3" fillId="0" borderId="0" xfId="4" applyNumberFormat="1"/>
    <xf numFmtId="180" fontId="3" fillId="0" borderId="0" xfId="4" applyNumberFormat="1"/>
    <xf numFmtId="184" fontId="3" fillId="0" borderId="0" xfId="4" applyNumberFormat="1"/>
    <xf numFmtId="40" fontId="3" fillId="8" borderId="0" xfId="4" applyFill="1" applyAlignment="1">
      <alignment horizontal="center"/>
    </xf>
    <xf numFmtId="40" fontId="3" fillId="8" borderId="0" xfId="4" applyFill="1"/>
    <xf numFmtId="40" fontId="6" fillId="0" borderId="0" xfId="4" applyFont="1" applyAlignment="1">
      <alignment wrapText="1"/>
    </xf>
    <xf numFmtId="37" fontId="5" fillId="0" borderId="0" xfId="4" applyNumberFormat="1" applyFont="1"/>
    <xf numFmtId="185" fontId="3" fillId="0" borderId="0" xfId="4" applyNumberFormat="1"/>
    <xf numFmtId="186" fontId="3" fillId="0" borderId="0" xfId="4" applyNumberFormat="1"/>
    <xf numFmtId="40" fontId="3" fillId="0" borderId="0" xfId="5"/>
    <xf numFmtId="40" fontId="3" fillId="9" borderId="0" xfId="4" applyFill="1"/>
    <xf numFmtId="189" fontId="3" fillId="0" borderId="0" xfId="3" applyNumberFormat="1"/>
    <xf numFmtId="40" fontId="3" fillId="0" borderId="0" xfId="4" quotePrefix="1"/>
    <xf numFmtId="40" fontId="3" fillId="2" borderId="0" xfId="4" applyFill="1" applyAlignment="1">
      <alignment horizontal="center"/>
    </xf>
    <xf numFmtId="9" fontId="3" fillId="0" borderId="0" xfId="3" applyFont="1" applyProtection="1"/>
    <xf numFmtId="190" fontId="3" fillId="0" borderId="0" xfId="4" applyNumberFormat="1"/>
    <xf numFmtId="191" fontId="3" fillId="0" borderId="0" xfId="4" applyNumberFormat="1"/>
    <xf numFmtId="40" fontId="3" fillId="0" borderId="1" xfId="4" applyBorder="1" applyAlignment="1">
      <alignment horizontal="center"/>
    </xf>
    <xf numFmtId="10" fontId="3" fillId="0" borderId="0" xfId="3" applyNumberFormat="1"/>
    <xf numFmtId="177" fontId="6" fillId="0" borderId="0" xfId="4" applyNumberFormat="1" applyFont="1"/>
    <xf numFmtId="170" fontId="3" fillId="0" borderId="0" xfId="4" applyNumberFormat="1" applyAlignment="1">
      <alignment horizontal="right"/>
    </xf>
    <xf numFmtId="178" fontId="3" fillId="0" borderId="0" xfId="4" applyNumberFormat="1"/>
    <xf numFmtId="181" fontId="3" fillId="0" borderId="0" xfId="4" applyNumberFormat="1"/>
    <xf numFmtId="173" fontId="3" fillId="0" borderId="0" xfId="4" applyNumberFormat="1" applyAlignment="1">
      <alignment horizontal="center"/>
    </xf>
    <xf numFmtId="182" fontId="3" fillId="0" borderId="0" xfId="4" applyNumberFormat="1"/>
    <xf numFmtId="183" fontId="3" fillId="0" borderId="0" xfId="4" applyNumberFormat="1"/>
    <xf numFmtId="10" fontId="3" fillId="3" borderId="0" xfId="3" applyNumberFormat="1" applyFill="1"/>
    <xf numFmtId="40" fontId="5" fillId="11" borderId="0" xfId="4" applyFont="1" applyFill="1" applyAlignment="1">
      <alignment horizontal="left"/>
    </xf>
    <xf numFmtId="40" fontId="5" fillId="11" borderId="0" xfId="4" applyFont="1" applyFill="1" applyAlignment="1">
      <alignment horizontal="center"/>
    </xf>
    <xf numFmtId="168" fontId="3" fillId="3" borderId="0" xfId="5" applyNumberFormat="1" applyFill="1"/>
    <xf numFmtId="166" fontId="3" fillId="3" borderId="0" xfId="5" applyNumberFormat="1" applyFill="1"/>
    <xf numFmtId="40" fontId="3" fillId="5" borderId="0" xfId="4" applyFill="1"/>
    <xf numFmtId="173" fontId="3" fillId="0" borderId="0" xfId="6" applyNumberFormat="1" applyFont="1" applyBorder="1"/>
    <xf numFmtId="40" fontId="3" fillId="12" borderId="0" xfId="4" applyFill="1" applyAlignment="1">
      <alignment horizontal="center"/>
    </xf>
    <xf numFmtId="165" fontId="3" fillId="0" borderId="0" xfId="4" applyNumberFormat="1" applyAlignment="1">
      <alignment horizontal="right"/>
    </xf>
    <xf numFmtId="193" fontId="3" fillId="0" borderId="0" xfId="4" applyNumberFormat="1"/>
    <xf numFmtId="194" fontId="3" fillId="0" borderId="0" xfId="3" applyNumberFormat="1"/>
    <xf numFmtId="3" fontId="3" fillId="0" borderId="0" xfId="0" applyNumberFormat="1" applyFont="1"/>
    <xf numFmtId="39" fontId="3" fillId="0" borderId="0" xfId="0" applyNumberFormat="1" applyFont="1"/>
    <xf numFmtId="173" fontId="0" fillId="0" borderId="0" xfId="0" applyNumberFormat="1"/>
    <xf numFmtId="172" fontId="0" fillId="0" borderId="0" xfId="0" applyNumberFormat="1"/>
    <xf numFmtId="43" fontId="3" fillId="0" borderId="0" xfId="1" applyFont="1"/>
    <xf numFmtId="190" fontId="0" fillId="0" borderId="0" xfId="0" applyNumberFormat="1"/>
    <xf numFmtId="40" fontId="0" fillId="2" borderId="0" xfId="0" applyFill="1"/>
    <xf numFmtId="40" fontId="3" fillId="14" borderId="0" xfId="4" applyFill="1"/>
    <xf numFmtId="40" fontId="6" fillId="0" borderId="0" xfId="0" applyFont="1" applyProtection="1">
      <protection locked="0"/>
    </xf>
    <xf numFmtId="164" fontId="0" fillId="10" borderId="0" xfId="3" applyNumberFormat="1" applyFont="1" applyFill="1" applyAlignment="1" applyProtection="1">
      <alignment horizontal="left"/>
      <protection locked="0"/>
    </xf>
    <xf numFmtId="40" fontId="0" fillId="0" borderId="0" xfId="0" applyProtection="1">
      <protection locked="0"/>
    </xf>
    <xf numFmtId="40" fontId="4" fillId="0" borderId="0" xfId="0" applyFont="1" applyProtection="1">
      <protection locked="0"/>
    </xf>
    <xf numFmtId="8" fontId="3" fillId="10" borderId="0" xfId="4" applyNumberFormat="1" applyFill="1" applyAlignment="1" applyProtection="1">
      <alignment horizontal="left"/>
      <protection locked="0"/>
    </xf>
    <xf numFmtId="40" fontId="5" fillId="0" borderId="0" xfId="4" applyFont="1" applyAlignment="1" applyProtection="1">
      <alignment horizontal="center"/>
      <protection locked="0"/>
    </xf>
    <xf numFmtId="40" fontId="3" fillId="0" borderId="1" xfId="4" applyBorder="1" applyAlignment="1" applyProtection="1">
      <alignment horizontal="center"/>
      <protection locked="0"/>
    </xf>
    <xf numFmtId="40" fontId="3" fillId="0" borderId="0" xfId="4" applyAlignment="1" applyProtection="1">
      <alignment horizontal="center"/>
      <protection locked="0"/>
    </xf>
    <xf numFmtId="40" fontId="3" fillId="0" borderId="0" xfId="4" applyProtection="1">
      <protection locked="0"/>
    </xf>
    <xf numFmtId="40" fontId="3" fillId="0" borderId="0" xfId="0" applyFont="1" applyProtection="1">
      <protection locked="0"/>
    </xf>
    <xf numFmtId="40" fontId="3" fillId="0" borderId="2" xfId="4" applyBorder="1" applyAlignment="1" applyProtection="1">
      <alignment horizontal="center"/>
      <protection locked="0"/>
    </xf>
    <xf numFmtId="9" fontId="3" fillId="10" borderId="0" xfId="3" applyFill="1" applyAlignment="1" applyProtection="1">
      <alignment horizontal="left"/>
      <protection locked="0"/>
    </xf>
    <xf numFmtId="40" fontId="0" fillId="0" borderId="0" xfId="0" applyAlignment="1" applyProtection="1">
      <alignment wrapText="1"/>
      <protection locked="0"/>
    </xf>
    <xf numFmtId="40" fontId="3" fillId="0" borderId="0" xfId="4" applyAlignment="1" applyProtection="1">
      <alignment horizontal="center" wrapText="1"/>
      <protection locked="0"/>
    </xf>
    <xf numFmtId="40" fontId="3" fillId="0" borderId="0" xfId="4" quotePrefix="1" applyAlignment="1" applyProtection="1">
      <alignment horizontal="center" wrapText="1"/>
      <protection locked="0"/>
    </xf>
    <xf numFmtId="40" fontId="3" fillId="0" borderId="0" xfId="4" applyAlignment="1" applyProtection="1">
      <alignment wrapText="1"/>
      <protection locked="0"/>
    </xf>
    <xf numFmtId="166" fontId="3" fillId="0" borderId="0" xfId="0" applyNumberFormat="1" applyFont="1" applyAlignment="1" applyProtection="1">
      <alignment wrapText="1"/>
      <protection locked="0"/>
    </xf>
    <xf numFmtId="40" fontId="6" fillId="0" borderId="0" xfId="0" applyFont="1" applyAlignment="1" applyProtection="1">
      <alignment wrapText="1"/>
      <protection locked="0"/>
    </xf>
    <xf numFmtId="10" fontId="0" fillId="13" borderId="3" xfId="3" applyNumberFormat="1" applyFont="1" applyFill="1" applyBorder="1" applyAlignment="1" applyProtection="1">
      <alignment horizontal="left" wrapText="1"/>
      <protection locked="0"/>
    </xf>
    <xf numFmtId="38" fontId="0" fillId="13" borderId="3" xfId="0" applyNumberFormat="1" applyFill="1" applyBorder="1" applyAlignment="1" applyProtection="1">
      <alignment horizontal="left" wrapText="1"/>
      <protection locked="0"/>
    </xf>
    <xf numFmtId="167" fontId="3" fillId="0" borderId="0" xfId="4" applyNumberFormat="1" applyAlignment="1" applyProtection="1">
      <alignment horizontal="right"/>
      <protection locked="0"/>
    </xf>
    <xf numFmtId="166" fontId="3" fillId="0" borderId="0" xfId="4" applyNumberFormat="1" applyProtection="1">
      <protection locked="0"/>
    </xf>
    <xf numFmtId="167" fontId="3" fillId="3" borderId="0" xfId="4" applyNumberFormat="1" applyFill="1" applyProtection="1">
      <protection locked="0"/>
    </xf>
    <xf numFmtId="167" fontId="3" fillId="0" borderId="0" xfId="4" applyNumberFormat="1" applyProtection="1">
      <protection locked="0"/>
    </xf>
    <xf numFmtId="168" fontId="3" fillId="0" borderId="0" xfId="4" applyNumberFormat="1" applyProtection="1">
      <protection locked="0"/>
    </xf>
    <xf numFmtId="168" fontId="3" fillId="3" borderId="0" xfId="4" applyNumberFormat="1" applyFill="1" applyProtection="1">
      <protection locked="0"/>
    </xf>
    <xf numFmtId="166" fontId="0" fillId="0" borderId="0" xfId="0" applyNumberFormat="1" applyProtection="1">
      <protection locked="0"/>
    </xf>
    <xf numFmtId="169" fontId="3" fillId="3" borderId="0" xfId="4" applyNumberFormat="1" applyFill="1" applyProtection="1">
      <protection locked="0"/>
    </xf>
    <xf numFmtId="169" fontId="3" fillId="0" borderId="0" xfId="4" applyNumberFormat="1" applyProtection="1">
      <protection locked="0"/>
    </xf>
    <xf numFmtId="170" fontId="0" fillId="0" borderId="0" xfId="0" applyNumberFormat="1" applyProtection="1">
      <protection locked="0"/>
    </xf>
    <xf numFmtId="37" fontId="3" fillId="0" borderId="0" xfId="4" applyNumberFormat="1" applyProtection="1">
      <protection locked="0"/>
    </xf>
    <xf numFmtId="171" fontId="3" fillId="0" borderId="0" xfId="4" applyNumberFormat="1" applyProtection="1">
      <protection locked="0"/>
    </xf>
    <xf numFmtId="166" fontId="0" fillId="0" borderId="0" xfId="0" applyNumberFormat="1" applyAlignment="1" applyProtection="1">
      <alignment horizontal="right"/>
      <protection locked="0"/>
    </xf>
    <xf numFmtId="170" fontId="3" fillId="0" borderId="0" xfId="4" applyNumberFormat="1" applyProtection="1">
      <protection locked="0"/>
    </xf>
    <xf numFmtId="171" fontId="3" fillId="3" borderId="0" xfId="4" applyNumberFormat="1" applyFill="1" applyProtection="1">
      <protection locked="0"/>
    </xf>
    <xf numFmtId="166" fontId="3" fillId="0" borderId="0" xfId="4" applyNumberFormat="1" applyAlignment="1" applyProtection="1">
      <alignment horizontal="right"/>
      <protection locked="0"/>
    </xf>
    <xf numFmtId="40" fontId="3" fillId="14" borderId="0" xfId="4" applyFill="1" applyProtection="1">
      <protection locked="0"/>
    </xf>
    <xf numFmtId="168" fontId="3" fillId="3" borderId="0" xfId="5" applyNumberFormat="1" applyFill="1" applyProtection="1">
      <protection locked="0"/>
    </xf>
    <xf numFmtId="168" fontId="3" fillId="0" borderId="0" xfId="5" applyNumberFormat="1" applyProtection="1">
      <protection locked="0"/>
    </xf>
    <xf numFmtId="171" fontId="0" fillId="0" borderId="0" xfId="0" applyNumberFormat="1" applyProtection="1">
      <protection locked="0"/>
    </xf>
    <xf numFmtId="166" fontId="3" fillId="3" borderId="0" xfId="5" applyNumberFormat="1" applyFill="1" applyProtection="1">
      <protection locked="0"/>
    </xf>
    <xf numFmtId="166" fontId="3" fillId="0" borderId="0" xfId="5" applyNumberFormat="1" applyProtection="1">
      <protection locked="0"/>
    </xf>
    <xf numFmtId="40" fontId="6" fillId="0" borderId="0" xfId="4" applyFont="1" applyProtection="1">
      <protection locked="0"/>
    </xf>
    <xf numFmtId="174" fontId="3" fillId="0" borderId="0" xfId="4" applyNumberFormat="1" applyProtection="1">
      <protection locked="0"/>
    </xf>
    <xf numFmtId="3" fontId="3" fillId="0" borderId="0" xfId="4" applyNumberFormat="1" applyProtection="1">
      <protection locked="0"/>
    </xf>
    <xf numFmtId="37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0" xfId="4" applyNumberFormat="1" applyAlignment="1" applyProtection="1">
      <alignment horizontal="center"/>
      <protection locked="0"/>
    </xf>
    <xf numFmtId="175" fontId="3" fillId="3" borderId="0" xfId="4" applyNumberFormat="1" applyFill="1" applyProtection="1">
      <protection locked="0"/>
    </xf>
    <xf numFmtId="175" fontId="3" fillId="0" borderId="0" xfId="4" applyNumberFormat="1" applyProtection="1">
      <protection locked="0"/>
    </xf>
    <xf numFmtId="175" fontId="3" fillId="0" borderId="0" xfId="5" applyNumberFormat="1" applyProtection="1">
      <protection locked="0"/>
    </xf>
    <xf numFmtId="175" fontId="3" fillId="3" borderId="0" xfId="5" applyNumberFormat="1" applyFill="1" applyProtection="1">
      <protection locked="0"/>
    </xf>
    <xf numFmtId="172" fontId="3" fillId="3" borderId="0" xfId="4" applyNumberFormat="1" applyFill="1" applyProtection="1">
      <protection locked="0"/>
    </xf>
    <xf numFmtId="172" fontId="3" fillId="0" borderId="0" xfId="4" applyNumberFormat="1" applyProtection="1">
      <protection locked="0"/>
    </xf>
    <xf numFmtId="40" fontId="3" fillId="3" borderId="0" xfId="4" applyFill="1" applyProtection="1">
      <protection locked="0"/>
    </xf>
    <xf numFmtId="40" fontId="3" fillId="0" borderId="0" xfId="4" applyAlignment="1" applyProtection="1">
      <alignment horizontal="right"/>
      <protection locked="0"/>
    </xf>
    <xf numFmtId="40" fontId="7" fillId="0" borderId="0" xfId="0" applyFont="1" applyProtection="1">
      <protection locked="0"/>
    </xf>
    <xf numFmtId="4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40" fontId="3" fillId="6" borderId="0" xfId="4" applyFill="1" applyAlignment="1" applyProtection="1">
      <alignment horizontal="center"/>
      <protection locked="0"/>
    </xf>
    <xf numFmtId="40" fontId="3" fillId="6" borderId="0" xfId="4" applyFill="1" applyProtection="1">
      <protection locked="0"/>
    </xf>
    <xf numFmtId="40" fontId="0" fillId="6" borderId="0" xfId="0" applyFill="1" applyProtection="1">
      <protection locked="0"/>
    </xf>
    <xf numFmtId="4" fontId="0" fillId="6" borderId="0" xfId="0" applyNumberFormat="1" applyFill="1" applyProtection="1">
      <protection locked="0"/>
    </xf>
    <xf numFmtId="39" fontId="3" fillId="0" borderId="0" xfId="4" applyNumberFormat="1" applyProtection="1">
      <protection locked="0"/>
    </xf>
    <xf numFmtId="177" fontId="3" fillId="7" borderId="0" xfId="4" applyNumberFormat="1" applyFill="1" applyProtection="1">
      <protection locked="0"/>
    </xf>
    <xf numFmtId="40" fontId="6" fillId="0" borderId="0" xfId="4" applyFont="1" applyAlignment="1" applyProtection="1">
      <alignment horizontal="center"/>
      <protection locked="0"/>
    </xf>
    <xf numFmtId="44" fontId="6" fillId="0" borderId="0" xfId="2" applyFont="1" applyProtection="1">
      <protection locked="0"/>
    </xf>
    <xf numFmtId="180" fontId="3" fillId="0" borderId="0" xfId="4" applyNumberFormat="1" applyProtection="1">
      <protection locked="0"/>
    </xf>
    <xf numFmtId="166" fontId="3" fillId="0" borderId="0" xfId="0" applyNumberFormat="1" applyFont="1" applyProtection="1">
      <protection locked="0"/>
    </xf>
    <xf numFmtId="40" fontId="4" fillId="0" borderId="0" xfId="4" applyFont="1" applyProtection="1">
      <protection locked="0"/>
    </xf>
    <xf numFmtId="9" fontId="3" fillId="0" borderId="0" xfId="3" applyFill="1" applyAlignment="1" applyProtection="1">
      <alignment horizontal="center"/>
      <protection locked="0"/>
    </xf>
    <xf numFmtId="166" fontId="6" fillId="0" borderId="0" xfId="4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37" fontId="3" fillId="0" borderId="0" xfId="4" applyNumberFormat="1" applyProtection="1">
      <protection hidden="1"/>
    </xf>
    <xf numFmtId="166" fontId="3" fillId="0" borderId="0" xfId="4" applyNumberFormat="1" applyProtection="1">
      <protection hidden="1"/>
    </xf>
    <xf numFmtId="171" fontId="6" fillId="0" borderId="0" xfId="4" applyNumberFormat="1" applyFont="1"/>
    <xf numFmtId="44" fontId="6" fillId="0" borderId="0" xfId="2" applyFont="1" applyProtection="1"/>
    <xf numFmtId="10" fontId="3" fillId="0" borderId="0" xfId="3" applyNumberFormat="1" applyProtection="1"/>
    <xf numFmtId="164" fontId="3" fillId="0" borderId="0" xfId="3" applyNumberFormat="1" applyProtection="1"/>
    <xf numFmtId="39" fontId="3" fillId="0" borderId="0" xfId="4" quotePrefix="1" applyNumberFormat="1"/>
    <xf numFmtId="192" fontId="0" fillId="0" borderId="0" xfId="0" applyNumberFormat="1"/>
    <xf numFmtId="167" fontId="6" fillId="0" borderId="0" xfId="4" applyNumberFormat="1" applyFont="1"/>
    <xf numFmtId="39" fontId="6" fillId="0" borderId="0" xfId="4" applyNumberFormat="1" applyFont="1"/>
    <xf numFmtId="40" fontId="6" fillId="2" borderId="0" xfId="4" applyFont="1" applyFill="1"/>
    <xf numFmtId="174" fontId="6" fillId="0" borderId="0" xfId="4" applyNumberFormat="1" applyFont="1"/>
    <xf numFmtId="172" fontId="6" fillId="0" borderId="0" xfId="4" applyNumberFormat="1" applyFont="1"/>
    <xf numFmtId="189" fontId="3" fillId="0" borderId="0" xfId="3" applyNumberFormat="1" applyProtection="1"/>
    <xf numFmtId="40" fontId="3" fillId="2" borderId="0" xfId="4" applyFill="1"/>
    <xf numFmtId="44" fontId="6" fillId="0" borderId="0" xfId="2" applyFont="1" applyProtection="1">
      <protection hidden="1"/>
    </xf>
    <xf numFmtId="40" fontId="3" fillId="0" borderId="0" xfId="4" applyProtection="1">
      <protection hidden="1"/>
    </xf>
    <xf numFmtId="192" fontId="3" fillId="0" borderId="0" xfId="4" applyNumberFormat="1"/>
    <xf numFmtId="166" fontId="6" fillId="0" borderId="0" xfId="4" applyNumberFormat="1" applyFont="1"/>
    <xf numFmtId="187" fontId="3" fillId="0" borderId="0" xfId="4" applyNumberFormat="1"/>
    <xf numFmtId="188" fontId="3" fillId="0" borderId="0" xfId="3" applyNumberFormat="1" applyProtection="1"/>
    <xf numFmtId="40" fontId="3" fillId="5" borderId="0" xfId="4" applyFill="1" applyProtection="1">
      <protection locked="0"/>
    </xf>
    <xf numFmtId="166" fontId="3" fillId="2" borderId="0" xfId="4" applyNumberFormat="1" applyFill="1" applyProtection="1">
      <protection hidden="1"/>
    </xf>
    <xf numFmtId="168" fontId="3" fillId="0" borderId="0" xfId="5" applyNumberFormat="1"/>
    <xf numFmtId="166" fontId="3" fillId="0" borderId="0" xfId="5" applyNumberFormat="1"/>
    <xf numFmtId="172" fontId="3" fillId="4" borderId="0" xfId="4" applyNumberFormat="1" applyFill="1"/>
    <xf numFmtId="40" fontId="6" fillId="0" borderId="5" xfId="0" applyFont="1" applyBorder="1" applyAlignment="1">
      <alignment horizontal="center" wrapText="1"/>
    </xf>
    <xf numFmtId="40" fontId="6" fillId="0" borderId="6" xfId="0" applyFont="1" applyBorder="1" applyAlignment="1">
      <alignment horizontal="center" wrapText="1"/>
    </xf>
    <xf numFmtId="49" fontId="3" fillId="0" borderId="7" xfId="0" applyNumberFormat="1" applyFont="1" applyBorder="1" applyAlignment="1">
      <alignment wrapText="1"/>
    </xf>
    <xf numFmtId="40" fontId="3" fillId="0" borderId="7" xfId="0" applyFont="1" applyBorder="1" applyAlignment="1">
      <alignment wrapText="1"/>
    </xf>
    <xf numFmtId="40" fontId="3" fillId="0" borderId="7" xfId="0" applyFont="1" applyBorder="1" applyAlignment="1">
      <alignment horizontal="right" wrapText="1"/>
    </xf>
    <xf numFmtId="10" fontId="3" fillId="0" borderId="8" xfId="3" applyNumberFormat="1" applyFont="1" applyFill="1" applyBorder="1" applyAlignment="1">
      <alignment horizontal="right" wrapText="1"/>
    </xf>
    <xf numFmtId="40" fontId="0" fillId="13" borderId="0" xfId="0" applyFill="1" applyAlignment="1">
      <alignment horizontal="center" vertical="top" wrapText="1"/>
    </xf>
    <xf numFmtId="40" fontId="6" fillId="12" borderId="4" xfId="0" applyFont="1" applyFill="1" applyBorder="1" applyAlignment="1">
      <alignment horizontal="center"/>
    </xf>
  </cellXfs>
  <cellStyles count="17">
    <cellStyle name="Comma" xfId="1" builtinId="3"/>
    <cellStyle name="Comma 2" xfId="15" xr:uid="{9D65B592-3592-4114-AE48-E796F62E6129}"/>
    <cellStyle name="Comma 3" xfId="8" xr:uid="{1D98643B-66C8-4F6D-88E3-4BC9BB00A1C8}"/>
    <cellStyle name="Comma0" xfId="6" xr:uid="{F6E70245-EDE1-4AE7-A7AA-04338ACC9C0E}"/>
    <cellStyle name="Currency" xfId="2" builtinId="4"/>
    <cellStyle name="Currency 2" xfId="9" xr:uid="{B8EB17F3-6054-443B-85E4-B6D0B65EAB5E}"/>
    <cellStyle name="headerStyle2" xfId="16" xr:uid="{44CF56D6-487F-45A9-9C28-E72C21B5E906}"/>
    <cellStyle name="Normal" xfId="0" builtinId="0"/>
    <cellStyle name="Normal 2" xfId="14" xr:uid="{002242B8-63E7-4C05-8F9F-9F47E3B16975}"/>
    <cellStyle name="Normal 3" xfId="7" xr:uid="{DAAA516A-81EF-49BA-BDCF-8589F5FA01BE}"/>
    <cellStyle name="Normal 4" xfId="11" xr:uid="{E5687F00-5186-4F7F-9643-AF069F46C0C5}"/>
    <cellStyle name="Normal 5" xfId="4" xr:uid="{A2E67CBF-741A-4824-BCAB-95C80DF1B6A5}"/>
    <cellStyle name="Normal 5 2" xfId="5" xr:uid="{09111A8C-C8E5-426E-96BA-7906B42D6EF8}"/>
    <cellStyle name="Normal 5 3" xfId="13" xr:uid="{FA81167F-E6DD-4759-8335-A0E0D30195E6}"/>
    <cellStyle name="Normal 6" xfId="12" xr:uid="{982627F6-1986-44A8-9FBB-C91D6B58753D}"/>
    <cellStyle name="Normal 9" xfId="10" xr:uid="{DAC5AEA8-5582-4429-89EA-5F38D140E82C}"/>
    <cellStyle name="Percent" xfId="3" builtinId="5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F@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ADEE-AAAA-4DBA-A2E9-02C2F02007A0}">
  <sheetPr>
    <tabColor theme="9" tint="0.59999389629810485"/>
  </sheetPr>
  <dimension ref="A1:H18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28.07421875" defaultRowHeight="15.5" x14ac:dyDescent="0.35"/>
  <cols>
    <col min="1" max="1" width="8.4609375" bestFit="1" customWidth="1"/>
    <col min="2" max="2" width="13.765625" bestFit="1" customWidth="1"/>
    <col min="3" max="3" width="29.765625" bestFit="1" customWidth="1"/>
    <col min="4" max="7" width="22.921875" bestFit="1" customWidth="1"/>
    <col min="8" max="8" width="26.53515625" bestFit="1" customWidth="1"/>
  </cols>
  <sheetData>
    <row r="1" spans="1:8" ht="16" thickBot="1" x14ac:dyDescent="0.4">
      <c r="A1" s="214" t="s">
        <v>1088</v>
      </c>
      <c r="B1" s="214"/>
      <c r="C1" s="214"/>
      <c r="D1" s="214"/>
      <c r="E1" s="214"/>
      <c r="F1" s="214"/>
      <c r="G1" s="214"/>
      <c r="H1" s="214"/>
    </row>
    <row r="2" spans="1:8" ht="16" thickBot="1" x14ac:dyDescent="0.4">
      <c r="A2" s="207" t="s">
        <v>1089</v>
      </c>
      <c r="B2" s="207" t="s">
        <v>1090</v>
      </c>
      <c r="C2" s="207" t="s">
        <v>1091</v>
      </c>
      <c r="D2" s="207" t="s">
        <v>1092</v>
      </c>
      <c r="E2" s="207" t="s">
        <v>1093</v>
      </c>
      <c r="F2" s="207" t="s">
        <v>1094</v>
      </c>
      <c r="G2" s="207" t="s">
        <v>1095</v>
      </c>
      <c r="H2" s="208" t="s">
        <v>1096</v>
      </c>
    </row>
    <row r="3" spans="1:8" ht="16" thickBot="1" x14ac:dyDescent="0.4">
      <c r="A3" s="209" t="s">
        <v>1</v>
      </c>
      <c r="B3" s="210" t="s">
        <v>180</v>
      </c>
      <c r="C3" s="210" t="s">
        <v>1097</v>
      </c>
      <c r="D3" s="211">
        <v>6404.5</v>
      </c>
      <c r="E3" s="211">
        <v>6332.5</v>
      </c>
      <c r="F3" s="211">
        <v>6372</v>
      </c>
      <c r="G3" s="211">
        <v>6356.5</v>
      </c>
      <c r="H3" s="212">
        <f>(D3-G3)/G3</f>
        <v>7.5513254149295996E-3</v>
      </c>
    </row>
    <row r="4" spans="1:8" ht="16" thickBot="1" x14ac:dyDescent="0.4">
      <c r="A4" s="209" t="s">
        <v>2</v>
      </c>
      <c r="B4" s="210" t="s">
        <v>180</v>
      </c>
      <c r="C4" s="210" t="s">
        <v>1098</v>
      </c>
      <c r="D4" s="211">
        <v>32699.5</v>
      </c>
      <c r="E4" s="211">
        <v>33220</v>
      </c>
      <c r="F4" s="211">
        <v>34363.5</v>
      </c>
      <c r="G4" s="211">
        <v>34775</v>
      </c>
      <c r="H4" s="212">
        <f t="shared" ref="H4:H67" si="0">(D4-G4)/G4</f>
        <v>-5.968368080517613E-2</v>
      </c>
    </row>
    <row r="5" spans="1:8" ht="16" thickBot="1" x14ac:dyDescent="0.4">
      <c r="A5" s="209" t="s">
        <v>3</v>
      </c>
      <c r="B5" s="210" t="s">
        <v>180</v>
      </c>
      <c r="C5" s="210" t="s">
        <v>1099</v>
      </c>
      <c r="D5" s="211">
        <v>4867</v>
      </c>
      <c r="E5" s="211">
        <v>4999.5</v>
      </c>
      <c r="F5" s="211">
        <v>5274</v>
      </c>
      <c r="G5" s="211">
        <v>5544</v>
      </c>
      <c r="H5" s="212">
        <f t="shared" si="0"/>
        <v>-0.12211399711399712</v>
      </c>
    </row>
    <row r="6" spans="1:8" ht="16" thickBot="1" x14ac:dyDescent="0.4">
      <c r="A6" s="209" t="s">
        <v>4</v>
      </c>
      <c r="B6" s="210" t="s">
        <v>180</v>
      </c>
      <c r="C6" s="210" t="s">
        <v>1100</v>
      </c>
      <c r="D6" s="211">
        <v>21051.5</v>
      </c>
      <c r="E6" s="211">
        <v>20597.5</v>
      </c>
      <c r="F6" s="211">
        <v>20215.5</v>
      </c>
      <c r="G6" s="211">
        <v>19613</v>
      </c>
      <c r="H6" s="212">
        <f t="shared" si="0"/>
        <v>7.3344210472645693E-2</v>
      </c>
    </row>
    <row r="7" spans="1:8" ht="16" thickBot="1" x14ac:dyDescent="0.4">
      <c r="A7" s="209" t="s">
        <v>5</v>
      </c>
      <c r="B7" s="210" t="s">
        <v>180</v>
      </c>
      <c r="C7" s="210" t="s">
        <v>1101</v>
      </c>
      <c r="D7" s="211">
        <v>1709</v>
      </c>
      <c r="E7" s="211">
        <v>1573</v>
      </c>
      <c r="F7" s="211">
        <v>1234</v>
      </c>
      <c r="G7" s="211">
        <v>1207.5</v>
      </c>
      <c r="H7" s="212">
        <f t="shared" si="0"/>
        <v>0.41532091097308488</v>
      </c>
    </row>
    <row r="8" spans="1:8" ht="16" thickBot="1" x14ac:dyDescent="0.4">
      <c r="A8" s="209" t="s">
        <v>6</v>
      </c>
      <c r="B8" s="210" t="s">
        <v>180</v>
      </c>
      <c r="C8" s="210" t="s">
        <v>1102</v>
      </c>
      <c r="D8" s="211">
        <v>1089</v>
      </c>
      <c r="E8" s="211">
        <v>1094</v>
      </c>
      <c r="F8" s="211">
        <v>1129</v>
      </c>
      <c r="G8" s="211">
        <v>1096.5</v>
      </c>
      <c r="H8" s="212">
        <f t="shared" si="0"/>
        <v>-6.8399452804377564E-3</v>
      </c>
    </row>
    <row r="9" spans="1:8" ht="16" thickBot="1" x14ac:dyDescent="0.4">
      <c r="A9" s="209" t="s">
        <v>7</v>
      </c>
      <c r="B9" s="210" t="s">
        <v>180</v>
      </c>
      <c r="C9" s="210" t="s">
        <v>1103</v>
      </c>
      <c r="D9" s="211">
        <v>7236</v>
      </c>
      <c r="E9" s="211">
        <v>7057.5</v>
      </c>
      <c r="F9" s="211">
        <v>7427.5</v>
      </c>
      <c r="G9" s="211">
        <v>7781</v>
      </c>
      <c r="H9" s="212">
        <f t="shared" si="0"/>
        <v>-7.0042411001156657E-2</v>
      </c>
    </row>
    <row r="10" spans="1:8" ht="16" thickBot="1" x14ac:dyDescent="0.4">
      <c r="A10" s="209" t="s">
        <v>8</v>
      </c>
      <c r="B10" s="210" t="s">
        <v>181</v>
      </c>
      <c r="C10" s="210" t="s">
        <v>1104</v>
      </c>
      <c r="D10" s="211">
        <v>2024</v>
      </c>
      <c r="E10" s="211">
        <v>2039</v>
      </c>
      <c r="F10" s="211">
        <v>2111.5</v>
      </c>
      <c r="G10" s="211">
        <v>2171.5</v>
      </c>
      <c r="H10" s="212">
        <f t="shared" si="0"/>
        <v>-6.7925397190881878E-2</v>
      </c>
    </row>
    <row r="11" spans="1:8" ht="16" thickBot="1" x14ac:dyDescent="0.4">
      <c r="A11" s="209" t="s">
        <v>9</v>
      </c>
      <c r="B11" s="210" t="s">
        <v>181</v>
      </c>
      <c r="C11" s="210" t="s">
        <v>1105</v>
      </c>
      <c r="D11" s="211">
        <v>243.5</v>
      </c>
      <c r="E11" s="211">
        <v>263</v>
      </c>
      <c r="F11" s="211">
        <v>249</v>
      </c>
      <c r="G11" s="211">
        <v>233.5</v>
      </c>
      <c r="H11" s="212">
        <f t="shared" si="0"/>
        <v>4.2826552462526764E-2</v>
      </c>
    </row>
    <row r="12" spans="1:8" ht="16" thickBot="1" x14ac:dyDescent="0.4">
      <c r="A12" s="209" t="s">
        <v>10</v>
      </c>
      <c r="B12" s="210" t="s">
        <v>182</v>
      </c>
      <c r="C12" s="210" t="s">
        <v>1106</v>
      </c>
      <c r="D12" s="211">
        <v>2087</v>
      </c>
      <c r="E12" s="211">
        <v>2102</v>
      </c>
      <c r="F12" s="211">
        <v>2195</v>
      </c>
      <c r="G12" s="211">
        <v>2219.5</v>
      </c>
      <c r="H12" s="212">
        <f t="shared" si="0"/>
        <v>-5.9698130209506643E-2</v>
      </c>
    </row>
    <row r="13" spans="1:8" ht="16" thickBot="1" x14ac:dyDescent="0.4">
      <c r="A13" s="209" t="s">
        <v>11</v>
      </c>
      <c r="B13" s="210" t="s">
        <v>182</v>
      </c>
      <c r="C13" s="210" t="s">
        <v>1107</v>
      </c>
      <c r="D13" s="211">
        <v>866</v>
      </c>
      <c r="E13" s="211">
        <v>933</v>
      </c>
      <c r="F13" s="211">
        <v>998.5</v>
      </c>
      <c r="G13" s="211">
        <v>1047</v>
      </c>
      <c r="H13" s="212">
        <f t="shared" si="0"/>
        <v>-0.17287488061127029</v>
      </c>
    </row>
    <row r="14" spans="1:8" ht="16" thickBot="1" x14ac:dyDescent="0.4">
      <c r="A14" s="209" t="s">
        <v>12</v>
      </c>
      <c r="B14" s="210" t="s">
        <v>182</v>
      </c>
      <c r="C14" s="210" t="s">
        <v>1108</v>
      </c>
      <c r="D14" s="211">
        <v>50007.5</v>
      </c>
      <c r="E14" s="211">
        <v>49949</v>
      </c>
      <c r="F14" s="211">
        <v>50787.5</v>
      </c>
      <c r="G14" s="211">
        <v>51486.5</v>
      </c>
      <c r="H14" s="212">
        <f t="shared" si="0"/>
        <v>-2.8725976712342071E-2</v>
      </c>
    </row>
    <row r="15" spans="1:8" ht="16" thickBot="1" x14ac:dyDescent="0.4">
      <c r="A15" s="209" t="s">
        <v>13</v>
      </c>
      <c r="B15" s="210" t="s">
        <v>182</v>
      </c>
      <c r="C15" s="210" t="s">
        <v>1109</v>
      </c>
      <c r="D15" s="211">
        <v>12583.5</v>
      </c>
      <c r="E15" s="211">
        <v>12783.5</v>
      </c>
      <c r="F15" s="211">
        <v>13067.5</v>
      </c>
      <c r="G15" s="211">
        <v>13342.5</v>
      </c>
      <c r="H15" s="212">
        <f t="shared" si="0"/>
        <v>-5.6885890949971894E-2</v>
      </c>
    </row>
    <row r="16" spans="1:8" ht="16" thickBot="1" x14ac:dyDescent="0.4">
      <c r="A16" s="209" t="s">
        <v>14</v>
      </c>
      <c r="B16" s="210" t="s">
        <v>182</v>
      </c>
      <c r="C16" s="210" t="s">
        <v>1110</v>
      </c>
      <c r="D16" s="211">
        <v>303</v>
      </c>
      <c r="E16" s="211">
        <v>330</v>
      </c>
      <c r="F16" s="211">
        <v>303.5</v>
      </c>
      <c r="G16" s="211">
        <v>270.5</v>
      </c>
      <c r="H16" s="212">
        <f t="shared" si="0"/>
        <v>0.12014787430683918</v>
      </c>
    </row>
    <row r="17" spans="1:8" ht="16" thickBot="1" x14ac:dyDescent="0.4">
      <c r="A17" s="209" t="s">
        <v>15</v>
      </c>
      <c r="B17" s="210" t="s">
        <v>182</v>
      </c>
      <c r="C17" s="210" t="s">
        <v>1111</v>
      </c>
      <c r="D17" s="211">
        <v>37010</v>
      </c>
      <c r="E17" s="211">
        <v>36546</v>
      </c>
      <c r="F17" s="211">
        <v>36575</v>
      </c>
      <c r="G17" s="211">
        <v>36070.5</v>
      </c>
      <c r="H17" s="212">
        <f t="shared" si="0"/>
        <v>2.6046215051080523E-2</v>
      </c>
    </row>
    <row r="18" spans="1:8" ht="16" thickBot="1" x14ac:dyDescent="0.4">
      <c r="A18" s="209" t="s">
        <v>16</v>
      </c>
      <c r="B18" s="210" t="s">
        <v>182</v>
      </c>
      <c r="C18" s="210" t="s">
        <v>1112</v>
      </c>
      <c r="D18" s="211">
        <v>467.5</v>
      </c>
      <c r="E18" s="211">
        <v>497</v>
      </c>
      <c r="F18" s="211">
        <v>477.5</v>
      </c>
      <c r="G18" s="211">
        <v>474.5</v>
      </c>
      <c r="H18" s="212">
        <f t="shared" si="0"/>
        <v>-1.4752370916754479E-2</v>
      </c>
    </row>
    <row r="19" spans="1:8" ht="16" thickBot="1" x14ac:dyDescent="0.4">
      <c r="A19" s="209" t="s">
        <v>17</v>
      </c>
      <c r="B19" s="210" t="s">
        <v>183</v>
      </c>
      <c r="C19" s="210" t="s">
        <v>1113</v>
      </c>
      <c r="D19" s="211">
        <v>1535</v>
      </c>
      <c r="E19" s="211">
        <v>1567.5</v>
      </c>
      <c r="F19" s="211">
        <v>1644</v>
      </c>
      <c r="G19" s="211">
        <v>1662.5</v>
      </c>
      <c r="H19" s="212">
        <f t="shared" si="0"/>
        <v>-7.6691729323308269E-2</v>
      </c>
    </row>
    <row r="20" spans="1:8" ht="16" thickBot="1" x14ac:dyDescent="0.4">
      <c r="A20" s="209" t="s">
        <v>18</v>
      </c>
      <c r="B20" s="210" t="s">
        <v>184</v>
      </c>
      <c r="C20" s="210" t="s">
        <v>1114</v>
      </c>
      <c r="D20" s="211">
        <v>158</v>
      </c>
      <c r="E20" s="211">
        <v>160</v>
      </c>
      <c r="F20" s="211">
        <v>166.5</v>
      </c>
      <c r="G20" s="211">
        <v>144.5</v>
      </c>
      <c r="H20" s="212">
        <f t="shared" si="0"/>
        <v>9.3425605536332182E-2</v>
      </c>
    </row>
    <row r="21" spans="1:8" ht="16" thickBot="1" x14ac:dyDescent="0.4">
      <c r="A21" s="209" t="s">
        <v>19</v>
      </c>
      <c r="B21" s="210" t="s">
        <v>184</v>
      </c>
      <c r="C21" s="210" t="s">
        <v>1115</v>
      </c>
      <c r="D21" s="211">
        <v>57</v>
      </c>
      <c r="E21" s="211">
        <v>50</v>
      </c>
      <c r="F21" s="211">
        <v>48.5</v>
      </c>
      <c r="G21" s="211">
        <v>54.5</v>
      </c>
      <c r="H21" s="212">
        <f t="shared" si="0"/>
        <v>4.5871559633027525E-2</v>
      </c>
    </row>
    <row r="22" spans="1:8" ht="16" thickBot="1" x14ac:dyDescent="0.4">
      <c r="A22" s="209" t="s">
        <v>20</v>
      </c>
      <c r="B22" s="210" t="s">
        <v>184</v>
      </c>
      <c r="C22" s="210" t="s">
        <v>1116</v>
      </c>
      <c r="D22" s="211">
        <v>245.5</v>
      </c>
      <c r="E22" s="211">
        <v>261.5</v>
      </c>
      <c r="F22" s="211">
        <v>265.5</v>
      </c>
      <c r="G22" s="211">
        <v>250</v>
      </c>
      <c r="H22" s="212">
        <f t="shared" si="0"/>
        <v>-1.7999999999999999E-2</v>
      </c>
    </row>
    <row r="23" spans="1:8" ht="16" thickBot="1" x14ac:dyDescent="0.4">
      <c r="A23" s="209" t="s">
        <v>21</v>
      </c>
      <c r="B23" s="210" t="s">
        <v>184</v>
      </c>
      <c r="C23" s="210" t="s">
        <v>1117</v>
      </c>
      <c r="D23" s="211">
        <v>49.5</v>
      </c>
      <c r="E23" s="211">
        <v>209.5</v>
      </c>
      <c r="F23" s="211">
        <v>130.5</v>
      </c>
      <c r="G23" s="211">
        <v>141.5</v>
      </c>
      <c r="H23" s="212">
        <f t="shared" si="0"/>
        <v>-0.65017667844522964</v>
      </c>
    </row>
    <row r="24" spans="1:8" ht="16" thickBot="1" x14ac:dyDescent="0.4">
      <c r="A24" s="209" t="s">
        <v>22</v>
      </c>
      <c r="B24" s="210" t="s">
        <v>184</v>
      </c>
      <c r="C24" s="210" t="s">
        <v>1118</v>
      </c>
      <c r="D24" s="211">
        <v>36.5</v>
      </c>
      <c r="E24" s="211">
        <v>27</v>
      </c>
      <c r="F24" s="211">
        <v>30</v>
      </c>
      <c r="G24" s="211">
        <v>44</v>
      </c>
      <c r="H24" s="212">
        <f t="shared" si="0"/>
        <v>-0.17045454545454544</v>
      </c>
    </row>
    <row r="25" spans="1:8" ht="16" thickBot="1" x14ac:dyDescent="0.4">
      <c r="A25" s="209" t="s">
        <v>23</v>
      </c>
      <c r="B25" s="210" t="s">
        <v>185</v>
      </c>
      <c r="C25" s="210" t="s">
        <v>1119</v>
      </c>
      <c r="D25" s="211">
        <v>404</v>
      </c>
      <c r="E25" s="211">
        <v>428</v>
      </c>
      <c r="F25" s="211">
        <v>456</v>
      </c>
      <c r="G25" s="211">
        <v>434</v>
      </c>
      <c r="H25" s="212">
        <f t="shared" si="0"/>
        <v>-6.9124423963133647E-2</v>
      </c>
    </row>
    <row r="26" spans="1:8" ht="16" thickBot="1" x14ac:dyDescent="0.4">
      <c r="A26" s="209" t="s">
        <v>24</v>
      </c>
      <c r="B26" s="210" t="s">
        <v>185</v>
      </c>
      <c r="C26" s="210" t="s">
        <v>1120</v>
      </c>
      <c r="D26" s="211">
        <v>231</v>
      </c>
      <c r="E26" s="211">
        <v>227</v>
      </c>
      <c r="F26" s="211">
        <v>235.5</v>
      </c>
      <c r="G26" s="211">
        <v>219</v>
      </c>
      <c r="H26" s="212">
        <f t="shared" si="0"/>
        <v>5.4794520547945202E-2</v>
      </c>
    </row>
    <row r="27" spans="1:8" ht="16" thickBot="1" x14ac:dyDescent="0.4">
      <c r="A27" s="209" t="s">
        <v>25</v>
      </c>
      <c r="B27" s="210" t="s">
        <v>186</v>
      </c>
      <c r="C27" s="210" t="s">
        <v>1121</v>
      </c>
      <c r="D27" s="211">
        <v>30258.5</v>
      </c>
      <c r="E27" s="211">
        <v>30394.5</v>
      </c>
      <c r="F27" s="211">
        <v>30979.5</v>
      </c>
      <c r="G27" s="211">
        <v>30848.5</v>
      </c>
      <c r="H27" s="212">
        <f t="shared" si="0"/>
        <v>-1.912572734492763E-2</v>
      </c>
    </row>
    <row r="28" spans="1:8" ht="16" thickBot="1" x14ac:dyDescent="0.4">
      <c r="A28" s="209" t="s">
        <v>26</v>
      </c>
      <c r="B28" s="210" t="s">
        <v>186</v>
      </c>
      <c r="C28" s="210" t="s">
        <v>1122</v>
      </c>
      <c r="D28" s="211">
        <v>26784.5</v>
      </c>
      <c r="E28" s="211">
        <v>26932</v>
      </c>
      <c r="F28" s="211">
        <v>27171.5</v>
      </c>
      <c r="G28" s="211">
        <v>27335.5</v>
      </c>
      <c r="H28" s="212">
        <f t="shared" si="0"/>
        <v>-2.015693877924311E-2</v>
      </c>
    </row>
    <row r="29" spans="1:8" ht="16" thickBot="1" x14ac:dyDescent="0.4">
      <c r="A29" s="209" t="s">
        <v>27</v>
      </c>
      <c r="B29" s="210" t="s">
        <v>187</v>
      </c>
      <c r="C29" s="210" t="s">
        <v>1123</v>
      </c>
      <c r="D29" s="211">
        <v>864</v>
      </c>
      <c r="E29" s="211">
        <v>909</v>
      </c>
      <c r="F29" s="211">
        <v>951</v>
      </c>
      <c r="G29" s="211">
        <v>960</v>
      </c>
      <c r="H29" s="212">
        <f t="shared" si="0"/>
        <v>-0.1</v>
      </c>
    </row>
    <row r="30" spans="1:8" ht="16" thickBot="1" x14ac:dyDescent="0.4">
      <c r="A30" s="209" t="s">
        <v>28</v>
      </c>
      <c r="B30" s="210" t="s">
        <v>187</v>
      </c>
      <c r="C30" s="210" t="s">
        <v>1124</v>
      </c>
      <c r="D30" s="211">
        <v>1269.5</v>
      </c>
      <c r="E30" s="211">
        <v>1255</v>
      </c>
      <c r="F30" s="211">
        <v>1259.5</v>
      </c>
      <c r="G30" s="211">
        <v>1252.5</v>
      </c>
      <c r="H30" s="212">
        <f t="shared" si="0"/>
        <v>1.3572854291417165E-2</v>
      </c>
    </row>
    <row r="31" spans="1:8" ht="16" thickBot="1" x14ac:dyDescent="0.4">
      <c r="A31" s="209" t="s">
        <v>29</v>
      </c>
      <c r="B31" s="210" t="s">
        <v>188</v>
      </c>
      <c r="C31" s="210" t="s">
        <v>1125</v>
      </c>
      <c r="D31" s="211">
        <v>97</v>
      </c>
      <c r="E31" s="211">
        <v>94</v>
      </c>
      <c r="F31" s="211">
        <v>92</v>
      </c>
      <c r="G31" s="211">
        <v>92.5</v>
      </c>
      <c r="H31" s="212">
        <f t="shared" si="0"/>
        <v>4.8648648648648651E-2</v>
      </c>
    </row>
    <row r="32" spans="1:8" ht="16" thickBot="1" x14ac:dyDescent="0.4">
      <c r="A32" s="209" t="s">
        <v>30</v>
      </c>
      <c r="B32" s="210" t="s">
        <v>188</v>
      </c>
      <c r="C32" s="210" t="s">
        <v>1126</v>
      </c>
      <c r="D32" s="211">
        <v>164.5</v>
      </c>
      <c r="E32" s="211">
        <v>162.5</v>
      </c>
      <c r="F32" s="211">
        <v>172</v>
      </c>
      <c r="G32" s="211">
        <v>174.5</v>
      </c>
      <c r="H32" s="212">
        <f t="shared" si="0"/>
        <v>-5.730659025787966E-2</v>
      </c>
    </row>
    <row r="33" spans="1:8" ht="16" thickBot="1" x14ac:dyDescent="0.4">
      <c r="A33" s="209" t="s">
        <v>31</v>
      </c>
      <c r="B33" s="210" t="s">
        <v>189</v>
      </c>
      <c r="C33" s="210" t="s">
        <v>1127</v>
      </c>
      <c r="D33" s="211">
        <v>589</v>
      </c>
      <c r="E33" s="211">
        <v>590</v>
      </c>
      <c r="F33" s="211">
        <v>609</v>
      </c>
      <c r="G33" s="211">
        <v>632</v>
      </c>
      <c r="H33" s="212">
        <f t="shared" si="0"/>
        <v>-6.8037974683544306E-2</v>
      </c>
    </row>
    <row r="34" spans="1:8" ht="16" thickBot="1" x14ac:dyDescent="0.4">
      <c r="A34" s="209" t="s">
        <v>32</v>
      </c>
      <c r="B34" s="210" t="s">
        <v>190</v>
      </c>
      <c r="C34" s="210" t="s">
        <v>1128</v>
      </c>
      <c r="D34" s="211">
        <v>927</v>
      </c>
      <c r="E34" s="211">
        <v>955</v>
      </c>
      <c r="F34" s="211">
        <v>991.5</v>
      </c>
      <c r="G34" s="211">
        <v>1007</v>
      </c>
      <c r="H34" s="212">
        <f t="shared" si="0"/>
        <v>-7.9443892750744788E-2</v>
      </c>
    </row>
    <row r="35" spans="1:8" ht="16" thickBot="1" x14ac:dyDescent="0.4">
      <c r="A35" s="209" t="s">
        <v>33</v>
      </c>
      <c r="B35" s="210" t="s">
        <v>190</v>
      </c>
      <c r="C35" s="210" t="s">
        <v>1129</v>
      </c>
      <c r="D35" s="211">
        <v>363</v>
      </c>
      <c r="E35" s="211">
        <v>385.5</v>
      </c>
      <c r="F35" s="211">
        <v>365.5</v>
      </c>
      <c r="G35" s="211">
        <v>331.5</v>
      </c>
      <c r="H35" s="212">
        <f t="shared" si="0"/>
        <v>9.5022624434389136E-2</v>
      </c>
    </row>
    <row r="36" spans="1:8" ht="16" thickBot="1" x14ac:dyDescent="0.4">
      <c r="A36" s="209" t="s">
        <v>34</v>
      </c>
      <c r="B36" s="210" t="s">
        <v>190</v>
      </c>
      <c r="C36" s="210" t="s">
        <v>1130</v>
      </c>
      <c r="D36" s="211">
        <v>176</v>
      </c>
      <c r="E36" s="211">
        <v>164</v>
      </c>
      <c r="F36" s="211">
        <v>153</v>
      </c>
      <c r="G36" s="211">
        <v>140.5</v>
      </c>
      <c r="H36" s="212">
        <f t="shared" si="0"/>
        <v>0.25266903914590749</v>
      </c>
    </row>
    <row r="37" spans="1:8" ht="16" thickBot="1" x14ac:dyDescent="0.4">
      <c r="A37" s="209" t="s">
        <v>35</v>
      </c>
      <c r="B37" s="210" t="s">
        <v>191</v>
      </c>
      <c r="C37" s="210" t="s">
        <v>1131</v>
      </c>
      <c r="D37" s="211">
        <v>163</v>
      </c>
      <c r="E37" s="211">
        <v>159</v>
      </c>
      <c r="F37" s="211">
        <v>166.5</v>
      </c>
      <c r="G37" s="211">
        <v>177.5</v>
      </c>
      <c r="H37" s="212">
        <f t="shared" si="0"/>
        <v>-8.1690140845070425E-2</v>
      </c>
    </row>
    <row r="38" spans="1:8" ht="16" thickBot="1" x14ac:dyDescent="0.4">
      <c r="A38" s="209" t="s">
        <v>36</v>
      </c>
      <c r="B38" s="210" t="s">
        <v>191</v>
      </c>
      <c r="C38" s="210" t="s">
        <v>1132</v>
      </c>
      <c r="D38" s="211">
        <v>286</v>
      </c>
      <c r="E38" s="211">
        <v>276</v>
      </c>
      <c r="F38" s="211">
        <v>259.5</v>
      </c>
      <c r="G38" s="211">
        <v>237.5</v>
      </c>
      <c r="H38" s="212">
        <f t="shared" si="0"/>
        <v>0.20421052631578948</v>
      </c>
    </row>
    <row r="39" spans="1:8" ht="16" thickBot="1" x14ac:dyDescent="0.4">
      <c r="A39" s="209" t="s">
        <v>37</v>
      </c>
      <c r="B39" s="210" t="s">
        <v>192</v>
      </c>
      <c r="C39" s="210" t="s">
        <v>1133</v>
      </c>
      <c r="D39" s="211">
        <v>331</v>
      </c>
      <c r="E39" s="211">
        <v>343</v>
      </c>
      <c r="F39" s="211">
        <v>380</v>
      </c>
      <c r="G39" s="211">
        <v>403</v>
      </c>
      <c r="H39" s="212">
        <f t="shared" si="0"/>
        <v>-0.17866004962779156</v>
      </c>
    </row>
    <row r="40" spans="1:8" ht="16" thickBot="1" x14ac:dyDescent="0.4">
      <c r="A40" s="209" t="s">
        <v>38</v>
      </c>
      <c r="B40" s="210" t="s">
        <v>193</v>
      </c>
      <c r="C40" s="210" t="s">
        <v>1134</v>
      </c>
      <c r="D40" s="211">
        <v>271.5</v>
      </c>
      <c r="E40" s="211">
        <v>309</v>
      </c>
      <c r="F40" s="211">
        <v>318.5</v>
      </c>
      <c r="G40" s="211">
        <v>331.5</v>
      </c>
      <c r="H40" s="212">
        <f t="shared" si="0"/>
        <v>-0.18099547511312217</v>
      </c>
    </row>
    <row r="41" spans="1:8" ht="16" thickBot="1" x14ac:dyDescent="0.4">
      <c r="A41" s="209" t="s">
        <v>39</v>
      </c>
      <c r="B41" s="210" t="s">
        <v>194</v>
      </c>
      <c r="C41" s="210" t="s">
        <v>1135</v>
      </c>
      <c r="D41" s="211">
        <v>3767</v>
      </c>
      <c r="E41" s="211">
        <v>4127.5</v>
      </c>
      <c r="F41" s="211">
        <v>4241</v>
      </c>
      <c r="G41" s="211">
        <v>4360.5</v>
      </c>
      <c r="H41" s="212">
        <f t="shared" si="0"/>
        <v>-0.1361082444673776</v>
      </c>
    </row>
    <row r="42" spans="1:8" ht="16" thickBot="1" x14ac:dyDescent="0.4">
      <c r="A42" s="209" t="s">
        <v>40</v>
      </c>
      <c r="B42" s="210" t="s">
        <v>195</v>
      </c>
      <c r="C42" s="210" t="s">
        <v>1136</v>
      </c>
      <c r="D42" s="211">
        <v>84396.5</v>
      </c>
      <c r="E42" s="211">
        <v>82476.5</v>
      </c>
      <c r="F42" s="211">
        <v>82330</v>
      </c>
      <c r="G42" s="211">
        <v>83793</v>
      </c>
      <c r="H42" s="212">
        <f t="shared" si="0"/>
        <v>7.2022722661797527E-3</v>
      </c>
    </row>
    <row r="43" spans="1:8" ht="16" thickBot="1" x14ac:dyDescent="0.4">
      <c r="A43" s="209" t="s">
        <v>41</v>
      </c>
      <c r="B43" s="210" t="s">
        <v>196</v>
      </c>
      <c r="C43" s="210" t="s">
        <v>1137</v>
      </c>
      <c r="D43" s="211">
        <v>242.5</v>
      </c>
      <c r="E43" s="211">
        <v>232</v>
      </c>
      <c r="F43" s="211">
        <v>244.5</v>
      </c>
      <c r="G43" s="211">
        <v>241</v>
      </c>
      <c r="H43" s="212">
        <f t="shared" si="0"/>
        <v>6.2240663900414933E-3</v>
      </c>
    </row>
    <row r="44" spans="1:8" ht="16" thickBot="1" x14ac:dyDescent="0.4">
      <c r="A44" s="209" t="s">
        <v>42</v>
      </c>
      <c r="B44" s="210" t="s">
        <v>197</v>
      </c>
      <c r="C44" s="210" t="s">
        <v>1138</v>
      </c>
      <c r="D44" s="211">
        <v>57877.5</v>
      </c>
      <c r="E44" s="211">
        <v>58489.5</v>
      </c>
      <c r="F44" s="211">
        <v>59455.5</v>
      </c>
      <c r="G44" s="211">
        <v>60239.5</v>
      </c>
      <c r="H44" s="212">
        <f t="shared" si="0"/>
        <v>-3.9210152806713201E-2</v>
      </c>
    </row>
    <row r="45" spans="1:8" ht="16" thickBot="1" x14ac:dyDescent="0.4">
      <c r="A45" s="209" t="s">
        <v>43</v>
      </c>
      <c r="B45" s="210" t="s">
        <v>198</v>
      </c>
      <c r="C45" s="210" t="s">
        <v>1139</v>
      </c>
      <c r="D45" s="211">
        <v>6025</v>
      </c>
      <c r="E45" s="211">
        <v>6165</v>
      </c>
      <c r="F45" s="211">
        <v>6343.5</v>
      </c>
      <c r="G45" s="211">
        <v>6425.5</v>
      </c>
      <c r="H45" s="212">
        <f t="shared" si="0"/>
        <v>-6.2329779783674419E-2</v>
      </c>
    </row>
    <row r="46" spans="1:8" ht="16" thickBot="1" x14ac:dyDescent="0.4">
      <c r="A46" s="209" t="s">
        <v>44</v>
      </c>
      <c r="B46" s="210" t="s">
        <v>199</v>
      </c>
      <c r="C46" s="210" t="s">
        <v>1140</v>
      </c>
      <c r="D46" s="211">
        <v>2340.5</v>
      </c>
      <c r="E46" s="211">
        <v>2332.5</v>
      </c>
      <c r="F46" s="211">
        <v>2293.5</v>
      </c>
      <c r="G46" s="211">
        <v>2232</v>
      </c>
      <c r="H46" s="212">
        <f t="shared" si="0"/>
        <v>4.8611111111111112E-2</v>
      </c>
    </row>
    <row r="47" spans="1:8" ht="16" thickBot="1" x14ac:dyDescent="0.4">
      <c r="A47" s="209" t="s">
        <v>45</v>
      </c>
      <c r="B47" s="210" t="s">
        <v>199</v>
      </c>
      <c r="C47" s="210" t="s">
        <v>1141</v>
      </c>
      <c r="D47" s="211">
        <v>250</v>
      </c>
      <c r="E47" s="211">
        <v>291</v>
      </c>
      <c r="F47" s="211">
        <v>275</v>
      </c>
      <c r="G47" s="211">
        <v>255</v>
      </c>
      <c r="H47" s="212">
        <f t="shared" si="0"/>
        <v>-1.9607843137254902E-2</v>
      </c>
    </row>
    <row r="48" spans="1:8" ht="16" thickBot="1" x14ac:dyDescent="0.4">
      <c r="A48" s="209" t="s">
        <v>46</v>
      </c>
      <c r="B48" s="210" t="s">
        <v>199</v>
      </c>
      <c r="C48" s="210" t="s">
        <v>1142</v>
      </c>
      <c r="D48" s="211">
        <v>299</v>
      </c>
      <c r="E48" s="211">
        <v>297</v>
      </c>
      <c r="F48" s="211">
        <v>329.5</v>
      </c>
      <c r="G48" s="211">
        <v>304</v>
      </c>
      <c r="H48" s="212">
        <f t="shared" si="0"/>
        <v>-1.6447368421052631E-2</v>
      </c>
    </row>
    <row r="49" spans="1:8" ht="16" thickBot="1" x14ac:dyDescent="0.4">
      <c r="A49" s="209" t="s">
        <v>47</v>
      </c>
      <c r="B49" s="210" t="s">
        <v>199</v>
      </c>
      <c r="C49" s="210" t="s">
        <v>1143</v>
      </c>
      <c r="D49" s="211">
        <v>250</v>
      </c>
      <c r="E49" s="211">
        <v>256</v>
      </c>
      <c r="F49" s="211">
        <v>248.5</v>
      </c>
      <c r="G49" s="211">
        <v>254</v>
      </c>
      <c r="H49" s="212">
        <f t="shared" si="0"/>
        <v>-1.5748031496062992E-2</v>
      </c>
    </row>
    <row r="50" spans="1:8" ht="16" thickBot="1" x14ac:dyDescent="0.4">
      <c r="A50" s="209" t="s">
        <v>48</v>
      </c>
      <c r="B50" s="210" t="s">
        <v>199</v>
      </c>
      <c r="C50" s="210" t="s">
        <v>1144</v>
      </c>
      <c r="D50" s="211">
        <v>73</v>
      </c>
      <c r="E50" s="211">
        <v>63</v>
      </c>
      <c r="F50" s="211">
        <v>69.5</v>
      </c>
      <c r="G50" s="211">
        <v>71.5</v>
      </c>
      <c r="H50" s="212">
        <f t="shared" si="0"/>
        <v>2.097902097902098E-2</v>
      </c>
    </row>
    <row r="51" spans="1:8" ht="16" thickBot="1" x14ac:dyDescent="0.4">
      <c r="A51" s="209" t="s">
        <v>49</v>
      </c>
      <c r="B51" s="210" t="s">
        <v>200</v>
      </c>
      <c r="C51" s="210" t="s">
        <v>1145</v>
      </c>
      <c r="D51" s="211">
        <v>392</v>
      </c>
      <c r="E51" s="211">
        <v>415</v>
      </c>
      <c r="F51" s="211">
        <v>409.5</v>
      </c>
      <c r="G51" s="211">
        <v>426</v>
      </c>
      <c r="H51" s="212">
        <f t="shared" si="0"/>
        <v>-7.9812206572769953E-2</v>
      </c>
    </row>
    <row r="52" spans="1:8" ht="16" thickBot="1" x14ac:dyDescent="0.4">
      <c r="A52" s="209" t="s">
        <v>50</v>
      </c>
      <c r="B52" s="210" t="s">
        <v>200</v>
      </c>
      <c r="C52" s="210" t="s">
        <v>1146</v>
      </c>
      <c r="D52" s="211">
        <v>11891</v>
      </c>
      <c r="E52" s="211">
        <v>12050</v>
      </c>
      <c r="F52" s="211">
        <v>12298.5</v>
      </c>
      <c r="G52" s="211">
        <v>12587</v>
      </c>
      <c r="H52" s="212">
        <f t="shared" si="0"/>
        <v>-5.5295145785334072E-2</v>
      </c>
    </row>
    <row r="53" spans="1:8" ht="16" thickBot="1" x14ac:dyDescent="0.4">
      <c r="A53" s="209" t="s">
        <v>51</v>
      </c>
      <c r="B53" s="210" t="s">
        <v>200</v>
      </c>
      <c r="C53" s="210" t="s">
        <v>1147</v>
      </c>
      <c r="D53" s="211">
        <v>8667</v>
      </c>
      <c r="E53" s="211">
        <v>8756</v>
      </c>
      <c r="F53" s="211">
        <v>9225.5</v>
      </c>
      <c r="G53" s="211">
        <v>8981</v>
      </c>
      <c r="H53" s="212">
        <f t="shared" si="0"/>
        <v>-3.4962699031288277E-2</v>
      </c>
    </row>
    <row r="54" spans="1:8" ht="16" thickBot="1" x14ac:dyDescent="0.4">
      <c r="A54" s="209" t="s">
        <v>52</v>
      </c>
      <c r="B54" s="210" t="s">
        <v>200</v>
      </c>
      <c r="C54" s="210" t="s">
        <v>1148</v>
      </c>
      <c r="D54" s="211">
        <v>7399</v>
      </c>
      <c r="E54" s="211">
        <v>7341</v>
      </c>
      <c r="F54" s="211">
        <v>7727</v>
      </c>
      <c r="G54" s="211">
        <v>7862.5</v>
      </c>
      <c r="H54" s="212">
        <f t="shared" si="0"/>
        <v>-5.8950715421303659E-2</v>
      </c>
    </row>
    <row r="55" spans="1:8" ht="16" thickBot="1" x14ac:dyDescent="0.4">
      <c r="A55" s="209" t="s">
        <v>53</v>
      </c>
      <c r="B55" s="210" t="s">
        <v>200</v>
      </c>
      <c r="C55" s="210" t="s">
        <v>1149</v>
      </c>
      <c r="D55" s="211">
        <v>21443</v>
      </c>
      <c r="E55" s="211">
        <v>20943.5</v>
      </c>
      <c r="F55" s="211">
        <v>21009</v>
      </c>
      <c r="G55" s="211">
        <v>21479.5</v>
      </c>
      <c r="H55" s="212">
        <f t="shared" si="0"/>
        <v>-1.6992946763192812E-3</v>
      </c>
    </row>
    <row r="56" spans="1:8" ht="16" thickBot="1" x14ac:dyDescent="0.4">
      <c r="A56" s="209" t="s">
        <v>54</v>
      </c>
      <c r="B56" s="210" t="s">
        <v>200</v>
      </c>
      <c r="C56" s="210" t="s">
        <v>1150</v>
      </c>
      <c r="D56" s="211">
        <v>3598.5</v>
      </c>
      <c r="E56" s="211">
        <v>3609.5</v>
      </c>
      <c r="F56" s="211">
        <v>3622.5</v>
      </c>
      <c r="G56" s="211">
        <v>3545</v>
      </c>
      <c r="H56" s="212">
        <f t="shared" si="0"/>
        <v>1.5091678420310296E-2</v>
      </c>
    </row>
    <row r="57" spans="1:8" ht="16" thickBot="1" x14ac:dyDescent="0.4">
      <c r="A57" s="209" t="s">
        <v>55</v>
      </c>
      <c r="B57" s="210" t="s">
        <v>200</v>
      </c>
      <c r="C57" s="210" t="s">
        <v>1151</v>
      </c>
      <c r="D57" s="211">
        <v>1113</v>
      </c>
      <c r="E57" s="211">
        <v>1207</v>
      </c>
      <c r="F57" s="211">
        <v>1286</v>
      </c>
      <c r="G57" s="211">
        <v>1295.5</v>
      </c>
      <c r="H57" s="212">
        <f t="shared" si="0"/>
        <v>-0.14087225009648785</v>
      </c>
    </row>
    <row r="58" spans="1:8" ht="16" thickBot="1" x14ac:dyDescent="0.4">
      <c r="A58" s="209" t="s">
        <v>56</v>
      </c>
      <c r="B58" s="210" t="s">
        <v>200</v>
      </c>
      <c r="C58" s="210" t="s">
        <v>1152</v>
      </c>
      <c r="D58" s="211">
        <v>24230</v>
      </c>
      <c r="E58" s="211">
        <v>24346</v>
      </c>
      <c r="F58" s="211">
        <v>24490.5</v>
      </c>
      <c r="G58" s="211">
        <v>24154.5</v>
      </c>
      <c r="H58" s="212">
        <f t="shared" si="0"/>
        <v>3.125711565132791E-3</v>
      </c>
    </row>
    <row r="59" spans="1:8" ht="16" thickBot="1" x14ac:dyDescent="0.4">
      <c r="A59" s="209" t="s">
        <v>57</v>
      </c>
      <c r="B59" s="210" t="s">
        <v>200</v>
      </c>
      <c r="C59" s="210" t="s">
        <v>1153</v>
      </c>
      <c r="D59" s="211">
        <v>921.5</v>
      </c>
      <c r="E59" s="211">
        <v>884.5</v>
      </c>
      <c r="F59" s="211">
        <v>894</v>
      </c>
      <c r="G59" s="211">
        <v>891.5</v>
      </c>
      <c r="H59" s="212">
        <f t="shared" si="0"/>
        <v>3.3651149747616377E-2</v>
      </c>
    </row>
    <row r="60" spans="1:8" ht="16" thickBot="1" x14ac:dyDescent="0.4">
      <c r="A60" s="209" t="s">
        <v>58</v>
      </c>
      <c r="B60" s="210" t="s">
        <v>200</v>
      </c>
      <c r="C60" s="210" t="s">
        <v>1154</v>
      </c>
      <c r="D60" s="211">
        <v>529</v>
      </c>
      <c r="E60" s="211">
        <v>542</v>
      </c>
      <c r="F60" s="211">
        <v>566</v>
      </c>
      <c r="G60" s="211">
        <v>546.5</v>
      </c>
      <c r="H60" s="212">
        <f t="shared" si="0"/>
        <v>-3.2021957913998172E-2</v>
      </c>
    </row>
    <row r="61" spans="1:8" ht="16" thickBot="1" x14ac:dyDescent="0.4">
      <c r="A61" s="209" t="s">
        <v>59</v>
      </c>
      <c r="B61" s="210" t="s">
        <v>200</v>
      </c>
      <c r="C61" s="210" t="s">
        <v>1155</v>
      </c>
      <c r="D61" s="211">
        <v>251</v>
      </c>
      <c r="E61" s="211">
        <v>253.5</v>
      </c>
      <c r="F61" s="211">
        <v>270</v>
      </c>
      <c r="G61" s="211">
        <v>258</v>
      </c>
      <c r="H61" s="212">
        <f t="shared" si="0"/>
        <v>-2.7131782945736434E-2</v>
      </c>
    </row>
    <row r="62" spans="1:8" ht="16" thickBot="1" x14ac:dyDescent="0.4">
      <c r="A62" s="209" t="s">
        <v>60</v>
      </c>
      <c r="B62" s="210" t="s">
        <v>200</v>
      </c>
      <c r="C62" s="210" t="s">
        <v>1156</v>
      </c>
      <c r="D62" s="211">
        <v>6198.5</v>
      </c>
      <c r="E62" s="211">
        <v>6224.5</v>
      </c>
      <c r="F62" s="211">
        <v>6299.5</v>
      </c>
      <c r="G62" s="211">
        <v>6328.5</v>
      </c>
      <c r="H62" s="212">
        <f t="shared" si="0"/>
        <v>-2.054199257327961E-2</v>
      </c>
    </row>
    <row r="63" spans="1:8" ht="16" thickBot="1" x14ac:dyDescent="0.4">
      <c r="A63" s="209" t="s">
        <v>61</v>
      </c>
      <c r="B63" s="210" t="s">
        <v>200</v>
      </c>
      <c r="C63" s="210" t="s">
        <v>1157</v>
      </c>
      <c r="D63" s="211">
        <v>21041</v>
      </c>
      <c r="E63" s="211">
        <v>19735</v>
      </c>
      <c r="F63" s="211">
        <v>18861.5</v>
      </c>
      <c r="G63" s="211">
        <v>18568.5</v>
      </c>
      <c r="H63" s="212">
        <f t="shared" si="0"/>
        <v>0.13315561300051162</v>
      </c>
    </row>
    <row r="64" spans="1:8" ht="16" thickBot="1" x14ac:dyDescent="0.4">
      <c r="A64" s="209" t="s">
        <v>62</v>
      </c>
      <c r="B64" s="210" t="s">
        <v>200</v>
      </c>
      <c r="C64" s="210" t="s">
        <v>1158</v>
      </c>
      <c r="D64" s="211">
        <v>64.5</v>
      </c>
      <c r="E64" s="211">
        <v>58</v>
      </c>
      <c r="F64" s="211">
        <v>75.5</v>
      </c>
      <c r="G64" s="211">
        <v>104</v>
      </c>
      <c r="H64" s="212">
        <f t="shared" si="0"/>
        <v>-0.37980769230769229</v>
      </c>
    </row>
    <row r="65" spans="1:8" ht="16" thickBot="1" x14ac:dyDescent="0.4">
      <c r="A65" s="209" t="s">
        <v>63</v>
      </c>
      <c r="B65" s="210" t="s">
        <v>200</v>
      </c>
      <c r="C65" s="210" t="s">
        <v>1159</v>
      </c>
      <c r="D65" s="211">
        <v>331.5</v>
      </c>
      <c r="E65" s="211">
        <v>360.5</v>
      </c>
      <c r="F65" s="211">
        <v>303</v>
      </c>
      <c r="G65" s="211">
        <v>288</v>
      </c>
      <c r="H65" s="212">
        <f t="shared" si="0"/>
        <v>0.15104166666666666</v>
      </c>
    </row>
    <row r="66" spans="1:8" ht="16" thickBot="1" x14ac:dyDescent="0.4">
      <c r="A66" s="209" t="s">
        <v>64</v>
      </c>
      <c r="B66" s="210" t="s">
        <v>201</v>
      </c>
      <c r="C66" s="210" t="s">
        <v>1160</v>
      </c>
      <c r="D66" s="211">
        <v>3018.5</v>
      </c>
      <c r="E66" s="211">
        <v>3019.5</v>
      </c>
      <c r="F66" s="211">
        <v>3219</v>
      </c>
      <c r="G66" s="211">
        <v>3250</v>
      </c>
      <c r="H66" s="212">
        <f t="shared" si="0"/>
        <v>-7.1230769230769236E-2</v>
      </c>
    </row>
    <row r="67" spans="1:8" ht="16" thickBot="1" x14ac:dyDescent="0.4">
      <c r="A67" s="209" t="s">
        <v>65</v>
      </c>
      <c r="B67" s="210" t="s">
        <v>201</v>
      </c>
      <c r="C67" s="210" t="s">
        <v>1161</v>
      </c>
      <c r="D67" s="211">
        <v>1190</v>
      </c>
      <c r="E67" s="211">
        <v>1251</v>
      </c>
      <c r="F67" s="211">
        <v>1303.5</v>
      </c>
      <c r="G67" s="211">
        <v>1341</v>
      </c>
      <c r="H67" s="212">
        <f t="shared" si="0"/>
        <v>-0.11260253542132737</v>
      </c>
    </row>
    <row r="68" spans="1:8" ht="16" thickBot="1" x14ac:dyDescent="0.4">
      <c r="A68" s="209" t="s">
        <v>66</v>
      </c>
      <c r="B68" s="210" t="s">
        <v>201</v>
      </c>
      <c r="C68" s="210" t="s">
        <v>1162</v>
      </c>
      <c r="D68" s="211">
        <v>144</v>
      </c>
      <c r="E68" s="211">
        <v>152</v>
      </c>
      <c r="F68" s="211">
        <v>175</v>
      </c>
      <c r="G68" s="211">
        <v>194</v>
      </c>
      <c r="H68" s="212">
        <f t="shared" ref="H68:H131" si="1">(D68-G68)/G68</f>
        <v>-0.25773195876288657</v>
      </c>
    </row>
    <row r="69" spans="1:8" ht="16" thickBot="1" x14ac:dyDescent="0.4">
      <c r="A69" s="209" t="s">
        <v>67</v>
      </c>
      <c r="B69" s="210" t="s">
        <v>202</v>
      </c>
      <c r="C69" s="210" t="s">
        <v>1163</v>
      </c>
      <c r="D69" s="211">
        <v>5632</v>
      </c>
      <c r="E69" s="211">
        <v>5653</v>
      </c>
      <c r="F69" s="211">
        <v>5661.5</v>
      </c>
      <c r="G69" s="211">
        <v>5572.5</v>
      </c>
      <c r="H69" s="212">
        <f t="shared" si="1"/>
        <v>1.0677433826828174E-2</v>
      </c>
    </row>
    <row r="70" spans="1:8" ht="16" thickBot="1" x14ac:dyDescent="0.4">
      <c r="A70" s="209" t="s">
        <v>68</v>
      </c>
      <c r="B70" s="210" t="s">
        <v>202</v>
      </c>
      <c r="C70" s="210" t="s">
        <v>1164</v>
      </c>
      <c r="D70" s="211">
        <v>4471</v>
      </c>
      <c r="E70" s="211">
        <v>4483</v>
      </c>
      <c r="F70" s="211">
        <v>4525</v>
      </c>
      <c r="G70" s="211">
        <v>4487</v>
      </c>
      <c r="H70" s="212">
        <f t="shared" si="1"/>
        <v>-3.5658569199910855E-3</v>
      </c>
    </row>
    <row r="71" spans="1:8" ht="16" thickBot="1" x14ac:dyDescent="0.4">
      <c r="A71" s="209" t="s">
        <v>69</v>
      </c>
      <c r="B71" s="210" t="s">
        <v>202</v>
      </c>
      <c r="C71" s="210" t="s">
        <v>1165</v>
      </c>
      <c r="D71" s="211">
        <v>1151</v>
      </c>
      <c r="E71" s="211">
        <v>1106</v>
      </c>
      <c r="F71" s="211">
        <v>1123.5</v>
      </c>
      <c r="G71" s="211">
        <v>1138.5</v>
      </c>
      <c r="H71" s="212">
        <f t="shared" si="1"/>
        <v>1.0979358805445762E-2</v>
      </c>
    </row>
    <row r="72" spans="1:8" ht="16" thickBot="1" x14ac:dyDescent="0.4">
      <c r="A72" s="209" t="s">
        <v>70</v>
      </c>
      <c r="B72" s="210" t="s">
        <v>203</v>
      </c>
      <c r="C72" s="210" t="s">
        <v>1166</v>
      </c>
      <c r="D72" s="211">
        <v>355.5</v>
      </c>
      <c r="E72" s="211">
        <v>362</v>
      </c>
      <c r="F72" s="211">
        <v>379.5</v>
      </c>
      <c r="G72" s="211">
        <v>412.5</v>
      </c>
      <c r="H72" s="212">
        <f t="shared" si="1"/>
        <v>-0.13818181818181818</v>
      </c>
    </row>
    <row r="73" spans="1:8" ht="16" thickBot="1" x14ac:dyDescent="0.4">
      <c r="A73" s="209" t="s">
        <v>71</v>
      </c>
      <c r="B73" s="210" t="s">
        <v>204</v>
      </c>
      <c r="C73" s="210" t="s">
        <v>1167</v>
      </c>
      <c r="D73" s="211">
        <v>383</v>
      </c>
      <c r="E73" s="211">
        <v>410</v>
      </c>
      <c r="F73" s="211">
        <v>395.5</v>
      </c>
      <c r="G73" s="211">
        <v>398</v>
      </c>
      <c r="H73" s="212">
        <f t="shared" si="1"/>
        <v>-3.7688442211055273E-2</v>
      </c>
    </row>
    <row r="74" spans="1:8" ht="16" thickBot="1" x14ac:dyDescent="0.4">
      <c r="A74" s="209" t="s">
        <v>72</v>
      </c>
      <c r="B74" s="210" t="s">
        <v>204</v>
      </c>
      <c r="C74" s="210" t="s">
        <v>1168</v>
      </c>
      <c r="D74" s="211">
        <v>1247.5</v>
      </c>
      <c r="E74" s="211">
        <v>1223</v>
      </c>
      <c r="F74" s="211">
        <v>1232</v>
      </c>
      <c r="G74" s="211">
        <v>1248.5</v>
      </c>
      <c r="H74" s="212">
        <f t="shared" si="1"/>
        <v>-8.0096115338406087E-4</v>
      </c>
    </row>
    <row r="75" spans="1:8" ht="16" thickBot="1" x14ac:dyDescent="0.4">
      <c r="A75" s="209" t="s">
        <v>73</v>
      </c>
      <c r="B75" s="210" t="s">
        <v>205</v>
      </c>
      <c r="C75" s="210" t="s">
        <v>1169</v>
      </c>
      <c r="D75" s="211">
        <v>2017</v>
      </c>
      <c r="E75" s="211">
        <v>1985.5</v>
      </c>
      <c r="F75" s="211">
        <v>1990</v>
      </c>
      <c r="G75" s="211">
        <v>2006.5</v>
      </c>
      <c r="H75" s="212">
        <f t="shared" si="1"/>
        <v>5.2329927734861698E-3</v>
      </c>
    </row>
    <row r="76" spans="1:8" ht="16" thickBot="1" x14ac:dyDescent="0.4">
      <c r="A76" s="209" t="s">
        <v>74</v>
      </c>
      <c r="B76" s="210" t="s">
        <v>206</v>
      </c>
      <c r="C76" s="210" t="s">
        <v>1170</v>
      </c>
      <c r="D76" s="211">
        <v>67</v>
      </c>
      <c r="E76" s="211">
        <v>67</v>
      </c>
      <c r="F76" s="211">
        <v>72.5</v>
      </c>
      <c r="G76" s="211">
        <v>69</v>
      </c>
      <c r="H76" s="212">
        <f t="shared" si="1"/>
        <v>-2.8985507246376812E-2</v>
      </c>
    </row>
    <row r="77" spans="1:8" ht="16" thickBot="1" x14ac:dyDescent="0.4">
      <c r="A77" s="209" t="s">
        <v>75</v>
      </c>
      <c r="B77" s="210" t="s">
        <v>207</v>
      </c>
      <c r="C77" s="210" t="s">
        <v>1171</v>
      </c>
      <c r="D77" s="211">
        <v>404</v>
      </c>
      <c r="E77" s="211">
        <v>439.5</v>
      </c>
      <c r="F77" s="211">
        <v>451</v>
      </c>
      <c r="G77" s="211">
        <v>466</v>
      </c>
      <c r="H77" s="212">
        <f t="shared" si="1"/>
        <v>-0.13304721030042918</v>
      </c>
    </row>
    <row r="78" spans="1:8" ht="16" thickBot="1" x14ac:dyDescent="0.4">
      <c r="A78" s="209" t="s">
        <v>76</v>
      </c>
      <c r="B78" s="210" t="s">
        <v>207</v>
      </c>
      <c r="C78" s="210" t="s">
        <v>1172</v>
      </c>
      <c r="D78" s="211">
        <v>224</v>
      </c>
      <c r="E78" s="211">
        <v>195</v>
      </c>
      <c r="F78" s="211">
        <v>217</v>
      </c>
      <c r="G78" s="211">
        <v>199</v>
      </c>
      <c r="H78" s="212">
        <f t="shared" si="1"/>
        <v>0.12562814070351758</v>
      </c>
    </row>
    <row r="79" spans="1:8" ht="16" thickBot="1" x14ac:dyDescent="0.4">
      <c r="A79" s="209" t="s">
        <v>77</v>
      </c>
      <c r="B79" s="210" t="s">
        <v>208</v>
      </c>
      <c r="C79" s="210" t="s">
        <v>1173</v>
      </c>
      <c r="D79" s="211">
        <v>130</v>
      </c>
      <c r="E79" s="211">
        <v>139</v>
      </c>
      <c r="F79" s="211">
        <v>167.5</v>
      </c>
      <c r="G79" s="211">
        <v>153</v>
      </c>
      <c r="H79" s="212">
        <f t="shared" si="1"/>
        <v>-0.15032679738562091</v>
      </c>
    </row>
    <row r="80" spans="1:8" ht="16" thickBot="1" x14ac:dyDescent="0.4">
      <c r="A80" s="209" t="s">
        <v>78</v>
      </c>
      <c r="B80" s="210" t="s">
        <v>209</v>
      </c>
      <c r="C80" s="210" t="s">
        <v>1174</v>
      </c>
      <c r="D80" s="211">
        <v>70467</v>
      </c>
      <c r="E80" s="211">
        <v>71260.5</v>
      </c>
      <c r="F80" s="211">
        <v>72924.5</v>
      </c>
      <c r="G80" s="211">
        <v>73784</v>
      </c>
      <c r="H80" s="212">
        <f t="shared" si="1"/>
        <v>-4.4955545917814158E-2</v>
      </c>
    </row>
    <row r="81" spans="1:8" ht="16" thickBot="1" x14ac:dyDescent="0.4">
      <c r="A81" s="209" t="s">
        <v>79</v>
      </c>
      <c r="B81" s="210" t="s">
        <v>210</v>
      </c>
      <c r="C81" s="210" t="s">
        <v>1175</v>
      </c>
      <c r="D81" s="211">
        <v>190</v>
      </c>
      <c r="E81" s="211">
        <v>192</v>
      </c>
      <c r="F81" s="211">
        <v>186</v>
      </c>
      <c r="G81" s="211">
        <v>187</v>
      </c>
      <c r="H81" s="212">
        <f t="shared" si="1"/>
        <v>1.6042780748663103E-2</v>
      </c>
    </row>
    <row r="82" spans="1:8" ht="16" thickBot="1" x14ac:dyDescent="0.4">
      <c r="A82" s="209" t="s">
        <v>80</v>
      </c>
      <c r="B82" s="210" t="s">
        <v>210</v>
      </c>
      <c r="C82" s="210" t="s">
        <v>1176</v>
      </c>
      <c r="D82" s="211">
        <v>27</v>
      </c>
      <c r="E82" s="211">
        <v>204</v>
      </c>
      <c r="F82" s="211">
        <v>223</v>
      </c>
      <c r="G82" s="211">
        <v>82</v>
      </c>
      <c r="H82" s="212">
        <f t="shared" si="1"/>
        <v>-0.67073170731707321</v>
      </c>
    </row>
    <row r="83" spans="1:8" ht="16" thickBot="1" x14ac:dyDescent="0.4">
      <c r="A83" s="209" t="s">
        <v>81</v>
      </c>
      <c r="B83" s="210" t="s">
        <v>211</v>
      </c>
      <c r="C83" s="210" t="s">
        <v>1177</v>
      </c>
      <c r="D83" s="211">
        <v>158.5</v>
      </c>
      <c r="E83" s="211">
        <v>151</v>
      </c>
      <c r="F83" s="211">
        <v>156.5</v>
      </c>
      <c r="G83" s="211">
        <v>125.5</v>
      </c>
      <c r="H83" s="212">
        <f t="shared" si="1"/>
        <v>0.26294820717131473</v>
      </c>
    </row>
    <row r="84" spans="1:8" ht="16" thickBot="1" x14ac:dyDescent="0.4">
      <c r="A84" s="209" t="s">
        <v>82</v>
      </c>
      <c r="B84" s="210" t="s">
        <v>211</v>
      </c>
      <c r="C84" s="210" t="s">
        <v>1178</v>
      </c>
      <c r="D84" s="211">
        <v>92</v>
      </c>
      <c r="E84" s="211">
        <v>110</v>
      </c>
      <c r="F84" s="211">
        <v>119</v>
      </c>
      <c r="G84" s="211">
        <v>141.5</v>
      </c>
      <c r="H84" s="212">
        <f t="shared" si="1"/>
        <v>-0.34982332155477031</v>
      </c>
    </row>
    <row r="85" spans="1:8" ht="16" thickBot="1" x14ac:dyDescent="0.4">
      <c r="A85" s="209" t="s">
        <v>83</v>
      </c>
      <c r="B85" s="210" t="s">
        <v>211</v>
      </c>
      <c r="C85" s="210" t="s">
        <v>1179</v>
      </c>
      <c r="D85" s="211">
        <v>195.5</v>
      </c>
      <c r="E85" s="211">
        <v>201.5</v>
      </c>
      <c r="F85" s="211">
        <v>202.5</v>
      </c>
      <c r="G85" s="211">
        <v>209</v>
      </c>
      <c r="H85" s="212">
        <f t="shared" si="1"/>
        <v>-6.4593301435406703E-2</v>
      </c>
    </row>
    <row r="86" spans="1:8" ht="16" thickBot="1" x14ac:dyDescent="0.4">
      <c r="A86" s="209" t="s">
        <v>84</v>
      </c>
      <c r="B86" s="210" t="s">
        <v>211</v>
      </c>
      <c r="C86" s="210" t="s">
        <v>1180</v>
      </c>
      <c r="D86" s="211">
        <v>90</v>
      </c>
      <c r="E86" s="211">
        <v>99</v>
      </c>
      <c r="F86" s="211">
        <v>101.5</v>
      </c>
      <c r="G86" s="211">
        <v>102</v>
      </c>
      <c r="H86" s="212">
        <f t="shared" si="1"/>
        <v>-0.11764705882352941</v>
      </c>
    </row>
    <row r="87" spans="1:8" ht="16" thickBot="1" x14ac:dyDescent="0.4">
      <c r="A87" s="209" t="s">
        <v>85</v>
      </c>
      <c r="B87" s="210" t="s">
        <v>211</v>
      </c>
      <c r="C87" s="210" t="s">
        <v>1181</v>
      </c>
      <c r="D87" s="211">
        <v>662</v>
      </c>
      <c r="E87" s="211">
        <v>691</v>
      </c>
      <c r="F87" s="211">
        <v>715.5</v>
      </c>
      <c r="G87" s="211">
        <v>687.5</v>
      </c>
      <c r="H87" s="212">
        <f t="shared" si="1"/>
        <v>-3.7090909090909091E-2</v>
      </c>
    </row>
    <row r="88" spans="1:8" ht="16" thickBot="1" x14ac:dyDescent="0.4">
      <c r="A88" s="209" t="s">
        <v>86</v>
      </c>
      <c r="B88" s="210" t="s">
        <v>212</v>
      </c>
      <c r="C88" s="210" t="s">
        <v>1182</v>
      </c>
      <c r="D88" s="211">
        <v>855.5</v>
      </c>
      <c r="E88" s="211">
        <v>873</v>
      </c>
      <c r="F88" s="211">
        <v>900</v>
      </c>
      <c r="G88" s="211">
        <v>910.5</v>
      </c>
      <c r="H88" s="212">
        <f t="shared" si="1"/>
        <v>-6.0406370126304232E-2</v>
      </c>
    </row>
    <row r="89" spans="1:8" ht="16" thickBot="1" x14ac:dyDescent="0.4">
      <c r="A89" s="209" t="s">
        <v>87</v>
      </c>
      <c r="B89" s="210" t="s">
        <v>213</v>
      </c>
      <c r="C89" s="210" t="s">
        <v>1183</v>
      </c>
      <c r="D89" s="211">
        <v>4231.5</v>
      </c>
      <c r="E89" s="211">
        <v>4272.5</v>
      </c>
      <c r="F89" s="211">
        <v>4395</v>
      </c>
      <c r="G89" s="211">
        <v>4431.5</v>
      </c>
      <c r="H89" s="212">
        <f t="shared" si="1"/>
        <v>-4.5131445334536842E-2</v>
      </c>
    </row>
    <row r="90" spans="1:8" ht="16" thickBot="1" x14ac:dyDescent="0.4">
      <c r="A90" s="209" t="s">
        <v>88</v>
      </c>
      <c r="B90" s="210" t="s">
        <v>213</v>
      </c>
      <c r="C90" s="210" t="s">
        <v>1184</v>
      </c>
      <c r="D90" s="211">
        <v>1169</v>
      </c>
      <c r="E90" s="211">
        <v>1244.5</v>
      </c>
      <c r="F90" s="211">
        <v>1269</v>
      </c>
      <c r="G90" s="211">
        <v>1311.5</v>
      </c>
      <c r="H90" s="212">
        <f t="shared" si="1"/>
        <v>-0.10865421273351125</v>
      </c>
    </row>
    <row r="91" spans="1:8" ht="16" thickBot="1" x14ac:dyDescent="0.4">
      <c r="A91" s="209" t="s">
        <v>89</v>
      </c>
      <c r="B91" s="210" t="s">
        <v>213</v>
      </c>
      <c r="C91" s="210" t="s">
        <v>1185</v>
      </c>
      <c r="D91" s="211">
        <v>659</v>
      </c>
      <c r="E91" s="211">
        <v>701</v>
      </c>
      <c r="F91" s="211">
        <v>698</v>
      </c>
      <c r="G91" s="211">
        <v>688</v>
      </c>
      <c r="H91" s="212">
        <f t="shared" si="1"/>
        <v>-4.2151162790697673E-2</v>
      </c>
    </row>
    <row r="92" spans="1:8" ht="16" thickBot="1" x14ac:dyDescent="0.4">
      <c r="A92" s="209" t="s">
        <v>90</v>
      </c>
      <c r="B92" s="210" t="s">
        <v>214</v>
      </c>
      <c r="C92" s="210" t="s">
        <v>1186</v>
      </c>
      <c r="D92" s="211">
        <v>28020.5</v>
      </c>
      <c r="E92" s="211">
        <v>28337.5</v>
      </c>
      <c r="F92" s="211">
        <v>28615</v>
      </c>
      <c r="G92" s="211">
        <v>28349</v>
      </c>
      <c r="H92" s="212">
        <f t="shared" si="1"/>
        <v>-1.1587710324879184E-2</v>
      </c>
    </row>
    <row r="93" spans="1:8" ht="16" thickBot="1" x14ac:dyDescent="0.4">
      <c r="A93" s="209" t="s">
        <v>91</v>
      </c>
      <c r="B93" s="210" t="s">
        <v>214</v>
      </c>
      <c r="C93" s="210" t="s">
        <v>1187</v>
      </c>
      <c r="D93" s="211">
        <v>14006.5</v>
      </c>
      <c r="E93" s="211">
        <v>14308.5</v>
      </c>
      <c r="F93" s="211">
        <v>14617</v>
      </c>
      <c r="G93" s="211">
        <v>14746.5</v>
      </c>
      <c r="H93" s="212">
        <f t="shared" si="1"/>
        <v>-5.0181398976028212E-2</v>
      </c>
    </row>
    <row r="94" spans="1:8" ht="16" thickBot="1" x14ac:dyDescent="0.4">
      <c r="A94" s="209" t="s">
        <v>92</v>
      </c>
      <c r="B94" s="210" t="s">
        <v>214</v>
      </c>
      <c r="C94" s="210" t="s">
        <v>1188</v>
      </c>
      <c r="D94" s="211">
        <v>869.5</v>
      </c>
      <c r="E94" s="211">
        <v>937</v>
      </c>
      <c r="F94" s="211">
        <v>983</v>
      </c>
      <c r="G94" s="211">
        <v>997</v>
      </c>
      <c r="H94" s="212">
        <f t="shared" si="1"/>
        <v>-0.12788365095285859</v>
      </c>
    </row>
    <row r="95" spans="1:8" ht="16" thickBot="1" x14ac:dyDescent="0.4">
      <c r="A95" s="209" t="s">
        <v>93</v>
      </c>
      <c r="B95" s="210" t="s">
        <v>215</v>
      </c>
      <c r="C95" s="210" t="s">
        <v>1189</v>
      </c>
      <c r="D95" s="211">
        <v>763</v>
      </c>
      <c r="E95" s="211">
        <v>740</v>
      </c>
      <c r="F95" s="211">
        <v>805</v>
      </c>
      <c r="G95" s="211">
        <v>783.5</v>
      </c>
      <c r="H95" s="212">
        <f t="shared" si="1"/>
        <v>-2.6164645820038291E-2</v>
      </c>
    </row>
    <row r="96" spans="1:8" ht="16" thickBot="1" x14ac:dyDescent="0.4">
      <c r="A96" s="209" t="s">
        <v>94</v>
      </c>
      <c r="B96" s="210" t="s">
        <v>215</v>
      </c>
      <c r="C96" s="210" t="s">
        <v>1190</v>
      </c>
      <c r="D96" s="211">
        <v>199.5</v>
      </c>
      <c r="E96" s="211">
        <v>230.5</v>
      </c>
      <c r="F96" s="211">
        <v>238</v>
      </c>
      <c r="G96" s="211">
        <v>214.5</v>
      </c>
      <c r="H96" s="212">
        <f t="shared" si="1"/>
        <v>-6.9930069930069935E-2</v>
      </c>
    </row>
    <row r="97" spans="1:8" ht="16" thickBot="1" x14ac:dyDescent="0.4">
      <c r="A97" s="209" t="s">
        <v>95</v>
      </c>
      <c r="B97" s="210" t="s">
        <v>215</v>
      </c>
      <c r="C97" s="210" t="s">
        <v>1191</v>
      </c>
      <c r="D97" s="211">
        <v>270</v>
      </c>
      <c r="E97" s="211">
        <v>290</v>
      </c>
      <c r="F97" s="211">
        <v>308</v>
      </c>
      <c r="G97" s="211">
        <v>314</v>
      </c>
      <c r="H97" s="212">
        <f t="shared" si="1"/>
        <v>-0.14012738853503184</v>
      </c>
    </row>
    <row r="98" spans="1:8" ht="16" thickBot="1" x14ac:dyDescent="0.4">
      <c r="A98" s="209" t="s">
        <v>96</v>
      </c>
      <c r="B98" s="210" t="s">
        <v>215</v>
      </c>
      <c r="C98" s="210" t="s">
        <v>1192</v>
      </c>
      <c r="D98" s="211">
        <v>115</v>
      </c>
      <c r="E98" s="211">
        <v>101</v>
      </c>
      <c r="F98" s="211">
        <v>107.5</v>
      </c>
      <c r="G98" s="211">
        <v>101.5</v>
      </c>
      <c r="H98" s="212">
        <f t="shared" si="1"/>
        <v>0.13300492610837439</v>
      </c>
    </row>
    <row r="99" spans="1:8" ht="16" thickBot="1" x14ac:dyDescent="0.4">
      <c r="A99" s="209" t="s">
        <v>97</v>
      </c>
      <c r="B99" s="210" t="s">
        <v>215</v>
      </c>
      <c r="C99" s="210" t="s">
        <v>1193</v>
      </c>
      <c r="D99" s="211">
        <v>67</v>
      </c>
      <c r="E99" s="211">
        <v>73</v>
      </c>
      <c r="F99" s="211">
        <v>69</v>
      </c>
      <c r="G99" s="211">
        <v>83</v>
      </c>
      <c r="H99" s="212">
        <f t="shared" si="1"/>
        <v>-0.19277108433734941</v>
      </c>
    </row>
    <row r="100" spans="1:8" ht="16" thickBot="1" x14ac:dyDescent="0.4">
      <c r="A100" s="209" t="s">
        <v>98</v>
      </c>
      <c r="B100" s="210" t="s">
        <v>215</v>
      </c>
      <c r="C100" s="210" t="s">
        <v>1194</v>
      </c>
      <c r="D100" s="211">
        <v>22</v>
      </c>
      <c r="E100" s="211">
        <v>23.5</v>
      </c>
      <c r="F100" s="211">
        <v>29.5</v>
      </c>
      <c r="G100" s="211">
        <v>28</v>
      </c>
      <c r="H100" s="212">
        <f t="shared" si="1"/>
        <v>-0.21428571428571427</v>
      </c>
    </row>
    <row r="101" spans="1:8" ht="16" thickBot="1" x14ac:dyDescent="0.4">
      <c r="A101" s="209" t="s">
        <v>99</v>
      </c>
      <c r="B101" s="210" t="s">
        <v>216</v>
      </c>
      <c r="C101" s="210" t="s">
        <v>1195</v>
      </c>
      <c r="D101" s="211">
        <v>204</v>
      </c>
      <c r="E101" s="211">
        <v>205</v>
      </c>
      <c r="F101" s="211">
        <v>195.5</v>
      </c>
      <c r="G101" s="211">
        <v>188.5</v>
      </c>
      <c r="H101" s="212">
        <f t="shared" si="1"/>
        <v>8.2228116710875335E-2</v>
      </c>
    </row>
    <row r="102" spans="1:8" ht="16" thickBot="1" x14ac:dyDescent="0.4">
      <c r="A102" s="209" t="s">
        <v>100</v>
      </c>
      <c r="B102" s="210" t="s">
        <v>216</v>
      </c>
      <c r="C102" s="210" t="s">
        <v>1196</v>
      </c>
      <c r="D102" s="211">
        <v>450.5</v>
      </c>
      <c r="E102" s="211">
        <v>470.5</v>
      </c>
      <c r="F102" s="211">
        <v>467.5</v>
      </c>
      <c r="G102" s="211">
        <v>454</v>
      </c>
      <c r="H102" s="212">
        <f t="shared" si="1"/>
        <v>-7.709251101321586E-3</v>
      </c>
    </row>
    <row r="103" spans="1:8" ht="16" thickBot="1" x14ac:dyDescent="0.4">
      <c r="A103" s="209" t="s">
        <v>101</v>
      </c>
      <c r="B103" s="210" t="s">
        <v>216</v>
      </c>
      <c r="C103" s="210" t="s">
        <v>1197</v>
      </c>
      <c r="D103" s="211">
        <v>26.5</v>
      </c>
      <c r="E103" s="211">
        <v>29.5</v>
      </c>
      <c r="F103" s="211">
        <v>37</v>
      </c>
      <c r="G103" s="211">
        <v>36.5</v>
      </c>
      <c r="H103" s="212">
        <f t="shared" si="1"/>
        <v>-0.27397260273972601</v>
      </c>
    </row>
    <row r="104" spans="1:8" ht="16" thickBot="1" x14ac:dyDescent="0.4">
      <c r="A104" s="209" t="s">
        <v>102</v>
      </c>
      <c r="B104" s="210" t="s">
        <v>217</v>
      </c>
      <c r="C104" s="210" t="s">
        <v>1198</v>
      </c>
      <c r="D104" s="211">
        <v>1773</v>
      </c>
      <c r="E104" s="211">
        <v>1759</v>
      </c>
      <c r="F104" s="211">
        <v>1845</v>
      </c>
      <c r="G104" s="211">
        <v>1888</v>
      </c>
      <c r="H104" s="212">
        <f t="shared" si="1"/>
        <v>-6.091101694915254E-2</v>
      </c>
    </row>
    <row r="105" spans="1:8" ht="16" thickBot="1" x14ac:dyDescent="0.4">
      <c r="A105" s="209" t="s">
        <v>103</v>
      </c>
      <c r="B105" s="210" t="s">
        <v>217</v>
      </c>
      <c r="C105" s="210" t="s">
        <v>1199</v>
      </c>
      <c r="D105" s="211">
        <v>197.5</v>
      </c>
      <c r="E105" s="211">
        <v>201</v>
      </c>
      <c r="F105" s="211">
        <v>203.5</v>
      </c>
      <c r="G105" s="211">
        <v>197</v>
      </c>
      <c r="H105" s="212">
        <f t="shared" si="1"/>
        <v>2.5380710659898475E-3</v>
      </c>
    </row>
    <row r="106" spans="1:8" ht="16" thickBot="1" x14ac:dyDescent="0.4">
      <c r="A106" s="209" t="s">
        <v>104</v>
      </c>
      <c r="B106" s="210" t="s">
        <v>217</v>
      </c>
      <c r="C106" s="210" t="s">
        <v>1200</v>
      </c>
      <c r="D106" s="211">
        <v>314</v>
      </c>
      <c r="E106" s="211">
        <v>322.5</v>
      </c>
      <c r="F106" s="211">
        <v>316</v>
      </c>
      <c r="G106" s="211">
        <v>308.5</v>
      </c>
      <c r="H106" s="212">
        <f t="shared" si="1"/>
        <v>1.7828200972447326E-2</v>
      </c>
    </row>
    <row r="107" spans="1:8" ht="16" thickBot="1" x14ac:dyDescent="0.4">
      <c r="A107" s="209" t="s">
        <v>105</v>
      </c>
      <c r="B107" s="210" t="s">
        <v>217</v>
      </c>
      <c r="C107" s="210" t="s">
        <v>1201</v>
      </c>
      <c r="D107" s="211">
        <v>183</v>
      </c>
      <c r="E107" s="211">
        <v>182</v>
      </c>
      <c r="F107" s="211">
        <v>162</v>
      </c>
      <c r="G107" s="211">
        <v>142</v>
      </c>
      <c r="H107" s="212">
        <f t="shared" si="1"/>
        <v>0.28873239436619719</v>
      </c>
    </row>
    <row r="108" spans="1:8" ht="16" thickBot="1" x14ac:dyDescent="0.4">
      <c r="A108" s="209" t="s">
        <v>106</v>
      </c>
      <c r="B108" s="210" t="s">
        <v>218</v>
      </c>
      <c r="C108" s="210" t="s">
        <v>1202</v>
      </c>
      <c r="D108" s="211">
        <v>170</v>
      </c>
      <c r="E108" s="211">
        <v>156</v>
      </c>
      <c r="F108" s="211">
        <v>157</v>
      </c>
      <c r="G108" s="211">
        <v>156</v>
      </c>
      <c r="H108" s="212">
        <f t="shared" si="1"/>
        <v>8.9743589743589744E-2</v>
      </c>
    </row>
    <row r="109" spans="1:8" ht="16" thickBot="1" x14ac:dyDescent="0.4">
      <c r="A109" s="209" t="s">
        <v>107</v>
      </c>
      <c r="B109" s="210" t="s">
        <v>218</v>
      </c>
      <c r="C109" s="210" t="s">
        <v>1203</v>
      </c>
      <c r="D109" s="211">
        <v>280.5</v>
      </c>
      <c r="E109" s="211">
        <v>287.5</v>
      </c>
      <c r="F109" s="211">
        <v>291.5</v>
      </c>
      <c r="G109" s="211">
        <v>287.5</v>
      </c>
      <c r="H109" s="212">
        <f t="shared" si="1"/>
        <v>-2.4347826086956521E-2</v>
      </c>
    </row>
    <row r="110" spans="1:8" ht="16" thickBot="1" x14ac:dyDescent="0.4">
      <c r="A110" s="209" t="s">
        <v>108</v>
      </c>
      <c r="B110" s="210" t="s">
        <v>218</v>
      </c>
      <c r="C110" s="210" t="s">
        <v>1204</v>
      </c>
      <c r="D110" s="211">
        <v>18900.5</v>
      </c>
      <c r="E110" s="211">
        <v>19273</v>
      </c>
      <c r="F110" s="211">
        <v>19957.5</v>
      </c>
      <c r="G110" s="211">
        <v>20440</v>
      </c>
      <c r="H110" s="212">
        <f t="shared" si="1"/>
        <v>-7.531800391389433E-2</v>
      </c>
    </row>
    <row r="111" spans="1:8" ht="16" thickBot="1" x14ac:dyDescent="0.4">
      <c r="A111" s="209" t="s">
        <v>109</v>
      </c>
      <c r="B111" s="210" t="s">
        <v>219</v>
      </c>
      <c r="C111" s="210" t="s">
        <v>1205</v>
      </c>
      <c r="D111" s="211">
        <v>92</v>
      </c>
      <c r="E111" s="211">
        <v>95</v>
      </c>
      <c r="F111" s="211">
        <v>85</v>
      </c>
      <c r="G111" s="211">
        <v>79</v>
      </c>
      <c r="H111" s="212">
        <f t="shared" si="1"/>
        <v>0.16455696202531644</v>
      </c>
    </row>
    <row r="112" spans="1:8" ht="16" thickBot="1" x14ac:dyDescent="0.4">
      <c r="A112" s="209" t="s">
        <v>110</v>
      </c>
      <c r="B112" s="210" t="s">
        <v>220</v>
      </c>
      <c r="C112" s="210" t="s">
        <v>1206</v>
      </c>
      <c r="D112" s="211">
        <v>1689</v>
      </c>
      <c r="E112" s="211">
        <v>1764</v>
      </c>
      <c r="F112" s="211">
        <v>1945</v>
      </c>
      <c r="G112" s="211">
        <v>1945</v>
      </c>
      <c r="H112" s="212">
        <f t="shared" si="1"/>
        <v>-0.13161953727506426</v>
      </c>
    </row>
    <row r="113" spans="1:8" ht="16" thickBot="1" x14ac:dyDescent="0.4">
      <c r="A113" s="209" t="s">
        <v>111</v>
      </c>
      <c r="B113" s="210" t="s">
        <v>221</v>
      </c>
      <c r="C113" s="210" t="s">
        <v>1207</v>
      </c>
      <c r="D113" s="211">
        <v>2308</v>
      </c>
      <c r="E113" s="211">
        <v>2394.5</v>
      </c>
      <c r="F113" s="211">
        <v>2362.5</v>
      </c>
      <c r="G113" s="211">
        <v>2491</v>
      </c>
      <c r="H113" s="212">
        <f t="shared" si="1"/>
        <v>-7.3464472099558406E-2</v>
      </c>
    </row>
    <row r="114" spans="1:8" ht="16" thickBot="1" x14ac:dyDescent="0.4">
      <c r="A114" s="209" t="s">
        <v>112</v>
      </c>
      <c r="B114" s="210" t="s">
        <v>221</v>
      </c>
      <c r="C114" s="210" t="s">
        <v>1208</v>
      </c>
      <c r="D114" s="211">
        <v>598</v>
      </c>
      <c r="E114" s="211">
        <v>623</v>
      </c>
      <c r="F114" s="211">
        <v>631.5</v>
      </c>
      <c r="G114" s="211">
        <v>662.5</v>
      </c>
      <c r="H114" s="212">
        <f t="shared" si="1"/>
        <v>-9.7358490566037736E-2</v>
      </c>
    </row>
    <row r="115" spans="1:8" ht="16" thickBot="1" x14ac:dyDescent="0.4">
      <c r="A115" s="209" t="s">
        <v>113</v>
      </c>
      <c r="B115" s="210" t="s">
        <v>221</v>
      </c>
      <c r="C115" s="210" t="s">
        <v>1209</v>
      </c>
      <c r="D115" s="211">
        <v>475</v>
      </c>
      <c r="E115" s="211">
        <v>485.5</v>
      </c>
      <c r="F115" s="211">
        <v>468</v>
      </c>
      <c r="G115" s="211">
        <v>454</v>
      </c>
      <c r="H115" s="212">
        <f t="shared" si="1"/>
        <v>4.6255506607929514E-2</v>
      </c>
    </row>
    <row r="116" spans="1:8" ht="16" thickBot="1" x14ac:dyDescent="0.4">
      <c r="A116" s="209" t="s">
        <v>114</v>
      </c>
      <c r="B116" s="210" t="s">
        <v>222</v>
      </c>
      <c r="C116" s="210" t="s">
        <v>1210</v>
      </c>
      <c r="D116" s="211">
        <v>5671</v>
      </c>
      <c r="E116" s="211">
        <v>5690.5</v>
      </c>
      <c r="F116" s="211">
        <v>5726</v>
      </c>
      <c r="G116" s="211">
        <v>5766</v>
      </c>
      <c r="H116" s="212">
        <f t="shared" si="1"/>
        <v>-1.6475893166840096E-2</v>
      </c>
    </row>
    <row r="117" spans="1:8" ht="16" thickBot="1" x14ac:dyDescent="0.4">
      <c r="A117" s="209" t="s">
        <v>115</v>
      </c>
      <c r="B117" s="210" t="s">
        <v>222</v>
      </c>
      <c r="C117" s="210" t="s">
        <v>1211</v>
      </c>
      <c r="D117" s="211">
        <v>228</v>
      </c>
      <c r="E117" s="211">
        <v>228.5</v>
      </c>
      <c r="F117" s="211">
        <v>236</v>
      </c>
      <c r="G117" s="211">
        <v>237</v>
      </c>
      <c r="H117" s="212">
        <f t="shared" si="1"/>
        <v>-3.7974683544303799E-2</v>
      </c>
    </row>
    <row r="118" spans="1:8" ht="16" thickBot="1" x14ac:dyDescent="0.4">
      <c r="A118" s="209" t="s">
        <v>116</v>
      </c>
      <c r="B118" s="210" t="s">
        <v>223</v>
      </c>
      <c r="C118" s="210" t="s">
        <v>1212</v>
      </c>
      <c r="D118" s="211">
        <v>1275.5</v>
      </c>
      <c r="E118" s="211">
        <v>1263.5</v>
      </c>
      <c r="F118" s="211">
        <v>1296.5</v>
      </c>
      <c r="G118" s="211">
        <v>1321</v>
      </c>
      <c r="H118" s="212">
        <f t="shared" si="1"/>
        <v>-3.4443603330809994E-2</v>
      </c>
    </row>
    <row r="119" spans="1:8" ht="16" thickBot="1" x14ac:dyDescent="0.4">
      <c r="A119" s="209" t="s">
        <v>117</v>
      </c>
      <c r="B119" s="210" t="s">
        <v>223</v>
      </c>
      <c r="C119" s="210" t="s">
        <v>1213</v>
      </c>
      <c r="D119" s="211">
        <v>3255.5</v>
      </c>
      <c r="E119" s="211">
        <v>3230</v>
      </c>
      <c r="F119" s="211">
        <v>3203</v>
      </c>
      <c r="G119" s="211">
        <v>3212.5</v>
      </c>
      <c r="H119" s="212">
        <f t="shared" si="1"/>
        <v>1.3385214007782101E-2</v>
      </c>
    </row>
    <row r="120" spans="1:8" ht="16" thickBot="1" x14ac:dyDescent="0.4">
      <c r="A120" s="209" t="s">
        <v>118</v>
      </c>
      <c r="B120" s="210" t="s">
        <v>223</v>
      </c>
      <c r="C120" s="210" t="s">
        <v>1214</v>
      </c>
      <c r="D120" s="211">
        <v>198</v>
      </c>
      <c r="E120" s="211">
        <v>191</v>
      </c>
      <c r="F120" s="211">
        <v>208.5</v>
      </c>
      <c r="G120" s="211">
        <v>203.5</v>
      </c>
      <c r="H120" s="212">
        <f t="shared" si="1"/>
        <v>-2.7027027027027029E-2</v>
      </c>
    </row>
    <row r="121" spans="1:8" ht="16" thickBot="1" x14ac:dyDescent="0.4">
      <c r="A121" s="209" t="s">
        <v>119</v>
      </c>
      <c r="B121" s="210" t="s">
        <v>223</v>
      </c>
      <c r="C121" s="210" t="s">
        <v>1215</v>
      </c>
      <c r="D121" s="211">
        <v>843</v>
      </c>
      <c r="E121" s="211">
        <v>817</v>
      </c>
      <c r="F121" s="211">
        <v>798</v>
      </c>
      <c r="G121" s="211">
        <v>764</v>
      </c>
      <c r="H121" s="212">
        <f t="shared" si="1"/>
        <v>0.10340314136125654</v>
      </c>
    </row>
    <row r="122" spans="1:8" ht="16" thickBot="1" x14ac:dyDescent="0.4">
      <c r="A122" s="209" t="s">
        <v>120</v>
      </c>
      <c r="B122" s="210" t="s">
        <v>224</v>
      </c>
      <c r="C122" s="210" t="s">
        <v>1216</v>
      </c>
      <c r="D122" s="211">
        <v>1280.5</v>
      </c>
      <c r="E122" s="211">
        <v>1318.5</v>
      </c>
      <c r="F122" s="211">
        <v>1356.5</v>
      </c>
      <c r="G122" s="211">
        <v>1354</v>
      </c>
      <c r="H122" s="212">
        <f t="shared" si="1"/>
        <v>-5.428360413589365E-2</v>
      </c>
    </row>
    <row r="123" spans="1:8" ht="16" thickBot="1" x14ac:dyDescent="0.4">
      <c r="A123" s="209" t="s">
        <v>121</v>
      </c>
      <c r="B123" s="210" t="s">
        <v>224</v>
      </c>
      <c r="C123" s="210" t="s">
        <v>1217</v>
      </c>
      <c r="D123" s="211">
        <v>554</v>
      </c>
      <c r="E123" s="211">
        <v>589</v>
      </c>
      <c r="F123" s="211">
        <v>632</v>
      </c>
      <c r="G123" s="211">
        <v>679.5</v>
      </c>
      <c r="H123" s="212">
        <f t="shared" si="1"/>
        <v>-0.18469462840323767</v>
      </c>
    </row>
    <row r="124" spans="1:8" ht="16" thickBot="1" x14ac:dyDescent="0.4">
      <c r="A124" s="209" t="s">
        <v>122</v>
      </c>
      <c r="B124" s="210" t="s">
        <v>224</v>
      </c>
      <c r="C124" s="210" t="s">
        <v>1218</v>
      </c>
      <c r="D124" s="211">
        <v>174</v>
      </c>
      <c r="E124" s="211">
        <v>180.5</v>
      </c>
      <c r="F124" s="211">
        <v>163</v>
      </c>
      <c r="G124" s="211">
        <v>150</v>
      </c>
      <c r="H124" s="212">
        <f t="shared" si="1"/>
        <v>0.16</v>
      </c>
    </row>
    <row r="125" spans="1:8" ht="16" thickBot="1" x14ac:dyDescent="0.4">
      <c r="A125" s="209" t="s">
        <v>123</v>
      </c>
      <c r="B125" s="210" t="s">
        <v>224</v>
      </c>
      <c r="C125" s="210" t="s">
        <v>1219</v>
      </c>
      <c r="D125" s="211">
        <v>342</v>
      </c>
      <c r="E125" s="211">
        <v>355</v>
      </c>
      <c r="F125" s="211">
        <v>346.5</v>
      </c>
      <c r="G125" s="211">
        <v>367.5</v>
      </c>
      <c r="H125" s="212">
        <f t="shared" si="1"/>
        <v>-6.9387755102040816E-2</v>
      </c>
    </row>
    <row r="126" spans="1:8" ht="16" thickBot="1" x14ac:dyDescent="0.4">
      <c r="A126" s="209" t="s">
        <v>124</v>
      </c>
      <c r="B126" s="210" t="s">
        <v>224</v>
      </c>
      <c r="C126" s="210" t="s">
        <v>1220</v>
      </c>
      <c r="D126" s="211">
        <v>200.5</v>
      </c>
      <c r="E126" s="211">
        <v>206.5</v>
      </c>
      <c r="F126" s="211">
        <v>218</v>
      </c>
      <c r="G126" s="211">
        <v>217</v>
      </c>
      <c r="H126" s="212">
        <f t="shared" si="1"/>
        <v>-7.6036866359447008E-2</v>
      </c>
    </row>
    <row r="127" spans="1:8" ht="16" thickBot="1" x14ac:dyDescent="0.4">
      <c r="A127" s="209" t="s">
        <v>125</v>
      </c>
      <c r="B127" s="210" t="s">
        <v>224</v>
      </c>
      <c r="C127" s="210" t="s">
        <v>1221</v>
      </c>
      <c r="D127" s="211">
        <v>289.5</v>
      </c>
      <c r="E127" s="211">
        <v>301</v>
      </c>
      <c r="F127" s="211">
        <v>314</v>
      </c>
      <c r="G127" s="211">
        <v>311.5</v>
      </c>
      <c r="H127" s="212">
        <f t="shared" si="1"/>
        <v>-7.0626003210272875E-2</v>
      </c>
    </row>
    <row r="128" spans="1:8" ht="16" thickBot="1" x14ac:dyDescent="0.4">
      <c r="A128" s="209" t="s">
        <v>126</v>
      </c>
      <c r="B128" s="210" t="s">
        <v>225</v>
      </c>
      <c r="C128" s="210" t="s">
        <v>1222</v>
      </c>
      <c r="D128" s="211">
        <v>166</v>
      </c>
      <c r="E128" s="211">
        <v>159</v>
      </c>
      <c r="F128" s="211">
        <v>160.5</v>
      </c>
      <c r="G128" s="211">
        <v>174</v>
      </c>
      <c r="H128" s="212">
        <f t="shared" si="1"/>
        <v>-4.5977011494252873E-2</v>
      </c>
    </row>
    <row r="129" spans="1:8" ht="16" thickBot="1" x14ac:dyDescent="0.4">
      <c r="A129" s="209" t="s">
        <v>127</v>
      </c>
      <c r="B129" s="210" t="s">
        <v>225</v>
      </c>
      <c r="C129" s="210" t="s">
        <v>1223</v>
      </c>
      <c r="D129" s="211">
        <v>287</v>
      </c>
      <c r="E129" s="211">
        <v>296</v>
      </c>
      <c r="F129" s="211">
        <v>309.5</v>
      </c>
      <c r="G129" s="211">
        <v>310.5</v>
      </c>
      <c r="H129" s="212">
        <f t="shared" si="1"/>
        <v>-7.5684380032206122E-2</v>
      </c>
    </row>
    <row r="130" spans="1:8" ht="16" thickBot="1" x14ac:dyDescent="0.4">
      <c r="A130" s="209" t="s">
        <v>128</v>
      </c>
      <c r="B130" s="210" t="s">
        <v>226</v>
      </c>
      <c r="C130" s="210" t="s">
        <v>1224</v>
      </c>
      <c r="D130" s="211">
        <v>634</v>
      </c>
      <c r="E130" s="211">
        <v>675</v>
      </c>
      <c r="F130" s="211">
        <v>729.5</v>
      </c>
      <c r="G130" s="211">
        <v>759</v>
      </c>
      <c r="H130" s="212">
        <f t="shared" si="1"/>
        <v>-0.16469038208168643</v>
      </c>
    </row>
    <row r="131" spans="1:8" ht="16" thickBot="1" x14ac:dyDescent="0.4">
      <c r="A131" s="209" t="s">
        <v>129</v>
      </c>
      <c r="B131" s="210" t="s">
        <v>226</v>
      </c>
      <c r="C131" s="210" t="s">
        <v>1225</v>
      </c>
      <c r="D131" s="211">
        <v>496</v>
      </c>
      <c r="E131" s="211">
        <v>510.5</v>
      </c>
      <c r="F131" s="211">
        <v>533.5</v>
      </c>
      <c r="G131" s="211">
        <v>525.5</v>
      </c>
      <c r="H131" s="212">
        <f t="shared" si="1"/>
        <v>-5.6137012369172214E-2</v>
      </c>
    </row>
    <row r="132" spans="1:8" ht="16" thickBot="1" x14ac:dyDescent="0.4">
      <c r="A132" s="209" t="s">
        <v>130</v>
      </c>
      <c r="B132" s="210" t="s">
        <v>227</v>
      </c>
      <c r="C132" s="210" t="s">
        <v>1226</v>
      </c>
      <c r="D132" s="211">
        <v>508.5</v>
      </c>
      <c r="E132" s="211">
        <v>527</v>
      </c>
      <c r="F132" s="211">
        <v>556.5</v>
      </c>
      <c r="G132" s="211">
        <v>582</v>
      </c>
      <c r="H132" s="212">
        <f t="shared" ref="H132:H180" si="2">(D132-G132)/G132</f>
        <v>-0.12628865979381443</v>
      </c>
    </row>
    <row r="133" spans="1:8" ht="16" thickBot="1" x14ac:dyDescent="0.4">
      <c r="A133" s="209" t="s">
        <v>131</v>
      </c>
      <c r="B133" s="210" t="s">
        <v>227</v>
      </c>
      <c r="C133" s="210" t="s">
        <v>1227</v>
      </c>
      <c r="D133" s="211">
        <v>266.5</v>
      </c>
      <c r="E133" s="211">
        <v>281.5</v>
      </c>
      <c r="F133" s="211">
        <v>306.5</v>
      </c>
      <c r="G133" s="211">
        <v>311</v>
      </c>
      <c r="H133" s="212">
        <f t="shared" si="2"/>
        <v>-0.14308681672025725</v>
      </c>
    </row>
    <row r="134" spans="1:8" ht="16" thickBot="1" x14ac:dyDescent="0.4">
      <c r="A134" s="209" t="s">
        <v>132</v>
      </c>
      <c r="B134" s="210" t="s">
        <v>228</v>
      </c>
      <c r="C134" s="210" t="s">
        <v>1228</v>
      </c>
      <c r="D134" s="211">
        <v>1551.5</v>
      </c>
      <c r="E134" s="211">
        <v>1523</v>
      </c>
      <c r="F134" s="211">
        <v>1552.5</v>
      </c>
      <c r="G134" s="211">
        <v>1635.5</v>
      </c>
      <c r="H134" s="212">
        <f t="shared" si="2"/>
        <v>-5.1360440232344852E-2</v>
      </c>
    </row>
    <row r="135" spans="1:8" ht="16" thickBot="1" x14ac:dyDescent="0.4">
      <c r="A135" s="209" t="s">
        <v>133</v>
      </c>
      <c r="B135" s="210" t="s">
        <v>229</v>
      </c>
      <c r="C135" s="210" t="s">
        <v>1229</v>
      </c>
      <c r="D135" s="211">
        <v>194</v>
      </c>
      <c r="E135" s="211">
        <v>189</v>
      </c>
      <c r="F135" s="211">
        <v>198</v>
      </c>
      <c r="G135" s="211">
        <v>181</v>
      </c>
      <c r="H135" s="212">
        <f t="shared" si="2"/>
        <v>7.18232044198895E-2</v>
      </c>
    </row>
    <row r="136" spans="1:8" ht="16" thickBot="1" x14ac:dyDescent="0.4">
      <c r="A136" s="209" t="s">
        <v>134</v>
      </c>
      <c r="B136" s="210" t="s">
        <v>229</v>
      </c>
      <c r="C136" s="210" t="s">
        <v>1230</v>
      </c>
      <c r="D136" s="211">
        <v>1271</v>
      </c>
      <c r="E136" s="211">
        <v>1350</v>
      </c>
      <c r="F136" s="211">
        <v>1414</v>
      </c>
      <c r="G136" s="211">
        <v>1471</v>
      </c>
      <c r="H136" s="212">
        <f t="shared" si="2"/>
        <v>-0.13596193065941536</v>
      </c>
    </row>
    <row r="137" spans="1:8" ht="16" thickBot="1" x14ac:dyDescent="0.4">
      <c r="A137" s="209" t="s">
        <v>135</v>
      </c>
      <c r="B137" s="210" t="s">
        <v>229</v>
      </c>
      <c r="C137" s="210" t="s">
        <v>1231</v>
      </c>
      <c r="D137" s="211">
        <v>257</v>
      </c>
      <c r="E137" s="211">
        <v>246</v>
      </c>
      <c r="F137" s="211">
        <v>252.5</v>
      </c>
      <c r="G137" s="211">
        <v>247</v>
      </c>
      <c r="H137" s="212">
        <f t="shared" si="2"/>
        <v>4.048582995951417E-2</v>
      </c>
    </row>
    <row r="138" spans="1:8" ht="16" thickBot="1" x14ac:dyDescent="0.4">
      <c r="A138" s="209" t="s">
        <v>136</v>
      </c>
      <c r="B138" s="210" t="s">
        <v>229</v>
      </c>
      <c r="C138" s="210" t="s">
        <v>1232</v>
      </c>
      <c r="D138" s="211">
        <v>245</v>
      </c>
      <c r="E138" s="211">
        <v>250</v>
      </c>
      <c r="F138" s="211">
        <v>248.5</v>
      </c>
      <c r="G138" s="211">
        <v>242.5</v>
      </c>
      <c r="H138" s="212">
        <f t="shared" si="2"/>
        <v>1.0309278350515464E-2</v>
      </c>
    </row>
    <row r="139" spans="1:8" ht="16" thickBot="1" x14ac:dyDescent="0.4">
      <c r="A139" s="209" t="s">
        <v>137</v>
      </c>
      <c r="B139" s="210" t="s">
        <v>230</v>
      </c>
      <c r="C139" s="210" t="s">
        <v>1233</v>
      </c>
      <c r="D139" s="211">
        <v>13446</v>
      </c>
      <c r="E139" s="211">
        <v>13862.5</v>
      </c>
      <c r="F139" s="211">
        <v>14340.5</v>
      </c>
      <c r="G139" s="211">
        <v>14421.5</v>
      </c>
      <c r="H139" s="212">
        <f t="shared" si="2"/>
        <v>-6.7642062198800396E-2</v>
      </c>
    </row>
    <row r="140" spans="1:8" ht="16" thickBot="1" x14ac:dyDescent="0.4">
      <c r="A140" s="209" t="s">
        <v>138</v>
      </c>
      <c r="B140" s="210" t="s">
        <v>230</v>
      </c>
      <c r="C140" s="210" t="s">
        <v>1234</v>
      </c>
      <c r="D140" s="211">
        <v>9802</v>
      </c>
      <c r="E140" s="211">
        <v>10059</v>
      </c>
      <c r="F140" s="211">
        <v>10073.5</v>
      </c>
      <c r="G140" s="211">
        <v>10062.5</v>
      </c>
      <c r="H140" s="212">
        <f t="shared" si="2"/>
        <v>-2.5888198757763974E-2</v>
      </c>
    </row>
    <row r="141" spans="1:8" ht="16" thickBot="1" x14ac:dyDescent="0.4">
      <c r="A141" s="209" t="s">
        <v>139</v>
      </c>
      <c r="B141" s="210" t="s">
        <v>231</v>
      </c>
      <c r="C141" s="210" t="s">
        <v>1235</v>
      </c>
      <c r="D141" s="211">
        <v>639.5</v>
      </c>
      <c r="E141" s="211">
        <v>686</v>
      </c>
      <c r="F141" s="211">
        <v>673.5</v>
      </c>
      <c r="G141" s="211">
        <v>681</v>
      </c>
      <c r="H141" s="212">
        <f t="shared" si="2"/>
        <v>-6.0939794419970633E-2</v>
      </c>
    </row>
    <row r="142" spans="1:8" ht="16" thickBot="1" x14ac:dyDescent="0.4">
      <c r="A142" s="209" t="s">
        <v>140</v>
      </c>
      <c r="B142" s="210" t="s">
        <v>231</v>
      </c>
      <c r="C142" s="210" t="s">
        <v>1236</v>
      </c>
      <c r="D142" s="211">
        <v>457</v>
      </c>
      <c r="E142" s="211">
        <v>467.5</v>
      </c>
      <c r="F142" s="211">
        <v>457.5</v>
      </c>
      <c r="G142" s="211">
        <v>468</v>
      </c>
      <c r="H142" s="212">
        <f t="shared" si="2"/>
        <v>-2.3504273504273504E-2</v>
      </c>
    </row>
    <row r="143" spans="1:8" ht="16" thickBot="1" x14ac:dyDescent="0.4">
      <c r="A143" s="209" t="s">
        <v>141</v>
      </c>
      <c r="B143" s="210" t="s">
        <v>232</v>
      </c>
      <c r="C143" s="210" t="s">
        <v>1237</v>
      </c>
      <c r="D143" s="211">
        <v>365</v>
      </c>
      <c r="E143" s="211">
        <v>373</v>
      </c>
      <c r="F143" s="211">
        <v>391.5</v>
      </c>
      <c r="G143" s="211">
        <v>406</v>
      </c>
      <c r="H143" s="212">
        <f t="shared" si="2"/>
        <v>-0.10098522167487685</v>
      </c>
    </row>
    <row r="144" spans="1:8" ht="16" thickBot="1" x14ac:dyDescent="0.4">
      <c r="A144" s="209" t="s">
        <v>142</v>
      </c>
      <c r="B144" s="210" t="s">
        <v>232</v>
      </c>
      <c r="C144" s="210" t="s">
        <v>1238</v>
      </c>
      <c r="D144" s="211">
        <v>882.5</v>
      </c>
      <c r="E144" s="211">
        <v>899</v>
      </c>
      <c r="F144" s="211">
        <v>896.5</v>
      </c>
      <c r="G144" s="211">
        <v>930</v>
      </c>
      <c r="H144" s="212">
        <f t="shared" si="2"/>
        <v>-5.1075268817204304E-2</v>
      </c>
    </row>
    <row r="145" spans="1:8" ht="16" thickBot="1" x14ac:dyDescent="0.4">
      <c r="A145" s="209" t="s">
        <v>143</v>
      </c>
      <c r="B145" s="210" t="s">
        <v>232</v>
      </c>
      <c r="C145" s="210" t="s">
        <v>1239</v>
      </c>
      <c r="D145" s="211">
        <v>293</v>
      </c>
      <c r="E145" s="211">
        <v>296</v>
      </c>
      <c r="F145" s="211">
        <v>322</v>
      </c>
      <c r="G145" s="211">
        <v>329</v>
      </c>
      <c r="H145" s="212">
        <f t="shared" si="2"/>
        <v>-0.10942249240121581</v>
      </c>
    </row>
    <row r="146" spans="1:8" ht="16" thickBot="1" x14ac:dyDescent="0.4">
      <c r="A146" s="209" t="s">
        <v>144</v>
      </c>
      <c r="B146" s="210" t="s">
        <v>233</v>
      </c>
      <c r="C146" s="210" t="s">
        <v>1240</v>
      </c>
      <c r="D146" s="211">
        <v>417.5</v>
      </c>
      <c r="E146" s="211">
        <v>417.5</v>
      </c>
      <c r="F146" s="211">
        <v>424.5</v>
      </c>
      <c r="G146" s="211">
        <v>398.5</v>
      </c>
      <c r="H146" s="212">
        <f t="shared" si="2"/>
        <v>4.7678795483061483E-2</v>
      </c>
    </row>
    <row r="147" spans="1:8" ht="16" thickBot="1" x14ac:dyDescent="0.4">
      <c r="A147" s="209" t="s">
        <v>145</v>
      </c>
      <c r="B147" s="210" t="s">
        <v>233</v>
      </c>
      <c r="C147" s="210" t="s">
        <v>1241</v>
      </c>
      <c r="D147" s="211">
        <v>2460</v>
      </c>
      <c r="E147" s="211">
        <v>2509</v>
      </c>
      <c r="F147" s="211">
        <v>2592.5</v>
      </c>
      <c r="G147" s="211">
        <v>2589.5</v>
      </c>
      <c r="H147" s="212">
        <f t="shared" si="2"/>
        <v>-5.0009654373431162E-2</v>
      </c>
    </row>
    <row r="148" spans="1:8" ht="16" thickBot="1" x14ac:dyDescent="0.4">
      <c r="A148" s="209" t="s">
        <v>146</v>
      </c>
      <c r="B148" s="210" t="s">
        <v>233</v>
      </c>
      <c r="C148" s="210" t="s">
        <v>1242</v>
      </c>
      <c r="D148" s="211">
        <v>297</v>
      </c>
      <c r="E148" s="211">
        <v>310.5</v>
      </c>
      <c r="F148" s="211">
        <v>316.5</v>
      </c>
      <c r="G148" s="211">
        <v>302</v>
      </c>
      <c r="H148" s="212">
        <f t="shared" si="2"/>
        <v>-1.6556291390728478E-2</v>
      </c>
    </row>
    <row r="149" spans="1:8" ht="16" thickBot="1" x14ac:dyDescent="0.4">
      <c r="A149" s="209" t="s">
        <v>147</v>
      </c>
      <c r="B149" s="210" t="s">
        <v>234</v>
      </c>
      <c r="C149" s="210" t="s">
        <v>1243</v>
      </c>
      <c r="D149" s="211">
        <v>147.5</v>
      </c>
      <c r="E149" s="211">
        <v>174.5</v>
      </c>
      <c r="F149" s="211">
        <v>168.5</v>
      </c>
      <c r="G149" s="211">
        <v>145.5</v>
      </c>
      <c r="H149" s="212">
        <f t="shared" si="2"/>
        <v>1.3745704467353952E-2</v>
      </c>
    </row>
    <row r="150" spans="1:8" ht="16" thickBot="1" x14ac:dyDescent="0.4">
      <c r="A150" s="209" t="s">
        <v>148</v>
      </c>
      <c r="B150" s="210" t="s">
        <v>234</v>
      </c>
      <c r="C150" s="210" t="s">
        <v>1244</v>
      </c>
      <c r="D150" s="211">
        <v>193.5</v>
      </c>
      <c r="E150" s="211">
        <v>182</v>
      </c>
      <c r="F150" s="211">
        <v>166</v>
      </c>
      <c r="G150" s="211">
        <v>202</v>
      </c>
      <c r="H150" s="212">
        <f t="shared" si="2"/>
        <v>-4.2079207920792082E-2</v>
      </c>
    </row>
    <row r="151" spans="1:8" ht="16" thickBot="1" x14ac:dyDescent="0.4">
      <c r="A151" s="209" t="s">
        <v>149</v>
      </c>
      <c r="B151" s="210" t="s">
        <v>234</v>
      </c>
      <c r="C151" s="210" t="s">
        <v>1245</v>
      </c>
      <c r="D151" s="211">
        <v>576</v>
      </c>
      <c r="E151" s="211">
        <v>569</v>
      </c>
      <c r="F151" s="211">
        <v>581</v>
      </c>
      <c r="G151" s="211">
        <v>582.5</v>
      </c>
      <c r="H151" s="212">
        <f t="shared" si="2"/>
        <v>-1.1158798283261802E-2</v>
      </c>
    </row>
    <row r="152" spans="1:8" ht="16" thickBot="1" x14ac:dyDescent="0.4">
      <c r="A152" s="209" t="s">
        <v>150</v>
      </c>
      <c r="B152" s="210" t="s">
        <v>235</v>
      </c>
      <c r="C152" s="210" t="s">
        <v>1246</v>
      </c>
      <c r="D152" s="211">
        <v>72</v>
      </c>
      <c r="E152" s="211">
        <v>71</v>
      </c>
      <c r="F152" s="211">
        <v>80</v>
      </c>
      <c r="G152" s="211">
        <v>74</v>
      </c>
      <c r="H152" s="212">
        <f t="shared" si="2"/>
        <v>-2.7027027027027029E-2</v>
      </c>
    </row>
    <row r="153" spans="1:8" ht="16" thickBot="1" x14ac:dyDescent="0.4">
      <c r="A153" s="209" t="s">
        <v>151</v>
      </c>
      <c r="B153" s="210" t="s">
        <v>236</v>
      </c>
      <c r="C153" s="210" t="s">
        <v>1247</v>
      </c>
      <c r="D153" s="211">
        <v>799</v>
      </c>
      <c r="E153" s="211">
        <v>801</v>
      </c>
      <c r="F153" s="211">
        <v>871</v>
      </c>
      <c r="G153" s="211">
        <v>879.5</v>
      </c>
      <c r="H153" s="212">
        <f t="shared" si="2"/>
        <v>-9.1529277998862985E-2</v>
      </c>
    </row>
    <row r="154" spans="1:8" ht="16" thickBot="1" x14ac:dyDescent="0.4">
      <c r="A154" s="209" t="s">
        <v>152</v>
      </c>
      <c r="B154" s="210" t="s">
        <v>236</v>
      </c>
      <c r="C154" s="210" t="s">
        <v>1248</v>
      </c>
      <c r="D154" s="211">
        <v>170</v>
      </c>
      <c r="E154" s="211">
        <v>170</v>
      </c>
      <c r="F154" s="211">
        <v>165.5</v>
      </c>
      <c r="G154" s="211">
        <v>174.5</v>
      </c>
      <c r="H154" s="212">
        <f t="shared" si="2"/>
        <v>-2.5787965616045846E-2</v>
      </c>
    </row>
    <row r="155" spans="1:8" ht="16" thickBot="1" x14ac:dyDescent="0.4">
      <c r="A155" s="209" t="s">
        <v>153</v>
      </c>
      <c r="B155" s="210" t="s">
        <v>237</v>
      </c>
      <c r="C155" s="210" t="s">
        <v>1249</v>
      </c>
      <c r="D155" s="211">
        <v>196.5</v>
      </c>
      <c r="E155" s="211">
        <v>216</v>
      </c>
      <c r="F155" s="211">
        <v>208.5</v>
      </c>
      <c r="G155" s="211">
        <v>210.5</v>
      </c>
      <c r="H155" s="212">
        <f t="shared" si="2"/>
        <v>-6.6508313539192399E-2</v>
      </c>
    </row>
    <row r="156" spans="1:8" ht="16" thickBot="1" x14ac:dyDescent="0.4">
      <c r="A156" s="209" t="s">
        <v>154</v>
      </c>
      <c r="B156" s="210" t="s">
        <v>237</v>
      </c>
      <c r="C156" s="210" t="s">
        <v>1250</v>
      </c>
      <c r="D156" s="211">
        <v>130</v>
      </c>
      <c r="E156" s="211">
        <v>131</v>
      </c>
      <c r="F156" s="211">
        <v>114</v>
      </c>
      <c r="G156" s="211">
        <v>134.5</v>
      </c>
      <c r="H156" s="212">
        <f t="shared" si="2"/>
        <v>-3.3457249070631967E-2</v>
      </c>
    </row>
    <row r="157" spans="1:8" ht="16" thickBot="1" x14ac:dyDescent="0.4">
      <c r="A157" s="209" t="s">
        <v>155</v>
      </c>
      <c r="B157" s="210" t="s">
        <v>238</v>
      </c>
      <c r="C157" s="210" t="s">
        <v>1251</v>
      </c>
      <c r="D157" s="211">
        <v>3294</v>
      </c>
      <c r="E157" s="211">
        <v>3409</v>
      </c>
      <c r="F157" s="211">
        <v>3486</v>
      </c>
      <c r="G157" s="211">
        <v>3492</v>
      </c>
      <c r="H157" s="212">
        <f t="shared" si="2"/>
        <v>-5.6701030927835051E-2</v>
      </c>
    </row>
    <row r="158" spans="1:8" ht="16" thickBot="1" x14ac:dyDescent="0.4">
      <c r="A158" s="209" t="s">
        <v>156</v>
      </c>
      <c r="B158" s="210" t="s">
        <v>239</v>
      </c>
      <c r="C158" s="210" t="s">
        <v>1252</v>
      </c>
      <c r="D158" s="211">
        <v>276</v>
      </c>
      <c r="E158" s="211">
        <v>266.5</v>
      </c>
      <c r="F158" s="211">
        <v>286.5</v>
      </c>
      <c r="G158" s="211">
        <v>336</v>
      </c>
      <c r="H158" s="212">
        <f t="shared" si="2"/>
        <v>-0.17857142857142858</v>
      </c>
    </row>
    <row r="159" spans="1:8" ht="16" thickBot="1" x14ac:dyDescent="0.4">
      <c r="A159" s="209" t="s">
        <v>157</v>
      </c>
      <c r="B159" s="210" t="s">
        <v>239</v>
      </c>
      <c r="C159" s="210" t="s">
        <v>1253</v>
      </c>
      <c r="D159" s="211">
        <v>1684</v>
      </c>
      <c r="E159" s="211">
        <v>1815</v>
      </c>
      <c r="F159" s="211">
        <v>1944</v>
      </c>
      <c r="G159" s="211">
        <v>2023.5</v>
      </c>
      <c r="H159" s="212">
        <f t="shared" si="2"/>
        <v>-0.16777860143316037</v>
      </c>
    </row>
    <row r="160" spans="1:8" ht="16" thickBot="1" x14ac:dyDescent="0.4">
      <c r="A160" s="209" t="s">
        <v>158</v>
      </c>
      <c r="B160" s="210" t="s">
        <v>240</v>
      </c>
      <c r="C160" s="210" t="s">
        <v>1254</v>
      </c>
      <c r="D160" s="211">
        <v>395</v>
      </c>
      <c r="E160" s="211">
        <v>399</v>
      </c>
      <c r="F160" s="211">
        <v>415</v>
      </c>
      <c r="G160" s="211">
        <v>399.5</v>
      </c>
      <c r="H160" s="212">
        <f t="shared" si="2"/>
        <v>-1.1264080100125156E-2</v>
      </c>
    </row>
    <row r="161" spans="1:8" ht="16" thickBot="1" x14ac:dyDescent="0.4">
      <c r="A161" s="209" t="s">
        <v>159</v>
      </c>
      <c r="B161" s="210" t="s">
        <v>240</v>
      </c>
      <c r="C161" s="210" t="s">
        <v>1255</v>
      </c>
      <c r="D161" s="211">
        <v>75</v>
      </c>
      <c r="E161" s="211">
        <v>82</v>
      </c>
      <c r="F161" s="211">
        <v>82</v>
      </c>
      <c r="G161" s="211">
        <v>86</v>
      </c>
      <c r="H161" s="212">
        <f t="shared" si="2"/>
        <v>-0.12790697674418605</v>
      </c>
    </row>
    <row r="162" spans="1:8" ht="16" thickBot="1" x14ac:dyDescent="0.4">
      <c r="A162" s="209" t="s">
        <v>160</v>
      </c>
      <c r="B162" s="210" t="s">
        <v>240</v>
      </c>
      <c r="C162" s="210" t="s">
        <v>1256</v>
      </c>
      <c r="D162" s="211">
        <v>178</v>
      </c>
      <c r="E162" s="211">
        <v>183</v>
      </c>
      <c r="F162" s="211">
        <v>188</v>
      </c>
      <c r="G162" s="211">
        <v>201</v>
      </c>
      <c r="H162" s="212">
        <f t="shared" si="2"/>
        <v>-0.11442786069651742</v>
      </c>
    </row>
    <row r="163" spans="1:8" ht="16" thickBot="1" x14ac:dyDescent="0.4">
      <c r="A163" s="209" t="s">
        <v>161</v>
      </c>
      <c r="B163" s="210" t="s">
        <v>240</v>
      </c>
      <c r="C163" s="210" t="s">
        <v>1257</v>
      </c>
      <c r="D163" s="211">
        <v>117</v>
      </c>
      <c r="E163" s="211">
        <v>124</v>
      </c>
      <c r="F163" s="211">
        <v>124</v>
      </c>
      <c r="G163" s="211">
        <v>125</v>
      </c>
      <c r="H163" s="212">
        <f t="shared" si="2"/>
        <v>-6.4000000000000001E-2</v>
      </c>
    </row>
    <row r="164" spans="1:8" ht="16" thickBot="1" x14ac:dyDescent="0.4">
      <c r="A164" s="209" t="s">
        <v>162</v>
      </c>
      <c r="B164" s="210" t="s">
        <v>240</v>
      </c>
      <c r="C164" s="210" t="s">
        <v>1258</v>
      </c>
      <c r="D164" s="211">
        <v>71</v>
      </c>
      <c r="E164" s="211">
        <v>68</v>
      </c>
      <c r="F164" s="211">
        <v>72</v>
      </c>
      <c r="G164" s="211">
        <v>65</v>
      </c>
      <c r="H164" s="212">
        <f t="shared" si="2"/>
        <v>9.2307692307692313E-2</v>
      </c>
    </row>
    <row r="165" spans="1:8" ht="16" thickBot="1" x14ac:dyDescent="0.4">
      <c r="A165" s="209" t="s">
        <v>163</v>
      </c>
      <c r="B165" s="210" t="s">
        <v>241</v>
      </c>
      <c r="C165" s="210" t="s">
        <v>1259</v>
      </c>
      <c r="D165" s="211">
        <v>1639.5</v>
      </c>
      <c r="E165" s="211">
        <v>1691</v>
      </c>
      <c r="F165" s="211">
        <v>1752</v>
      </c>
      <c r="G165" s="211">
        <v>1785</v>
      </c>
      <c r="H165" s="212">
        <f t="shared" si="2"/>
        <v>-8.1512605042016809E-2</v>
      </c>
    </row>
    <row r="166" spans="1:8" ht="16" thickBot="1" x14ac:dyDescent="0.4">
      <c r="A166" s="209" t="s">
        <v>164</v>
      </c>
      <c r="B166" s="210" t="s">
        <v>241</v>
      </c>
      <c r="C166" s="210" t="s">
        <v>1260</v>
      </c>
      <c r="D166" s="211">
        <v>2009</v>
      </c>
      <c r="E166" s="211">
        <v>2017</v>
      </c>
      <c r="F166" s="211">
        <v>1998.5</v>
      </c>
      <c r="G166" s="211">
        <v>1999.5</v>
      </c>
      <c r="H166" s="212">
        <f t="shared" si="2"/>
        <v>4.7511877969492371E-3</v>
      </c>
    </row>
    <row r="167" spans="1:8" ht="16" thickBot="1" x14ac:dyDescent="0.4">
      <c r="A167" s="209" t="s">
        <v>165</v>
      </c>
      <c r="B167" s="210" t="s">
        <v>241</v>
      </c>
      <c r="C167" s="210" t="s">
        <v>1261</v>
      </c>
      <c r="D167" s="211">
        <v>2481</v>
      </c>
      <c r="E167" s="211">
        <v>2536</v>
      </c>
      <c r="F167" s="211">
        <v>2612.5</v>
      </c>
      <c r="G167" s="211">
        <v>2534</v>
      </c>
      <c r="H167" s="212">
        <f t="shared" si="2"/>
        <v>-2.0915548539857932E-2</v>
      </c>
    </row>
    <row r="168" spans="1:8" ht="16" thickBot="1" x14ac:dyDescent="0.4">
      <c r="A168" s="209" t="s">
        <v>166</v>
      </c>
      <c r="B168" s="210" t="s">
        <v>241</v>
      </c>
      <c r="C168" s="210" t="s">
        <v>1262</v>
      </c>
      <c r="D168" s="211">
        <v>8455.5</v>
      </c>
      <c r="E168" s="211">
        <v>8175.5</v>
      </c>
      <c r="F168" s="211">
        <v>7995.5</v>
      </c>
      <c r="G168" s="211">
        <v>7895.5</v>
      </c>
      <c r="H168" s="212">
        <f t="shared" si="2"/>
        <v>7.0926477107212976E-2</v>
      </c>
    </row>
    <row r="169" spans="1:8" ht="16" thickBot="1" x14ac:dyDescent="0.4">
      <c r="A169" s="209" t="s">
        <v>167</v>
      </c>
      <c r="B169" s="210" t="s">
        <v>241</v>
      </c>
      <c r="C169" s="210" t="s">
        <v>1263</v>
      </c>
      <c r="D169" s="211">
        <v>3910.5</v>
      </c>
      <c r="E169" s="211">
        <v>3824.5</v>
      </c>
      <c r="F169" s="211">
        <v>3731.5</v>
      </c>
      <c r="G169" s="211">
        <v>3662</v>
      </c>
      <c r="H169" s="212">
        <f t="shared" si="2"/>
        <v>6.7859093391589298E-2</v>
      </c>
    </row>
    <row r="170" spans="1:8" ht="16" thickBot="1" x14ac:dyDescent="0.4">
      <c r="A170" s="209" t="s">
        <v>168</v>
      </c>
      <c r="B170" s="210" t="s">
        <v>241</v>
      </c>
      <c r="C170" s="210" t="s">
        <v>1264</v>
      </c>
      <c r="D170" s="211">
        <v>22092.5</v>
      </c>
      <c r="E170" s="211">
        <v>21727</v>
      </c>
      <c r="F170" s="211">
        <v>21573.5</v>
      </c>
      <c r="G170" s="211">
        <v>21110.5</v>
      </c>
      <c r="H170" s="212">
        <f t="shared" si="2"/>
        <v>4.6517136022358539E-2</v>
      </c>
    </row>
    <row r="171" spans="1:8" ht="16" thickBot="1" x14ac:dyDescent="0.4">
      <c r="A171" s="209" t="s">
        <v>169</v>
      </c>
      <c r="B171" s="210" t="s">
        <v>241</v>
      </c>
      <c r="C171" s="210" t="s">
        <v>1265</v>
      </c>
      <c r="D171" s="211">
        <v>1111</v>
      </c>
      <c r="E171" s="211">
        <v>1082</v>
      </c>
      <c r="F171" s="211">
        <v>1104</v>
      </c>
      <c r="G171" s="211">
        <v>1090.5</v>
      </c>
      <c r="H171" s="212">
        <f t="shared" si="2"/>
        <v>1.8798716185236129E-2</v>
      </c>
    </row>
    <row r="172" spans="1:8" ht="16" thickBot="1" x14ac:dyDescent="0.4">
      <c r="A172" s="209" t="s">
        <v>170</v>
      </c>
      <c r="B172" s="210" t="s">
        <v>241</v>
      </c>
      <c r="C172" s="210" t="s">
        <v>1266</v>
      </c>
      <c r="D172" s="211">
        <v>2307.5</v>
      </c>
      <c r="E172" s="211">
        <v>2224.5</v>
      </c>
      <c r="F172" s="211">
        <v>2342</v>
      </c>
      <c r="G172" s="211">
        <v>2312.5</v>
      </c>
      <c r="H172" s="212">
        <f t="shared" si="2"/>
        <v>-2.1621621621621622E-3</v>
      </c>
    </row>
    <row r="173" spans="1:8" ht="16" thickBot="1" x14ac:dyDescent="0.4">
      <c r="A173" s="209" t="s">
        <v>171</v>
      </c>
      <c r="B173" s="210" t="s">
        <v>241</v>
      </c>
      <c r="C173" s="210" t="s">
        <v>1267</v>
      </c>
      <c r="D173" s="211">
        <v>974.5</v>
      </c>
      <c r="E173" s="211">
        <v>956.5</v>
      </c>
      <c r="F173" s="211">
        <v>994.5</v>
      </c>
      <c r="G173" s="211">
        <v>1016.5</v>
      </c>
      <c r="H173" s="212">
        <f t="shared" si="2"/>
        <v>-4.1318248893261189E-2</v>
      </c>
    </row>
    <row r="174" spans="1:8" ht="16" thickBot="1" x14ac:dyDescent="0.4">
      <c r="A174" s="209" t="s">
        <v>172</v>
      </c>
      <c r="B174" s="210" t="s">
        <v>241</v>
      </c>
      <c r="C174" s="210" t="s">
        <v>1268</v>
      </c>
      <c r="D174" s="211">
        <v>165.5</v>
      </c>
      <c r="E174" s="211">
        <v>164</v>
      </c>
      <c r="F174" s="211">
        <v>169.5</v>
      </c>
      <c r="G174" s="211">
        <v>179</v>
      </c>
      <c r="H174" s="212">
        <f t="shared" si="2"/>
        <v>-7.5418994413407825E-2</v>
      </c>
    </row>
    <row r="175" spans="1:8" ht="16" thickBot="1" x14ac:dyDescent="0.4">
      <c r="A175" s="209" t="s">
        <v>173</v>
      </c>
      <c r="B175" s="210" t="s">
        <v>241</v>
      </c>
      <c r="C175" s="210" t="s">
        <v>1269</v>
      </c>
      <c r="D175" s="211">
        <v>151</v>
      </c>
      <c r="E175" s="211">
        <v>168</v>
      </c>
      <c r="F175" s="211">
        <v>179</v>
      </c>
      <c r="G175" s="211">
        <v>183</v>
      </c>
      <c r="H175" s="212">
        <f t="shared" si="2"/>
        <v>-0.17486338797814208</v>
      </c>
    </row>
    <row r="176" spans="1:8" ht="16" thickBot="1" x14ac:dyDescent="0.4">
      <c r="A176" s="209" t="s">
        <v>174</v>
      </c>
      <c r="B176" s="210" t="s">
        <v>241</v>
      </c>
      <c r="C176" s="210" t="s">
        <v>1270</v>
      </c>
      <c r="D176" s="211">
        <v>53</v>
      </c>
      <c r="E176" s="211">
        <v>58</v>
      </c>
      <c r="F176" s="211">
        <v>58</v>
      </c>
      <c r="G176" s="211">
        <v>59.5</v>
      </c>
      <c r="H176" s="212">
        <f t="shared" si="2"/>
        <v>-0.1092436974789916</v>
      </c>
    </row>
    <row r="177" spans="1:8" ht="16" thickBot="1" x14ac:dyDescent="0.4">
      <c r="A177" s="209" t="s">
        <v>175</v>
      </c>
      <c r="B177" s="210" t="s">
        <v>242</v>
      </c>
      <c r="C177" s="210" t="s">
        <v>1271</v>
      </c>
      <c r="D177" s="211">
        <v>759.5</v>
      </c>
      <c r="E177" s="211">
        <v>785</v>
      </c>
      <c r="F177" s="211">
        <v>832.5</v>
      </c>
      <c r="G177" s="211">
        <v>818.5</v>
      </c>
      <c r="H177" s="212">
        <f t="shared" si="2"/>
        <v>-7.2083078802687842E-2</v>
      </c>
    </row>
    <row r="178" spans="1:8" ht="16" thickBot="1" x14ac:dyDescent="0.4">
      <c r="A178" s="209" t="s">
        <v>176</v>
      </c>
      <c r="B178" s="210" t="s">
        <v>242</v>
      </c>
      <c r="C178" s="210" t="s">
        <v>1272</v>
      </c>
      <c r="D178" s="211">
        <v>690.5</v>
      </c>
      <c r="E178" s="211">
        <v>691.5</v>
      </c>
      <c r="F178" s="211">
        <v>689</v>
      </c>
      <c r="G178" s="211">
        <v>700.5</v>
      </c>
      <c r="H178" s="212">
        <f t="shared" si="2"/>
        <v>-1.4275517487508922E-2</v>
      </c>
    </row>
    <row r="179" spans="1:8" ht="16" thickBot="1" x14ac:dyDescent="0.4">
      <c r="A179" s="209" t="s">
        <v>177</v>
      </c>
      <c r="B179" s="210" t="s">
        <v>242</v>
      </c>
      <c r="C179" s="210" t="s">
        <v>1273</v>
      </c>
      <c r="D179" s="211">
        <v>134</v>
      </c>
      <c r="E179" s="211">
        <v>147</v>
      </c>
      <c r="F179" s="211">
        <v>156</v>
      </c>
      <c r="G179" s="211">
        <v>172.5</v>
      </c>
      <c r="H179" s="212">
        <f t="shared" si="2"/>
        <v>-0.22318840579710145</v>
      </c>
    </row>
    <row r="180" spans="1:8" ht="16" thickBot="1" x14ac:dyDescent="0.4">
      <c r="A180" s="209" t="s">
        <v>178</v>
      </c>
      <c r="B180" s="210" t="s">
        <v>242</v>
      </c>
      <c r="C180" s="210" t="s">
        <v>1274</v>
      </c>
      <c r="D180" s="211">
        <v>65</v>
      </c>
      <c r="E180" s="211">
        <v>57.5</v>
      </c>
      <c r="F180" s="211">
        <v>57.5</v>
      </c>
      <c r="G180" s="211">
        <v>53.5</v>
      </c>
      <c r="H180" s="212">
        <f t="shared" si="2"/>
        <v>0.21495327102803738</v>
      </c>
    </row>
  </sheetData>
  <sheetProtection algorithmName="SHA-512" hashValue="G6rItyNV5jaE2Php/ZD1ew/tGlgFLFYFra1DTdjtWo4BB5aT8a/Fl4sdV3v7lD+GBJ80hZ+biuUfF7usllMpkw==" saltValue="B6qUcZuSpHKOhpdIQznp+w==" spinCount="100000" sheet="1" objects="1" scenarios="1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E15C-A5AD-4E48-9085-16E1C74C8F40}">
  <sheetPr transitionEntry="1">
    <tabColor theme="9" tint="0.59999389629810485"/>
    <pageSetUpPr fitToPage="1"/>
  </sheetPr>
  <dimension ref="A1:IV18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19" sqref="C119"/>
    </sheetView>
  </sheetViews>
  <sheetFormatPr defaultColWidth="19.84375" defaultRowHeight="15.5" x14ac:dyDescent="0.35"/>
  <cols>
    <col min="1" max="1" width="17.15234375" style="110" bestFit="1" customWidth="1"/>
    <col min="2" max="2" width="82.23046875" style="110" bestFit="1" customWidth="1"/>
    <col min="3" max="3" width="17.69140625" style="110" bestFit="1" customWidth="1"/>
    <col min="4" max="180" width="19.84375" style="110"/>
    <col min="182" max="186" width="21.84375" customWidth="1"/>
    <col min="187" max="188" width="22.07421875" customWidth="1"/>
    <col min="191" max="256" width="19.84375" style="110"/>
    <col min="257" max="257" width="9.07421875" style="110" bestFit="1" customWidth="1"/>
    <col min="258" max="258" width="67" style="110" customWidth="1"/>
    <col min="259" max="259" width="17" style="110" customWidth="1"/>
    <col min="260" max="437" width="19.84375" style="110"/>
    <col min="438" max="442" width="21.84375" style="110" customWidth="1"/>
    <col min="443" max="444" width="22.07421875" style="110" customWidth="1"/>
    <col min="445" max="512" width="19.84375" style="110"/>
    <col min="513" max="513" width="9.07421875" style="110" bestFit="1" customWidth="1"/>
    <col min="514" max="514" width="67" style="110" customWidth="1"/>
    <col min="515" max="515" width="17" style="110" customWidth="1"/>
    <col min="516" max="693" width="19.84375" style="110"/>
    <col min="694" max="698" width="21.84375" style="110" customWidth="1"/>
    <col min="699" max="700" width="22.07421875" style="110" customWidth="1"/>
    <col min="701" max="768" width="19.84375" style="110"/>
    <col min="769" max="769" width="9.07421875" style="110" bestFit="1" customWidth="1"/>
    <col min="770" max="770" width="67" style="110" customWidth="1"/>
    <col min="771" max="771" width="17" style="110" customWidth="1"/>
    <col min="772" max="949" width="19.84375" style="110"/>
    <col min="950" max="954" width="21.84375" style="110" customWidth="1"/>
    <col min="955" max="956" width="22.07421875" style="110" customWidth="1"/>
    <col min="957" max="1024" width="19.84375" style="110"/>
    <col min="1025" max="1025" width="9.07421875" style="110" bestFit="1" customWidth="1"/>
    <col min="1026" max="1026" width="67" style="110" customWidth="1"/>
    <col min="1027" max="1027" width="17" style="110" customWidth="1"/>
    <col min="1028" max="1205" width="19.84375" style="110"/>
    <col min="1206" max="1210" width="21.84375" style="110" customWidth="1"/>
    <col min="1211" max="1212" width="22.07421875" style="110" customWidth="1"/>
    <col min="1213" max="1280" width="19.84375" style="110"/>
    <col min="1281" max="1281" width="9.07421875" style="110" bestFit="1" customWidth="1"/>
    <col min="1282" max="1282" width="67" style="110" customWidth="1"/>
    <col min="1283" max="1283" width="17" style="110" customWidth="1"/>
    <col min="1284" max="1461" width="19.84375" style="110"/>
    <col min="1462" max="1466" width="21.84375" style="110" customWidth="1"/>
    <col min="1467" max="1468" width="22.07421875" style="110" customWidth="1"/>
    <col min="1469" max="1536" width="19.84375" style="110"/>
    <col min="1537" max="1537" width="9.07421875" style="110" bestFit="1" customWidth="1"/>
    <col min="1538" max="1538" width="67" style="110" customWidth="1"/>
    <col min="1539" max="1539" width="17" style="110" customWidth="1"/>
    <col min="1540" max="1717" width="19.84375" style="110"/>
    <col min="1718" max="1722" width="21.84375" style="110" customWidth="1"/>
    <col min="1723" max="1724" width="22.07421875" style="110" customWidth="1"/>
    <col min="1725" max="1792" width="19.84375" style="110"/>
    <col min="1793" max="1793" width="9.07421875" style="110" bestFit="1" customWidth="1"/>
    <col min="1794" max="1794" width="67" style="110" customWidth="1"/>
    <col min="1795" max="1795" width="17" style="110" customWidth="1"/>
    <col min="1796" max="1973" width="19.84375" style="110"/>
    <col min="1974" max="1978" width="21.84375" style="110" customWidth="1"/>
    <col min="1979" max="1980" width="22.07421875" style="110" customWidth="1"/>
    <col min="1981" max="2048" width="19.84375" style="110"/>
    <col min="2049" max="2049" width="9.07421875" style="110" bestFit="1" customWidth="1"/>
    <col min="2050" max="2050" width="67" style="110" customWidth="1"/>
    <col min="2051" max="2051" width="17" style="110" customWidth="1"/>
    <col min="2052" max="2229" width="19.84375" style="110"/>
    <col min="2230" max="2234" width="21.84375" style="110" customWidth="1"/>
    <col min="2235" max="2236" width="22.07421875" style="110" customWidth="1"/>
    <col min="2237" max="2304" width="19.84375" style="110"/>
    <col min="2305" max="2305" width="9.07421875" style="110" bestFit="1" customWidth="1"/>
    <col min="2306" max="2306" width="67" style="110" customWidth="1"/>
    <col min="2307" max="2307" width="17" style="110" customWidth="1"/>
    <col min="2308" max="2485" width="19.84375" style="110"/>
    <col min="2486" max="2490" width="21.84375" style="110" customWidth="1"/>
    <col min="2491" max="2492" width="22.07421875" style="110" customWidth="1"/>
    <col min="2493" max="2560" width="19.84375" style="110"/>
    <col min="2561" max="2561" width="9.07421875" style="110" bestFit="1" customWidth="1"/>
    <col min="2562" max="2562" width="67" style="110" customWidth="1"/>
    <col min="2563" max="2563" width="17" style="110" customWidth="1"/>
    <col min="2564" max="2741" width="19.84375" style="110"/>
    <col min="2742" max="2746" width="21.84375" style="110" customWidth="1"/>
    <col min="2747" max="2748" width="22.07421875" style="110" customWidth="1"/>
    <col min="2749" max="2816" width="19.84375" style="110"/>
    <col min="2817" max="2817" width="9.07421875" style="110" bestFit="1" customWidth="1"/>
    <col min="2818" max="2818" width="67" style="110" customWidth="1"/>
    <col min="2819" max="2819" width="17" style="110" customWidth="1"/>
    <col min="2820" max="2997" width="19.84375" style="110"/>
    <col min="2998" max="3002" width="21.84375" style="110" customWidth="1"/>
    <col min="3003" max="3004" width="22.07421875" style="110" customWidth="1"/>
    <col min="3005" max="3072" width="19.84375" style="110"/>
    <col min="3073" max="3073" width="9.07421875" style="110" bestFit="1" customWidth="1"/>
    <col min="3074" max="3074" width="67" style="110" customWidth="1"/>
    <col min="3075" max="3075" width="17" style="110" customWidth="1"/>
    <col min="3076" max="3253" width="19.84375" style="110"/>
    <col min="3254" max="3258" width="21.84375" style="110" customWidth="1"/>
    <col min="3259" max="3260" width="22.07421875" style="110" customWidth="1"/>
    <col min="3261" max="3328" width="19.84375" style="110"/>
    <col min="3329" max="3329" width="9.07421875" style="110" bestFit="1" customWidth="1"/>
    <col min="3330" max="3330" width="67" style="110" customWidth="1"/>
    <col min="3331" max="3331" width="17" style="110" customWidth="1"/>
    <col min="3332" max="3509" width="19.84375" style="110"/>
    <col min="3510" max="3514" width="21.84375" style="110" customWidth="1"/>
    <col min="3515" max="3516" width="22.07421875" style="110" customWidth="1"/>
    <col min="3517" max="3584" width="19.84375" style="110"/>
    <col min="3585" max="3585" width="9.07421875" style="110" bestFit="1" customWidth="1"/>
    <col min="3586" max="3586" width="67" style="110" customWidth="1"/>
    <col min="3587" max="3587" width="17" style="110" customWidth="1"/>
    <col min="3588" max="3765" width="19.84375" style="110"/>
    <col min="3766" max="3770" width="21.84375" style="110" customWidth="1"/>
    <col min="3771" max="3772" width="22.07421875" style="110" customWidth="1"/>
    <col min="3773" max="3840" width="19.84375" style="110"/>
    <col min="3841" max="3841" width="9.07421875" style="110" bestFit="1" customWidth="1"/>
    <col min="3842" max="3842" width="67" style="110" customWidth="1"/>
    <col min="3843" max="3843" width="17" style="110" customWidth="1"/>
    <col min="3844" max="4021" width="19.84375" style="110"/>
    <col min="4022" max="4026" width="21.84375" style="110" customWidth="1"/>
    <col min="4027" max="4028" width="22.07421875" style="110" customWidth="1"/>
    <col min="4029" max="4096" width="19.84375" style="110"/>
    <col min="4097" max="4097" width="9.07421875" style="110" bestFit="1" customWidth="1"/>
    <col min="4098" max="4098" width="67" style="110" customWidth="1"/>
    <col min="4099" max="4099" width="17" style="110" customWidth="1"/>
    <col min="4100" max="4277" width="19.84375" style="110"/>
    <col min="4278" max="4282" width="21.84375" style="110" customWidth="1"/>
    <col min="4283" max="4284" width="22.07421875" style="110" customWidth="1"/>
    <col min="4285" max="4352" width="19.84375" style="110"/>
    <col min="4353" max="4353" width="9.07421875" style="110" bestFit="1" customWidth="1"/>
    <col min="4354" max="4354" width="67" style="110" customWidth="1"/>
    <col min="4355" max="4355" width="17" style="110" customWidth="1"/>
    <col min="4356" max="4533" width="19.84375" style="110"/>
    <col min="4534" max="4538" width="21.84375" style="110" customWidth="1"/>
    <col min="4539" max="4540" width="22.07421875" style="110" customWidth="1"/>
    <col min="4541" max="4608" width="19.84375" style="110"/>
    <col min="4609" max="4609" width="9.07421875" style="110" bestFit="1" customWidth="1"/>
    <col min="4610" max="4610" width="67" style="110" customWidth="1"/>
    <col min="4611" max="4611" width="17" style="110" customWidth="1"/>
    <col min="4612" max="4789" width="19.84375" style="110"/>
    <col min="4790" max="4794" width="21.84375" style="110" customWidth="1"/>
    <col min="4795" max="4796" width="22.07421875" style="110" customWidth="1"/>
    <col min="4797" max="4864" width="19.84375" style="110"/>
    <col min="4865" max="4865" width="9.07421875" style="110" bestFit="1" customWidth="1"/>
    <col min="4866" max="4866" width="67" style="110" customWidth="1"/>
    <col min="4867" max="4867" width="17" style="110" customWidth="1"/>
    <col min="4868" max="5045" width="19.84375" style="110"/>
    <col min="5046" max="5050" width="21.84375" style="110" customWidth="1"/>
    <col min="5051" max="5052" width="22.07421875" style="110" customWidth="1"/>
    <col min="5053" max="5120" width="19.84375" style="110"/>
    <col min="5121" max="5121" width="9.07421875" style="110" bestFit="1" customWidth="1"/>
    <col min="5122" max="5122" width="67" style="110" customWidth="1"/>
    <col min="5123" max="5123" width="17" style="110" customWidth="1"/>
    <col min="5124" max="5301" width="19.84375" style="110"/>
    <col min="5302" max="5306" width="21.84375" style="110" customWidth="1"/>
    <col min="5307" max="5308" width="22.07421875" style="110" customWidth="1"/>
    <col min="5309" max="5376" width="19.84375" style="110"/>
    <col min="5377" max="5377" width="9.07421875" style="110" bestFit="1" customWidth="1"/>
    <col min="5378" max="5378" width="67" style="110" customWidth="1"/>
    <col min="5379" max="5379" width="17" style="110" customWidth="1"/>
    <col min="5380" max="5557" width="19.84375" style="110"/>
    <col min="5558" max="5562" width="21.84375" style="110" customWidth="1"/>
    <col min="5563" max="5564" width="22.07421875" style="110" customWidth="1"/>
    <col min="5565" max="5632" width="19.84375" style="110"/>
    <col min="5633" max="5633" width="9.07421875" style="110" bestFit="1" customWidth="1"/>
    <col min="5634" max="5634" width="67" style="110" customWidth="1"/>
    <col min="5635" max="5635" width="17" style="110" customWidth="1"/>
    <col min="5636" max="5813" width="19.84375" style="110"/>
    <col min="5814" max="5818" width="21.84375" style="110" customWidth="1"/>
    <col min="5819" max="5820" width="22.07421875" style="110" customWidth="1"/>
    <col min="5821" max="5888" width="19.84375" style="110"/>
    <col min="5889" max="5889" width="9.07421875" style="110" bestFit="1" customWidth="1"/>
    <col min="5890" max="5890" width="67" style="110" customWidth="1"/>
    <col min="5891" max="5891" width="17" style="110" customWidth="1"/>
    <col min="5892" max="6069" width="19.84375" style="110"/>
    <col min="6070" max="6074" width="21.84375" style="110" customWidth="1"/>
    <col min="6075" max="6076" width="22.07421875" style="110" customWidth="1"/>
    <col min="6077" max="6144" width="19.84375" style="110"/>
    <col min="6145" max="6145" width="9.07421875" style="110" bestFit="1" customWidth="1"/>
    <col min="6146" max="6146" width="67" style="110" customWidth="1"/>
    <col min="6147" max="6147" width="17" style="110" customWidth="1"/>
    <col min="6148" max="6325" width="19.84375" style="110"/>
    <col min="6326" max="6330" width="21.84375" style="110" customWidth="1"/>
    <col min="6331" max="6332" width="22.07421875" style="110" customWidth="1"/>
    <col min="6333" max="6400" width="19.84375" style="110"/>
    <col min="6401" max="6401" width="9.07421875" style="110" bestFit="1" customWidth="1"/>
    <col min="6402" max="6402" width="67" style="110" customWidth="1"/>
    <col min="6403" max="6403" width="17" style="110" customWidth="1"/>
    <col min="6404" max="6581" width="19.84375" style="110"/>
    <col min="6582" max="6586" width="21.84375" style="110" customWidth="1"/>
    <col min="6587" max="6588" width="22.07421875" style="110" customWidth="1"/>
    <col min="6589" max="6656" width="19.84375" style="110"/>
    <col min="6657" max="6657" width="9.07421875" style="110" bestFit="1" customWidth="1"/>
    <col min="6658" max="6658" width="67" style="110" customWidth="1"/>
    <col min="6659" max="6659" width="17" style="110" customWidth="1"/>
    <col min="6660" max="6837" width="19.84375" style="110"/>
    <col min="6838" max="6842" width="21.84375" style="110" customWidth="1"/>
    <col min="6843" max="6844" width="22.07421875" style="110" customWidth="1"/>
    <col min="6845" max="6912" width="19.84375" style="110"/>
    <col min="6913" max="6913" width="9.07421875" style="110" bestFit="1" customWidth="1"/>
    <col min="6914" max="6914" width="67" style="110" customWidth="1"/>
    <col min="6915" max="6915" width="17" style="110" customWidth="1"/>
    <col min="6916" max="7093" width="19.84375" style="110"/>
    <col min="7094" max="7098" width="21.84375" style="110" customWidth="1"/>
    <col min="7099" max="7100" width="22.07421875" style="110" customWidth="1"/>
    <col min="7101" max="7168" width="19.84375" style="110"/>
    <col min="7169" max="7169" width="9.07421875" style="110" bestFit="1" customWidth="1"/>
    <col min="7170" max="7170" width="67" style="110" customWidth="1"/>
    <col min="7171" max="7171" width="17" style="110" customWidth="1"/>
    <col min="7172" max="7349" width="19.84375" style="110"/>
    <col min="7350" max="7354" width="21.84375" style="110" customWidth="1"/>
    <col min="7355" max="7356" width="22.07421875" style="110" customWidth="1"/>
    <col min="7357" max="7424" width="19.84375" style="110"/>
    <col min="7425" max="7425" width="9.07421875" style="110" bestFit="1" customWidth="1"/>
    <col min="7426" max="7426" width="67" style="110" customWidth="1"/>
    <col min="7427" max="7427" width="17" style="110" customWidth="1"/>
    <col min="7428" max="7605" width="19.84375" style="110"/>
    <col min="7606" max="7610" width="21.84375" style="110" customWidth="1"/>
    <col min="7611" max="7612" width="22.07421875" style="110" customWidth="1"/>
    <col min="7613" max="7680" width="19.84375" style="110"/>
    <col min="7681" max="7681" width="9.07421875" style="110" bestFit="1" customWidth="1"/>
    <col min="7682" max="7682" width="67" style="110" customWidth="1"/>
    <col min="7683" max="7683" width="17" style="110" customWidth="1"/>
    <col min="7684" max="7861" width="19.84375" style="110"/>
    <col min="7862" max="7866" width="21.84375" style="110" customWidth="1"/>
    <col min="7867" max="7868" width="22.07421875" style="110" customWidth="1"/>
    <col min="7869" max="7936" width="19.84375" style="110"/>
    <col min="7937" max="7937" width="9.07421875" style="110" bestFit="1" customWidth="1"/>
    <col min="7938" max="7938" width="67" style="110" customWidth="1"/>
    <col min="7939" max="7939" width="17" style="110" customWidth="1"/>
    <col min="7940" max="8117" width="19.84375" style="110"/>
    <col min="8118" max="8122" width="21.84375" style="110" customWidth="1"/>
    <col min="8123" max="8124" width="22.07421875" style="110" customWidth="1"/>
    <col min="8125" max="8192" width="19.84375" style="110"/>
    <col min="8193" max="8193" width="9.07421875" style="110" bestFit="1" customWidth="1"/>
    <col min="8194" max="8194" width="67" style="110" customWidth="1"/>
    <col min="8195" max="8195" width="17" style="110" customWidth="1"/>
    <col min="8196" max="8373" width="19.84375" style="110"/>
    <col min="8374" max="8378" width="21.84375" style="110" customWidth="1"/>
    <col min="8379" max="8380" width="22.07421875" style="110" customWidth="1"/>
    <col min="8381" max="8448" width="19.84375" style="110"/>
    <col min="8449" max="8449" width="9.07421875" style="110" bestFit="1" customWidth="1"/>
    <col min="8450" max="8450" width="67" style="110" customWidth="1"/>
    <col min="8451" max="8451" width="17" style="110" customWidth="1"/>
    <col min="8452" max="8629" width="19.84375" style="110"/>
    <col min="8630" max="8634" width="21.84375" style="110" customWidth="1"/>
    <col min="8635" max="8636" width="22.07421875" style="110" customWidth="1"/>
    <col min="8637" max="8704" width="19.84375" style="110"/>
    <col min="8705" max="8705" width="9.07421875" style="110" bestFit="1" customWidth="1"/>
    <col min="8706" max="8706" width="67" style="110" customWidth="1"/>
    <col min="8707" max="8707" width="17" style="110" customWidth="1"/>
    <col min="8708" max="8885" width="19.84375" style="110"/>
    <col min="8886" max="8890" width="21.84375" style="110" customWidth="1"/>
    <col min="8891" max="8892" width="22.07421875" style="110" customWidth="1"/>
    <col min="8893" max="8960" width="19.84375" style="110"/>
    <col min="8961" max="8961" width="9.07421875" style="110" bestFit="1" customWidth="1"/>
    <col min="8962" max="8962" width="67" style="110" customWidth="1"/>
    <col min="8963" max="8963" width="17" style="110" customWidth="1"/>
    <col min="8964" max="9141" width="19.84375" style="110"/>
    <col min="9142" max="9146" width="21.84375" style="110" customWidth="1"/>
    <col min="9147" max="9148" width="22.07421875" style="110" customWidth="1"/>
    <col min="9149" max="9216" width="19.84375" style="110"/>
    <col min="9217" max="9217" width="9.07421875" style="110" bestFit="1" customWidth="1"/>
    <col min="9218" max="9218" width="67" style="110" customWidth="1"/>
    <col min="9219" max="9219" width="17" style="110" customWidth="1"/>
    <col min="9220" max="9397" width="19.84375" style="110"/>
    <col min="9398" max="9402" width="21.84375" style="110" customWidth="1"/>
    <col min="9403" max="9404" width="22.07421875" style="110" customWidth="1"/>
    <col min="9405" max="9472" width="19.84375" style="110"/>
    <col min="9473" max="9473" width="9.07421875" style="110" bestFit="1" customWidth="1"/>
    <col min="9474" max="9474" width="67" style="110" customWidth="1"/>
    <col min="9475" max="9475" width="17" style="110" customWidth="1"/>
    <col min="9476" max="9653" width="19.84375" style="110"/>
    <col min="9654" max="9658" width="21.84375" style="110" customWidth="1"/>
    <col min="9659" max="9660" width="22.07421875" style="110" customWidth="1"/>
    <col min="9661" max="9728" width="19.84375" style="110"/>
    <col min="9729" max="9729" width="9.07421875" style="110" bestFit="1" customWidth="1"/>
    <col min="9730" max="9730" width="67" style="110" customWidth="1"/>
    <col min="9731" max="9731" width="17" style="110" customWidth="1"/>
    <col min="9732" max="9909" width="19.84375" style="110"/>
    <col min="9910" max="9914" width="21.84375" style="110" customWidth="1"/>
    <col min="9915" max="9916" width="22.07421875" style="110" customWidth="1"/>
    <col min="9917" max="9984" width="19.84375" style="110"/>
    <col min="9985" max="9985" width="9.07421875" style="110" bestFit="1" customWidth="1"/>
    <col min="9986" max="9986" width="67" style="110" customWidth="1"/>
    <col min="9987" max="9987" width="17" style="110" customWidth="1"/>
    <col min="9988" max="10165" width="19.84375" style="110"/>
    <col min="10166" max="10170" width="21.84375" style="110" customWidth="1"/>
    <col min="10171" max="10172" width="22.07421875" style="110" customWidth="1"/>
    <col min="10173" max="10240" width="19.84375" style="110"/>
    <col min="10241" max="10241" width="9.07421875" style="110" bestFit="1" customWidth="1"/>
    <col min="10242" max="10242" width="67" style="110" customWidth="1"/>
    <col min="10243" max="10243" width="17" style="110" customWidth="1"/>
    <col min="10244" max="10421" width="19.84375" style="110"/>
    <col min="10422" max="10426" width="21.84375" style="110" customWidth="1"/>
    <col min="10427" max="10428" width="22.07421875" style="110" customWidth="1"/>
    <col min="10429" max="10496" width="19.84375" style="110"/>
    <col min="10497" max="10497" width="9.07421875" style="110" bestFit="1" customWidth="1"/>
    <col min="10498" max="10498" width="67" style="110" customWidth="1"/>
    <col min="10499" max="10499" width="17" style="110" customWidth="1"/>
    <col min="10500" max="10677" width="19.84375" style="110"/>
    <col min="10678" max="10682" width="21.84375" style="110" customWidth="1"/>
    <col min="10683" max="10684" width="22.07421875" style="110" customWidth="1"/>
    <col min="10685" max="10752" width="19.84375" style="110"/>
    <col min="10753" max="10753" width="9.07421875" style="110" bestFit="1" customWidth="1"/>
    <col min="10754" max="10754" width="67" style="110" customWidth="1"/>
    <col min="10755" max="10755" width="17" style="110" customWidth="1"/>
    <col min="10756" max="10933" width="19.84375" style="110"/>
    <col min="10934" max="10938" width="21.84375" style="110" customWidth="1"/>
    <col min="10939" max="10940" width="22.07421875" style="110" customWidth="1"/>
    <col min="10941" max="11008" width="19.84375" style="110"/>
    <col min="11009" max="11009" width="9.07421875" style="110" bestFit="1" customWidth="1"/>
    <col min="11010" max="11010" width="67" style="110" customWidth="1"/>
    <col min="11011" max="11011" width="17" style="110" customWidth="1"/>
    <col min="11012" max="11189" width="19.84375" style="110"/>
    <col min="11190" max="11194" width="21.84375" style="110" customWidth="1"/>
    <col min="11195" max="11196" width="22.07421875" style="110" customWidth="1"/>
    <col min="11197" max="11264" width="19.84375" style="110"/>
    <col min="11265" max="11265" width="9.07421875" style="110" bestFit="1" customWidth="1"/>
    <col min="11266" max="11266" width="67" style="110" customWidth="1"/>
    <col min="11267" max="11267" width="17" style="110" customWidth="1"/>
    <col min="11268" max="11445" width="19.84375" style="110"/>
    <col min="11446" max="11450" width="21.84375" style="110" customWidth="1"/>
    <col min="11451" max="11452" width="22.07421875" style="110" customWidth="1"/>
    <col min="11453" max="11520" width="19.84375" style="110"/>
    <col min="11521" max="11521" width="9.07421875" style="110" bestFit="1" customWidth="1"/>
    <col min="11522" max="11522" width="67" style="110" customWidth="1"/>
    <col min="11523" max="11523" width="17" style="110" customWidth="1"/>
    <col min="11524" max="11701" width="19.84375" style="110"/>
    <col min="11702" max="11706" width="21.84375" style="110" customWidth="1"/>
    <col min="11707" max="11708" width="22.07421875" style="110" customWidth="1"/>
    <col min="11709" max="11776" width="19.84375" style="110"/>
    <col min="11777" max="11777" width="9.07421875" style="110" bestFit="1" customWidth="1"/>
    <col min="11778" max="11778" width="67" style="110" customWidth="1"/>
    <col min="11779" max="11779" width="17" style="110" customWidth="1"/>
    <col min="11780" max="11957" width="19.84375" style="110"/>
    <col min="11958" max="11962" width="21.84375" style="110" customWidth="1"/>
    <col min="11963" max="11964" width="22.07421875" style="110" customWidth="1"/>
    <col min="11965" max="12032" width="19.84375" style="110"/>
    <col min="12033" max="12033" width="9.07421875" style="110" bestFit="1" customWidth="1"/>
    <col min="12034" max="12034" width="67" style="110" customWidth="1"/>
    <col min="12035" max="12035" width="17" style="110" customWidth="1"/>
    <col min="12036" max="12213" width="19.84375" style="110"/>
    <col min="12214" max="12218" width="21.84375" style="110" customWidth="1"/>
    <col min="12219" max="12220" width="22.07421875" style="110" customWidth="1"/>
    <col min="12221" max="12288" width="19.84375" style="110"/>
    <col min="12289" max="12289" width="9.07421875" style="110" bestFit="1" customWidth="1"/>
    <col min="12290" max="12290" width="67" style="110" customWidth="1"/>
    <col min="12291" max="12291" width="17" style="110" customWidth="1"/>
    <col min="12292" max="12469" width="19.84375" style="110"/>
    <col min="12470" max="12474" width="21.84375" style="110" customWidth="1"/>
    <col min="12475" max="12476" width="22.07421875" style="110" customWidth="1"/>
    <col min="12477" max="12544" width="19.84375" style="110"/>
    <col min="12545" max="12545" width="9.07421875" style="110" bestFit="1" customWidth="1"/>
    <col min="12546" max="12546" width="67" style="110" customWidth="1"/>
    <col min="12547" max="12547" width="17" style="110" customWidth="1"/>
    <col min="12548" max="12725" width="19.84375" style="110"/>
    <col min="12726" max="12730" width="21.84375" style="110" customWidth="1"/>
    <col min="12731" max="12732" width="22.07421875" style="110" customWidth="1"/>
    <col min="12733" max="12800" width="19.84375" style="110"/>
    <col min="12801" max="12801" width="9.07421875" style="110" bestFit="1" customWidth="1"/>
    <col min="12802" max="12802" width="67" style="110" customWidth="1"/>
    <col min="12803" max="12803" width="17" style="110" customWidth="1"/>
    <col min="12804" max="12981" width="19.84375" style="110"/>
    <col min="12982" max="12986" width="21.84375" style="110" customWidth="1"/>
    <col min="12987" max="12988" width="22.07421875" style="110" customWidth="1"/>
    <col min="12989" max="13056" width="19.84375" style="110"/>
    <col min="13057" max="13057" width="9.07421875" style="110" bestFit="1" customWidth="1"/>
    <col min="13058" max="13058" width="67" style="110" customWidth="1"/>
    <col min="13059" max="13059" width="17" style="110" customWidth="1"/>
    <col min="13060" max="13237" width="19.84375" style="110"/>
    <col min="13238" max="13242" width="21.84375" style="110" customWidth="1"/>
    <col min="13243" max="13244" width="22.07421875" style="110" customWidth="1"/>
    <col min="13245" max="13312" width="19.84375" style="110"/>
    <col min="13313" max="13313" width="9.07421875" style="110" bestFit="1" customWidth="1"/>
    <col min="13314" max="13314" width="67" style="110" customWidth="1"/>
    <col min="13315" max="13315" width="17" style="110" customWidth="1"/>
    <col min="13316" max="13493" width="19.84375" style="110"/>
    <col min="13494" max="13498" width="21.84375" style="110" customWidth="1"/>
    <col min="13499" max="13500" width="22.07421875" style="110" customWidth="1"/>
    <col min="13501" max="13568" width="19.84375" style="110"/>
    <col min="13569" max="13569" width="9.07421875" style="110" bestFit="1" customWidth="1"/>
    <col min="13570" max="13570" width="67" style="110" customWidth="1"/>
    <col min="13571" max="13571" width="17" style="110" customWidth="1"/>
    <col min="13572" max="13749" width="19.84375" style="110"/>
    <col min="13750" max="13754" width="21.84375" style="110" customWidth="1"/>
    <col min="13755" max="13756" width="22.07421875" style="110" customWidth="1"/>
    <col min="13757" max="13824" width="19.84375" style="110"/>
    <col min="13825" max="13825" width="9.07421875" style="110" bestFit="1" customWidth="1"/>
    <col min="13826" max="13826" width="67" style="110" customWidth="1"/>
    <col min="13827" max="13827" width="17" style="110" customWidth="1"/>
    <col min="13828" max="14005" width="19.84375" style="110"/>
    <col min="14006" max="14010" width="21.84375" style="110" customWidth="1"/>
    <col min="14011" max="14012" width="22.07421875" style="110" customWidth="1"/>
    <col min="14013" max="14080" width="19.84375" style="110"/>
    <col min="14081" max="14081" width="9.07421875" style="110" bestFit="1" customWidth="1"/>
    <col min="14082" max="14082" width="67" style="110" customWidth="1"/>
    <col min="14083" max="14083" width="17" style="110" customWidth="1"/>
    <col min="14084" max="14261" width="19.84375" style="110"/>
    <col min="14262" max="14266" width="21.84375" style="110" customWidth="1"/>
    <col min="14267" max="14268" width="22.07421875" style="110" customWidth="1"/>
    <col min="14269" max="14336" width="19.84375" style="110"/>
    <col min="14337" max="14337" width="9.07421875" style="110" bestFit="1" customWidth="1"/>
    <col min="14338" max="14338" width="67" style="110" customWidth="1"/>
    <col min="14339" max="14339" width="17" style="110" customWidth="1"/>
    <col min="14340" max="14517" width="19.84375" style="110"/>
    <col min="14518" max="14522" width="21.84375" style="110" customWidth="1"/>
    <col min="14523" max="14524" width="22.07421875" style="110" customWidth="1"/>
    <col min="14525" max="14592" width="19.84375" style="110"/>
    <col min="14593" max="14593" width="9.07421875" style="110" bestFit="1" customWidth="1"/>
    <col min="14594" max="14594" width="67" style="110" customWidth="1"/>
    <col min="14595" max="14595" width="17" style="110" customWidth="1"/>
    <col min="14596" max="14773" width="19.84375" style="110"/>
    <col min="14774" max="14778" width="21.84375" style="110" customWidth="1"/>
    <col min="14779" max="14780" width="22.07421875" style="110" customWidth="1"/>
    <col min="14781" max="14848" width="19.84375" style="110"/>
    <col min="14849" max="14849" width="9.07421875" style="110" bestFit="1" customWidth="1"/>
    <col min="14850" max="14850" width="67" style="110" customWidth="1"/>
    <col min="14851" max="14851" width="17" style="110" customWidth="1"/>
    <col min="14852" max="15029" width="19.84375" style="110"/>
    <col min="15030" max="15034" width="21.84375" style="110" customWidth="1"/>
    <col min="15035" max="15036" width="22.07421875" style="110" customWidth="1"/>
    <col min="15037" max="15104" width="19.84375" style="110"/>
    <col min="15105" max="15105" width="9.07421875" style="110" bestFit="1" customWidth="1"/>
    <col min="15106" max="15106" width="67" style="110" customWidth="1"/>
    <col min="15107" max="15107" width="17" style="110" customWidth="1"/>
    <col min="15108" max="15285" width="19.84375" style="110"/>
    <col min="15286" max="15290" width="21.84375" style="110" customWidth="1"/>
    <col min="15291" max="15292" width="22.07421875" style="110" customWidth="1"/>
    <col min="15293" max="15360" width="19.84375" style="110"/>
    <col min="15361" max="15361" width="9.07421875" style="110" bestFit="1" customWidth="1"/>
    <col min="15362" max="15362" width="67" style="110" customWidth="1"/>
    <col min="15363" max="15363" width="17" style="110" customWidth="1"/>
    <col min="15364" max="15541" width="19.84375" style="110"/>
    <col min="15542" max="15546" width="21.84375" style="110" customWidth="1"/>
    <col min="15547" max="15548" width="22.07421875" style="110" customWidth="1"/>
    <col min="15549" max="15616" width="19.84375" style="110"/>
    <col min="15617" max="15617" width="9.07421875" style="110" bestFit="1" customWidth="1"/>
    <col min="15618" max="15618" width="67" style="110" customWidth="1"/>
    <col min="15619" max="15619" width="17" style="110" customWidth="1"/>
    <col min="15620" max="15797" width="19.84375" style="110"/>
    <col min="15798" max="15802" width="21.84375" style="110" customWidth="1"/>
    <col min="15803" max="15804" width="22.07421875" style="110" customWidth="1"/>
    <col min="15805" max="15872" width="19.84375" style="110"/>
    <col min="15873" max="15873" width="9.07421875" style="110" bestFit="1" customWidth="1"/>
    <col min="15874" max="15874" width="67" style="110" customWidth="1"/>
    <col min="15875" max="15875" width="17" style="110" customWidth="1"/>
    <col min="15876" max="16053" width="19.84375" style="110"/>
    <col min="16054" max="16058" width="21.84375" style="110" customWidth="1"/>
    <col min="16059" max="16060" width="22.07421875" style="110" customWidth="1"/>
    <col min="16061" max="16128" width="19.84375" style="110"/>
    <col min="16129" max="16129" width="9.07421875" style="110" bestFit="1" customWidth="1"/>
    <col min="16130" max="16130" width="67" style="110" customWidth="1"/>
    <col min="16131" max="16131" width="17" style="110" customWidth="1"/>
    <col min="16132" max="16309" width="19.84375" style="110"/>
    <col min="16310" max="16314" width="21.84375" style="110" customWidth="1"/>
    <col min="16315" max="16316" width="22.07421875" style="110" customWidth="1"/>
    <col min="16317" max="16384" width="19.84375" style="110"/>
  </cols>
  <sheetData>
    <row r="1" spans="1:256" x14ac:dyDescent="0.35">
      <c r="A1" s="108" t="s">
        <v>0</v>
      </c>
      <c r="B1" s="109">
        <v>2.3E-2</v>
      </c>
    </row>
    <row r="2" spans="1:256" x14ac:dyDescent="0.35">
      <c r="A2" s="111" t="s">
        <v>755</v>
      </c>
      <c r="B2" s="112">
        <f>SFA1994_AMENDED!B4</f>
        <v>8691.7999999999993</v>
      </c>
      <c r="C2" s="113"/>
      <c r="D2" s="113"/>
      <c r="E2" s="113"/>
      <c r="F2" s="113"/>
      <c r="G2" s="113"/>
      <c r="H2" s="113"/>
      <c r="I2" s="114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3"/>
      <c r="FZ2" s="3"/>
      <c r="GA2" s="3"/>
      <c r="GB2" s="3"/>
      <c r="GC2" s="3"/>
      <c r="GD2" s="3"/>
      <c r="GE2" s="2"/>
      <c r="GF2" s="2"/>
      <c r="GG2" s="2"/>
      <c r="GH2" s="2"/>
      <c r="GI2" s="116"/>
      <c r="GJ2" s="116"/>
      <c r="GK2" s="116"/>
      <c r="GL2" s="116"/>
      <c r="GM2" s="116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</row>
    <row r="3" spans="1:256" x14ac:dyDescent="0.35">
      <c r="A3" s="111" t="s">
        <v>711</v>
      </c>
      <c r="B3" s="112">
        <f>SFA1994_AMENDED!B5</f>
        <v>10480</v>
      </c>
      <c r="C3" s="118" t="s">
        <v>1</v>
      </c>
      <c r="D3" s="118" t="s">
        <v>2</v>
      </c>
      <c r="E3" s="118" t="s">
        <v>3</v>
      </c>
      <c r="F3" s="118" t="s">
        <v>4</v>
      </c>
      <c r="G3" s="118" t="s">
        <v>5</v>
      </c>
      <c r="H3" s="118" t="s">
        <v>6</v>
      </c>
      <c r="I3" s="115" t="s">
        <v>7</v>
      </c>
      <c r="J3" s="115" t="s">
        <v>8</v>
      </c>
      <c r="K3" s="115" t="s">
        <v>9</v>
      </c>
      <c r="L3" s="115" t="s">
        <v>10</v>
      </c>
      <c r="M3" s="115" t="s">
        <v>11</v>
      </c>
      <c r="N3" s="115" t="s">
        <v>12</v>
      </c>
      <c r="O3" s="115" t="s">
        <v>13</v>
      </c>
      <c r="P3" s="115" t="s">
        <v>14</v>
      </c>
      <c r="Q3" s="115" t="s">
        <v>15</v>
      </c>
      <c r="R3" s="115" t="s">
        <v>16</v>
      </c>
      <c r="S3" s="115" t="s">
        <v>17</v>
      </c>
      <c r="T3" s="115" t="s">
        <v>18</v>
      </c>
      <c r="U3" s="115" t="s">
        <v>19</v>
      </c>
      <c r="V3" s="115" t="s">
        <v>20</v>
      </c>
      <c r="W3" s="115" t="s">
        <v>21</v>
      </c>
      <c r="X3" s="115" t="s">
        <v>22</v>
      </c>
      <c r="Y3" s="115" t="s">
        <v>23</v>
      </c>
      <c r="Z3" s="115" t="s">
        <v>24</v>
      </c>
      <c r="AA3" s="115" t="s">
        <v>25</v>
      </c>
      <c r="AB3" s="115" t="s">
        <v>26</v>
      </c>
      <c r="AC3" s="115" t="s">
        <v>27</v>
      </c>
      <c r="AD3" s="115" t="s">
        <v>28</v>
      </c>
      <c r="AE3" s="115" t="s">
        <v>29</v>
      </c>
      <c r="AF3" s="115" t="s">
        <v>30</v>
      </c>
      <c r="AG3" s="115" t="s">
        <v>31</v>
      </c>
      <c r="AH3" s="115" t="s">
        <v>32</v>
      </c>
      <c r="AI3" s="115" t="s">
        <v>33</v>
      </c>
      <c r="AJ3" s="115" t="s">
        <v>34</v>
      </c>
      <c r="AK3" s="115" t="s">
        <v>35</v>
      </c>
      <c r="AL3" s="115" t="s">
        <v>36</v>
      </c>
      <c r="AM3" s="115" t="s">
        <v>37</v>
      </c>
      <c r="AN3" s="115" t="s">
        <v>38</v>
      </c>
      <c r="AO3" s="115" t="s">
        <v>39</v>
      </c>
      <c r="AP3" s="115" t="s">
        <v>40</v>
      </c>
      <c r="AQ3" s="115" t="s">
        <v>41</v>
      </c>
      <c r="AR3" s="115" t="s">
        <v>42</v>
      </c>
      <c r="AS3" s="115" t="s">
        <v>43</v>
      </c>
      <c r="AT3" s="115" t="s">
        <v>44</v>
      </c>
      <c r="AU3" s="115" t="s">
        <v>45</v>
      </c>
      <c r="AV3" s="115" t="s">
        <v>46</v>
      </c>
      <c r="AW3" s="115" t="s">
        <v>47</v>
      </c>
      <c r="AX3" s="115" t="s">
        <v>48</v>
      </c>
      <c r="AY3" s="115" t="s">
        <v>49</v>
      </c>
      <c r="AZ3" s="115" t="s">
        <v>50</v>
      </c>
      <c r="BA3" s="115" t="s">
        <v>51</v>
      </c>
      <c r="BB3" s="115" t="s">
        <v>52</v>
      </c>
      <c r="BC3" s="115" t="s">
        <v>53</v>
      </c>
      <c r="BD3" s="115" t="s">
        <v>54</v>
      </c>
      <c r="BE3" s="115" t="s">
        <v>55</v>
      </c>
      <c r="BF3" s="115" t="s">
        <v>56</v>
      </c>
      <c r="BG3" s="115" t="s">
        <v>57</v>
      </c>
      <c r="BH3" s="115" t="s">
        <v>58</v>
      </c>
      <c r="BI3" s="115" t="s">
        <v>59</v>
      </c>
      <c r="BJ3" s="115" t="s">
        <v>60</v>
      </c>
      <c r="BK3" s="115" t="s">
        <v>61</v>
      </c>
      <c r="BL3" s="115" t="s">
        <v>62</v>
      </c>
      <c r="BM3" s="115" t="s">
        <v>63</v>
      </c>
      <c r="BN3" s="115" t="s">
        <v>64</v>
      </c>
      <c r="BO3" s="115" t="s">
        <v>65</v>
      </c>
      <c r="BP3" s="115" t="s">
        <v>66</v>
      </c>
      <c r="BQ3" s="115" t="s">
        <v>67</v>
      </c>
      <c r="BR3" s="115" t="s">
        <v>68</v>
      </c>
      <c r="BS3" s="115" t="s">
        <v>69</v>
      </c>
      <c r="BT3" s="115" t="s">
        <v>70</v>
      </c>
      <c r="BU3" s="115" t="s">
        <v>71</v>
      </c>
      <c r="BV3" s="115" t="s">
        <v>72</v>
      </c>
      <c r="BW3" s="115" t="s">
        <v>73</v>
      </c>
      <c r="BX3" s="115" t="s">
        <v>74</v>
      </c>
      <c r="BY3" s="115" t="s">
        <v>75</v>
      </c>
      <c r="BZ3" s="115" t="s">
        <v>76</v>
      </c>
      <c r="CA3" s="115" t="s">
        <v>77</v>
      </c>
      <c r="CB3" s="115" t="s">
        <v>78</v>
      </c>
      <c r="CC3" s="115" t="s">
        <v>79</v>
      </c>
      <c r="CD3" s="115" t="s">
        <v>80</v>
      </c>
      <c r="CE3" s="115" t="s">
        <v>81</v>
      </c>
      <c r="CF3" s="115" t="s">
        <v>82</v>
      </c>
      <c r="CG3" s="115" t="s">
        <v>83</v>
      </c>
      <c r="CH3" s="115" t="s">
        <v>84</v>
      </c>
      <c r="CI3" s="115" t="s">
        <v>85</v>
      </c>
      <c r="CJ3" s="115" t="s">
        <v>86</v>
      </c>
      <c r="CK3" s="115" t="s">
        <v>87</v>
      </c>
      <c r="CL3" s="115" t="s">
        <v>88</v>
      </c>
      <c r="CM3" s="115" t="s">
        <v>89</v>
      </c>
      <c r="CN3" s="115" t="s">
        <v>90</v>
      </c>
      <c r="CO3" s="115" t="s">
        <v>91</v>
      </c>
      <c r="CP3" s="115" t="s">
        <v>92</v>
      </c>
      <c r="CQ3" s="115" t="s">
        <v>93</v>
      </c>
      <c r="CR3" s="115" t="s">
        <v>94</v>
      </c>
      <c r="CS3" s="115" t="s">
        <v>95</v>
      </c>
      <c r="CT3" s="115" t="s">
        <v>96</v>
      </c>
      <c r="CU3" s="115" t="s">
        <v>97</v>
      </c>
      <c r="CV3" s="115" t="s">
        <v>98</v>
      </c>
      <c r="CW3" s="115" t="s">
        <v>99</v>
      </c>
      <c r="CX3" s="115" t="s">
        <v>100</v>
      </c>
      <c r="CY3" s="115" t="s">
        <v>101</v>
      </c>
      <c r="CZ3" s="115" t="s">
        <v>102</v>
      </c>
      <c r="DA3" s="115" t="s">
        <v>103</v>
      </c>
      <c r="DB3" s="115" t="s">
        <v>104</v>
      </c>
      <c r="DC3" s="115" t="s">
        <v>105</v>
      </c>
      <c r="DD3" s="115" t="s">
        <v>106</v>
      </c>
      <c r="DE3" s="115" t="s">
        <v>107</v>
      </c>
      <c r="DF3" s="115" t="s">
        <v>108</v>
      </c>
      <c r="DG3" s="115" t="s">
        <v>109</v>
      </c>
      <c r="DH3" s="115" t="s">
        <v>110</v>
      </c>
      <c r="DI3" s="115" t="s">
        <v>111</v>
      </c>
      <c r="DJ3" s="115" t="s">
        <v>112</v>
      </c>
      <c r="DK3" s="115" t="s">
        <v>113</v>
      </c>
      <c r="DL3" s="115" t="s">
        <v>114</v>
      </c>
      <c r="DM3" s="115" t="s">
        <v>115</v>
      </c>
      <c r="DN3" s="115" t="s">
        <v>116</v>
      </c>
      <c r="DO3" s="115" t="s">
        <v>117</v>
      </c>
      <c r="DP3" s="115" t="s">
        <v>118</v>
      </c>
      <c r="DQ3" s="115" t="s">
        <v>119</v>
      </c>
      <c r="DR3" s="115" t="s">
        <v>120</v>
      </c>
      <c r="DS3" s="115" t="s">
        <v>121</v>
      </c>
      <c r="DT3" s="115" t="s">
        <v>122</v>
      </c>
      <c r="DU3" s="115" t="s">
        <v>123</v>
      </c>
      <c r="DV3" s="115" t="s">
        <v>124</v>
      </c>
      <c r="DW3" s="115" t="s">
        <v>125</v>
      </c>
      <c r="DX3" s="115" t="s">
        <v>126</v>
      </c>
      <c r="DY3" s="115" t="s">
        <v>127</v>
      </c>
      <c r="DZ3" s="115" t="s">
        <v>128</v>
      </c>
      <c r="EA3" s="115" t="s">
        <v>129</v>
      </c>
      <c r="EB3" s="115" t="s">
        <v>130</v>
      </c>
      <c r="EC3" s="115" t="s">
        <v>131</v>
      </c>
      <c r="ED3" s="115" t="s">
        <v>132</v>
      </c>
      <c r="EE3" s="115" t="s">
        <v>133</v>
      </c>
      <c r="EF3" s="115" t="s">
        <v>134</v>
      </c>
      <c r="EG3" s="115" t="s">
        <v>135</v>
      </c>
      <c r="EH3" s="115" t="s">
        <v>136</v>
      </c>
      <c r="EI3" s="115" t="s">
        <v>137</v>
      </c>
      <c r="EJ3" s="115" t="s">
        <v>138</v>
      </c>
      <c r="EK3" s="115" t="s">
        <v>139</v>
      </c>
      <c r="EL3" s="115" t="s">
        <v>140</v>
      </c>
      <c r="EM3" s="115" t="s">
        <v>141</v>
      </c>
      <c r="EN3" s="115" t="s">
        <v>142</v>
      </c>
      <c r="EO3" s="115" t="s">
        <v>143</v>
      </c>
      <c r="EP3" s="115" t="s">
        <v>144</v>
      </c>
      <c r="EQ3" s="115" t="s">
        <v>145</v>
      </c>
      <c r="ER3" s="115" t="s">
        <v>146</v>
      </c>
      <c r="ES3" s="115" t="s">
        <v>147</v>
      </c>
      <c r="ET3" s="115" t="s">
        <v>148</v>
      </c>
      <c r="EU3" s="115" t="s">
        <v>149</v>
      </c>
      <c r="EV3" s="115" t="s">
        <v>150</v>
      </c>
      <c r="EW3" s="115" t="s">
        <v>151</v>
      </c>
      <c r="EX3" s="115" t="s">
        <v>152</v>
      </c>
      <c r="EY3" s="115" t="s">
        <v>153</v>
      </c>
      <c r="EZ3" s="115" t="s">
        <v>154</v>
      </c>
      <c r="FA3" s="115" t="s">
        <v>155</v>
      </c>
      <c r="FB3" s="115" t="s">
        <v>156</v>
      </c>
      <c r="FC3" s="115" t="s">
        <v>157</v>
      </c>
      <c r="FD3" s="115" t="s">
        <v>158</v>
      </c>
      <c r="FE3" s="115" t="s">
        <v>159</v>
      </c>
      <c r="FF3" s="115" t="s">
        <v>160</v>
      </c>
      <c r="FG3" s="115" t="s">
        <v>161</v>
      </c>
      <c r="FH3" s="115" t="s">
        <v>162</v>
      </c>
      <c r="FI3" s="115" t="s">
        <v>163</v>
      </c>
      <c r="FJ3" s="115" t="s">
        <v>164</v>
      </c>
      <c r="FK3" s="115" t="s">
        <v>165</v>
      </c>
      <c r="FL3" s="115" t="s">
        <v>166</v>
      </c>
      <c r="FM3" s="115" t="s">
        <v>167</v>
      </c>
      <c r="FN3" s="115" t="s">
        <v>168</v>
      </c>
      <c r="FO3" s="115" t="s">
        <v>169</v>
      </c>
      <c r="FP3" s="115" t="s">
        <v>170</v>
      </c>
      <c r="FQ3" s="115" t="s">
        <v>171</v>
      </c>
      <c r="FR3" s="115" t="s">
        <v>172</v>
      </c>
      <c r="FS3" s="115" t="s">
        <v>173</v>
      </c>
      <c r="FT3" s="115" t="s">
        <v>174</v>
      </c>
      <c r="FU3" s="115" t="s">
        <v>175</v>
      </c>
      <c r="FV3" s="115" t="s">
        <v>176</v>
      </c>
      <c r="FW3" s="115" t="s">
        <v>177</v>
      </c>
      <c r="FX3" s="115" t="s">
        <v>178</v>
      </c>
      <c r="FY3" s="3" t="s">
        <v>179</v>
      </c>
      <c r="FZ3" s="3"/>
      <c r="GA3" s="3"/>
      <c r="GB3" s="3"/>
      <c r="GC3" s="3"/>
      <c r="GD3" s="3"/>
      <c r="GE3" s="2"/>
      <c r="GF3" s="2"/>
      <c r="GG3" s="2"/>
      <c r="GH3" s="2"/>
      <c r="GI3" s="116"/>
      <c r="GJ3" s="116"/>
      <c r="GK3" s="116"/>
      <c r="GL3" s="116"/>
      <c r="GM3" s="116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</row>
    <row r="4" spans="1:256" x14ac:dyDescent="0.35">
      <c r="A4" s="111" t="s">
        <v>735</v>
      </c>
      <c r="B4" s="119">
        <v>0.23</v>
      </c>
      <c r="C4" s="115" t="s">
        <v>180</v>
      </c>
      <c r="D4" s="115" t="s">
        <v>180</v>
      </c>
      <c r="E4" s="115" t="s">
        <v>180</v>
      </c>
      <c r="F4" s="115" t="s">
        <v>180</v>
      </c>
      <c r="G4" s="115" t="s">
        <v>180</v>
      </c>
      <c r="H4" s="115" t="s">
        <v>180</v>
      </c>
      <c r="I4" s="115" t="s">
        <v>180</v>
      </c>
      <c r="J4" s="115" t="s">
        <v>181</v>
      </c>
      <c r="K4" s="115" t="s">
        <v>181</v>
      </c>
      <c r="L4" s="115" t="s">
        <v>182</v>
      </c>
      <c r="M4" s="115" t="s">
        <v>182</v>
      </c>
      <c r="N4" s="115" t="s">
        <v>182</v>
      </c>
      <c r="O4" s="115" t="s">
        <v>182</v>
      </c>
      <c r="P4" s="115" t="s">
        <v>182</v>
      </c>
      <c r="Q4" s="115" t="s">
        <v>182</v>
      </c>
      <c r="R4" s="115" t="s">
        <v>182</v>
      </c>
      <c r="S4" s="115" t="s">
        <v>183</v>
      </c>
      <c r="T4" s="115" t="s">
        <v>184</v>
      </c>
      <c r="U4" s="115" t="s">
        <v>184</v>
      </c>
      <c r="V4" s="115" t="s">
        <v>184</v>
      </c>
      <c r="W4" s="115" t="s">
        <v>184</v>
      </c>
      <c r="X4" s="115" t="s">
        <v>184</v>
      </c>
      <c r="Y4" s="115" t="s">
        <v>185</v>
      </c>
      <c r="Z4" s="115" t="s">
        <v>185</v>
      </c>
      <c r="AA4" s="115" t="s">
        <v>186</v>
      </c>
      <c r="AB4" s="115" t="s">
        <v>186</v>
      </c>
      <c r="AC4" s="115" t="s">
        <v>187</v>
      </c>
      <c r="AD4" s="115" t="s">
        <v>187</v>
      </c>
      <c r="AE4" s="115" t="s">
        <v>188</v>
      </c>
      <c r="AF4" s="115" t="s">
        <v>188</v>
      </c>
      <c r="AG4" s="115" t="s">
        <v>189</v>
      </c>
      <c r="AH4" s="115" t="s">
        <v>190</v>
      </c>
      <c r="AI4" s="115" t="s">
        <v>190</v>
      </c>
      <c r="AJ4" s="115" t="s">
        <v>190</v>
      </c>
      <c r="AK4" s="115" t="s">
        <v>191</v>
      </c>
      <c r="AL4" s="115" t="s">
        <v>191</v>
      </c>
      <c r="AM4" s="115" t="s">
        <v>192</v>
      </c>
      <c r="AN4" s="115" t="s">
        <v>193</v>
      </c>
      <c r="AO4" s="115" t="s">
        <v>194</v>
      </c>
      <c r="AP4" s="115" t="s">
        <v>195</v>
      </c>
      <c r="AQ4" s="115" t="s">
        <v>196</v>
      </c>
      <c r="AR4" s="115" t="s">
        <v>197</v>
      </c>
      <c r="AS4" s="115" t="s">
        <v>198</v>
      </c>
      <c r="AT4" s="115" t="s">
        <v>199</v>
      </c>
      <c r="AU4" s="115" t="s">
        <v>199</v>
      </c>
      <c r="AV4" s="115" t="s">
        <v>199</v>
      </c>
      <c r="AW4" s="115" t="s">
        <v>199</v>
      </c>
      <c r="AX4" s="115" t="s">
        <v>199</v>
      </c>
      <c r="AY4" s="115" t="s">
        <v>200</v>
      </c>
      <c r="AZ4" s="115" t="s">
        <v>200</v>
      </c>
      <c r="BA4" s="115" t="s">
        <v>200</v>
      </c>
      <c r="BB4" s="115" t="s">
        <v>200</v>
      </c>
      <c r="BC4" s="115" t="s">
        <v>200</v>
      </c>
      <c r="BD4" s="115" t="s">
        <v>200</v>
      </c>
      <c r="BE4" s="115" t="s">
        <v>200</v>
      </c>
      <c r="BF4" s="115" t="s">
        <v>200</v>
      </c>
      <c r="BG4" s="115" t="s">
        <v>200</v>
      </c>
      <c r="BH4" s="115" t="s">
        <v>200</v>
      </c>
      <c r="BI4" s="115" t="s">
        <v>200</v>
      </c>
      <c r="BJ4" s="115" t="s">
        <v>200</v>
      </c>
      <c r="BK4" s="115" t="s">
        <v>200</v>
      </c>
      <c r="BL4" s="115" t="s">
        <v>200</v>
      </c>
      <c r="BM4" s="115" t="s">
        <v>200</v>
      </c>
      <c r="BN4" s="115" t="s">
        <v>201</v>
      </c>
      <c r="BO4" s="115" t="s">
        <v>201</v>
      </c>
      <c r="BP4" s="115" t="s">
        <v>201</v>
      </c>
      <c r="BQ4" s="115" t="s">
        <v>202</v>
      </c>
      <c r="BR4" s="115" t="s">
        <v>202</v>
      </c>
      <c r="BS4" s="115" t="s">
        <v>202</v>
      </c>
      <c r="BT4" s="115" t="s">
        <v>203</v>
      </c>
      <c r="BU4" s="115" t="s">
        <v>204</v>
      </c>
      <c r="BV4" s="115" t="s">
        <v>204</v>
      </c>
      <c r="BW4" s="115" t="s">
        <v>205</v>
      </c>
      <c r="BX4" s="115" t="s">
        <v>206</v>
      </c>
      <c r="BY4" s="115" t="s">
        <v>207</v>
      </c>
      <c r="BZ4" s="115" t="s">
        <v>207</v>
      </c>
      <c r="CA4" s="115" t="s">
        <v>208</v>
      </c>
      <c r="CB4" s="115" t="s">
        <v>209</v>
      </c>
      <c r="CC4" s="115" t="s">
        <v>210</v>
      </c>
      <c r="CD4" s="115" t="s">
        <v>210</v>
      </c>
      <c r="CE4" s="115" t="s">
        <v>211</v>
      </c>
      <c r="CF4" s="115" t="s">
        <v>211</v>
      </c>
      <c r="CG4" s="115" t="s">
        <v>211</v>
      </c>
      <c r="CH4" s="115" t="s">
        <v>211</v>
      </c>
      <c r="CI4" s="115" t="s">
        <v>211</v>
      </c>
      <c r="CJ4" s="115" t="s">
        <v>212</v>
      </c>
      <c r="CK4" s="115" t="s">
        <v>213</v>
      </c>
      <c r="CL4" s="115" t="s">
        <v>213</v>
      </c>
      <c r="CM4" s="115" t="s">
        <v>213</v>
      </c>
      <c r="CN4" s="115" t="s">
        <v>214</v>
      </c>
      <c r="CO4" s="115" t="s">
        <v>214</v>
      </c>
      <c r="CP4" s="115" t="s">
        <v>214</v>
      </c>
      <c r="CQ4" s="115" t="s">
        <v>215</v>
      </c>
      <c r="CR4" s="115" t="s">
        <v>215</v>
      </c>
      <c r="CS4" s="115" t="s">
        <v>215</v>
      </c>
      <c r="CT4" s="115" t="s">
        <v>215</v>
      </c>
      <c r="CU4" s="115" t="s">
        <v>215</v>
      </c>
      <c r="CV4" s="115" t="s">
        <v>215</v>
      </c>
      <c r="CW4" s="115" t="s">
        <v>216</v>
      </c>
      <c r="CX4" s="115" t="s">
        <v>216</v>
      </c>
      <c r="CY4" s="115" t="s">
        <v>216</v>
      </c>
      <c r="CZ4" s="115" t="s">
        <v>217</v>
      </c>
      <c r="DA4" s="115" t="s">
        <v>217</v>
      </c>
      <c r="DB4" s="115" t="s">
        <v>217</v>
      </c>
      <c r="DC4" s="115" t="s">
        <v>217</v>
      </c>
      <c r="DD4" s="115" t="s">
        <v>218</v>
      </c>
      <c r="DE4" s="115" t="s">
        <v>218</v>
      </c>
      <c r="DF4" s="115" t="s">
        <v>218</v>
      </c>
      <c r="DG4" s="115" t="s">
        <v>219</v>
      </c>
      <c r="DH4" s="115" t="s">
        <v>220</v>
      </c>
      <c r="DI4" s="115" t="s">
        <v>221</v>
      </c>
      <c r="DJ4" s="115" t="s">
        <v>221</v>
      </c>
      <c r="DK4" s="115" t="s">
        <v>221</v>
      </c>
      <c r="DL4" s="115" t="s">
        <v>222</v>
      </c>
      <c r="DM4" s="115" t="s">
        <v>222</v>
      </c>
      <c r="DN4" s="115" t="s">
        <v>223</v>
      </c>
      <c r="DO4" s="115" t="s">
        <v>223</v>
      </c>
      <c r="DP4" s="115" t="s">
        <v>223</v>
      </c>
      <c r="DQ4" s="115" t="s">
        <v>223</v>
      </c>
      <c r="DR4" s="115" t="s">
        <v>224</v>
      </c>
      <c r="DS4" s="115" t="s">
        <v>224</v>
      </c>
      <c r="DT4" s="115" t="s">
        <v>224</v>
      </c>
      <c r="DU4" s="115" t="s">
        <v>224</v>
      </c>
      <c r="DV4" s="115" t="s">
        <v>224</v>
      </c>
      <c r="DW4" s="115" t="s">
        <v>224</v>
      </c>
      <c r="DX4" s="115" t="s">
        <v>225</v>
      </c>
      <c r="DY4" s="115" t="s">
        <v>225</v>
      </c>
      <c r="DZ4" s="115" t="s">
        <v>226</v>
      </c>
      <c r="EA4" s="115" t="s">
        <v>226</v>
      </c>
      <c r="EB4" s="115" t="s">
        <v>227</v>
      </c>
      <c r="EC4" s="115" t="s">
        <v>227</v>
      </c>
      <c r="ED4" s="115" t="s">
        <v>228</v>
      </c>
      <c r="EE4" s="115" t="s">
        <v>229</v>
      </c>
      <c r="EF4" s="115" t="s">
        <v>229</v>
      </c>
      <c r="EG4" s="115" t="s">
        <v>229</v>
      </c>
      <c r="EH4" s="115" t="s">
        <v>229</v>
      </c>
      <c r="EI4" s="115" t="s">
        <v>230</v>
      </c>
      <c r="EJ4" s="115" t="s">
        <v>230</v>
      </c>
      <c r="EK4" s="115" t="s">
        <v>231</v>
      </c>
      <c r="EL4" s="115" t="s">
        <v>231</v>
      </c>
      <c r="EM4" s="115" t="s">
        <v>232</v>
      </c>
      <c r="EN4" s="115" t="s">
        <v>232</v>
      </c>
      <c r="EO4" s="115" t="s">
        <v>232</v>
      </c>
      <c r="EP4" s="115" t="s">
        <v>233</v>
      </c>
      <c r="EQ4" s="115" t="s">
        <v>233</v>
      </c>
      <c r="ER4" s="115" t="s">
        <v>233</v>
      </c>
      <c r="ES4" s="115" t="s">
        <v>234</v>
      </c>
      <c r="ET4" s="115" t="s">
        <v>234</v>
      </c>
      <c r="EU4" s="115" t="s">
        <v>234</v>
      </c>
      <c r="EV4" s="115" t="s">
        <v>235</v>
      </c>
      <c r="EW4" s="115" t="s">
        <v>236</v>
      </c>
      <c r="EX4" s="115" t="s">
        <v>236</v>
      </c>
      <c r="EY4" s="115" t="s">
        <v>237</v>
      </c>
      <c r="EZ4" s="115" t="s">
        <v>237</v>
      </c>
      <c r="FA4" s="115" t="s">
        <v>238</v>
      </c>
      <c r="FB4" s="115" t="s">
        <v>239</v>
      </c>
      <c r="FC4" s="115" t="s">
        <v>239</v>
      </c>
      <c r="FD4" s="115" t="s">
        <v>240</v>
      </c>
      <c r="FE4" s="115" t="s">
        <v>240</v>
      </c>
      <c r="FF4" s="115" t="s">
        <v>240</v>
      </c>
      <c r="FG4" s="115" t="s">
        <v>240</v>
      </c>
      <c r="FH4" s="115" t="s">
        <v>240</v>
      </c>
      <c r="FI4" s="115" t="s">
        <v>241</v>
      </c>
      <c r="FJ4" s="115" t="s">
        <v>241</v>
      </c>
      <c r="FK4" s="115" t="s">
        <v>241</v>
      </c>
      <c r="FL4" s="115" t="s">
        <v>241</v>
      </c>
      <c r="FM4" s="115" t="s">
        <v>241</v>
      </c>
      <c r="FN4" s="115" t="s">
        <v>241</v>
      </c>
      <c r="FO4" s="115" t="s">
        <v>241</v>
      </c>
      <c r="FP4" s="115" t="s">
        <v>241</v>
      </c>
      <c r="FQ4" s="115" t="s">
        <v>241</v>
      </c>
      <c r="FR4" s="115" t="s">
        <v>241</v>
      </c>
      <c r="FS4" s="115" t="s">
        <v>241</v>
      </c>
      <c r="FT4" s="115" t="s">
        <v>241</v>
      </c>
      <c r="FU4" s="115" t="s">
        <v>242</v>
      </c>
      <c r="FV4" s="115" t="s">
        <v>242</v>
      </c>
      <c r="FW4" s="115" t="s">
        <v>242</v>
      </c>
      <c r="FX4" s="115" t="s">
        <v>242</v>
      </c>
      <c r="FY4" s="3"/>
      <c r="FZ4" s="3"/>
      <c r="GA4" s="3"/>
      <c r="GB4" s="3"/>
      <c r="GC4" s="3"/>
      <c r="GD4" s="3"/>
      <c r="GE4" s="2"/>
      <c r="GF4" s="2"/>
      <c r="GG4" s="2"/>
      <c r="GH4" s="2"/>
      <c r="GI4" s="116"/>
      <c r="GJ4" s="116"/>
      <c r="GK4" s="116"/>
      <c r="GL4" s="116"/>
      <c r="GM4" s="116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</row>
    <row r="5" spans="1:256" s="120" customFormat="1" ht="46.5" x14ac:dyDescent="0.35">
      <c r="C5" s="121" t="s">
        <v>243</v>
      </c>
      <c r="D5" s="121" t="s">
        <v>244</v>
      </c>
      <c r="E5" s="121" t="s">
        <v>245</v>
      </c>
      <c r="F5" s="122" t="s">
        <v>246</v>
      </c>
      <c r="G5" s="121" t="s">
        <v>247</v>
      </c>
      <c r="H5" s="121" t="s">
        <v>248</v>
      </c>
      <c r="I5" s="121" t="s">
        <v>249</v>
      </c>
      <c r="J5" s="121" t="s">
        <v>250</v>
      </c>
      <c r="K5" s="121" t="s">
        <v>251</v>
      </c>
      <c r="L5" s="121" t="s">
        <v>252</v>
      </c>
      <c r="M5" s="121" t="s">
        <v>253</v>
      </c>
      <c r="N5" s="121" t="s">
        <v>254</v>
      </c>
      <c r="O5" s="121" t="s">
        <v>255</v>
      </c>
      <c r="P5" s="121" t="s">
        <v>256</v>
      </c>
      <c r="Q5" s="121" t="s">
        <v>257</v>
      </c>
      <c r="R5" s="121" t="s">
        <v>258</v>
      </c>
      <c r="S5" s="121" t="s">
        <v>259</v>
      </c>
      <c r="T5" s="121" t="s">
        <v>260</v>
      </c>
      <c r="U5" s="121" t="s">
        <v>261</v>
      </c>
      <c r="V5" s="121" t="s">
        <v>262</v>
      </c>
      <c r="W5" s="121" t="s">
        <v>263</v>
      </c>
      <c r="X5" s="121" t="s">
        <v>264</v>
      </c>
      <c r="Y5" s="121" t="s">
        <v>265</v>
      </c>
      <c r="Z5" s="121" t="s">
        <v>266</v>
      </c>
      <c r="AA5" s="121" t="s">
        <v>267</v>
      </c>
      <c r="AB5" s="121" t="s">
        <v>268</v>
      </c>
      <c r="AC5" s="121" t="s">
        <v>269</v>
      </c>
      <c r="AD5" s="121" t="s">
        <v>270</v>
      </c>
      <c r="AE5" s="121" t="s">
        <v>271</v>
      </c>
      <c r="AF5" s="121" t="s">
        <v>272</v>
      </c>
      <c r="AG5" s="121" t="s">
        <v>273</v>
      </c>
      <c r="AH5" s="121" t="s">
        <v>274</v>
      </c>
      <c r="AI5" s="121" t="s">
        <v>275</v>
      </c>
      <c r="AJ5" s="121" t="s">
        <v>276</v>
      </c>
      <c r="AK5" s="121" t="s">
        <v>277</v>
      </c>
      <c r="AL5" s="121" t="s">
        <v>278</v>
      </c>
      <c r="AM5" s="121" t="s">
        <v>279</v>
      </c>
      <c r="AN5" s="121" t="s">
        <v>280</v>
      </c>
      <c r="AO5" s="121" t="s">
        <v>281</v>
      </c>
      <c r="AP5" s="121" t="s">
        <v>282</v>
      </c>
      <c r="AQ5" s="121" t="s">
        <v>283</v>
      </c>
      <c r="AR5" s="121" t="s">
        <v>284</v>
      </c>
      <c r="AS5" s="121" t="s">
        <v>285</v>
      </c>
      <c r="AT5" s="121" t="s">
        <v>286</v>
      </c>
      <c r="AU5" s="121" t="s">
        <v>287</v>
      </c>
      <c r="AV5" s="121" t="s">
        <v>288</v>
      </c>
      <c r="AW5" s="121" t="s">
        <v>289</v>
      </c>
      <c r="AX5" s="121" t="s">
        <v>290</v>
      </c>
      <c r="AY5" s="121" t="s">
        <v>291</v>
      </c>
      <c r="AZ5" s="121" t="s">
        <v>292</v>
      </c>
      <c r="BA5" s="121" t="s">
        <v>293</v>
      </c>
      <c r="BB5" s="121" t="s">
        <v>294</v>
      </c>
      <c r="BC5" s="121" t="s">
        <v>295</v>
      </c>
      <c r="BD5" s="121" t="s">
        <v>296</v>
      </c>
      <c r="BE5" s="121" t="s">
        <v>297</v>
      </c>
      <c r="BF5" s="121" t="s">
        <v>298</v>
      </c>
      <c r="BG5" s="121" t="s">
        <v>299</v>
      </c>
      <c r="BH5" s="121" t="s">
        <v>300</v>
      </c>
      <c r="BI5" s="121" t="s">
        <v>301</v>
      </c>
      <c r="BJ5" s="121" t="s">
        <v>302</v>
      </c>
      <c r="BK5" s="121" t="s">
        <v>303</v>
      </c>
      <c r="BL5" s="121" t="s">
        <v>304</v>
      </c>
      <c r="BM5" s="121" t="s">
        <v>305</v>
      </c>
      <c r="BN5" s="121" t="s">
        <v>306</v>
      </c>
      <c r="BO5" s="121" t="s">
        <v>307</v>
      </c>
      <c r="BP5" s="121" t="s">
        <v>308</v>
      </c>
      <c r="BQ5" s="121" t="s">
        <v>309</v>
      </c>
      <c r="BR5" s="121" t="s">
        <v>310</v>
      </c>
      <c r="BS5" s="121" t="s">
        <v>311</v>
      </c>
      <c r="BT5" s="121" t="s">
        <v>312</v>
      </c>
      <c r="BU5" s="121" t="s">
        <v>313</v>
      </c>
      <c r="BV5" s="121" t="s">
        <v>314</v>
      </c>
      <c r="BW5" s="121" t="s">
        <v>315</v>
      </c>
      <c r="BX5" s="121" t="s">
        <v>316</v>
      </c>
      <c r="BY5" s="121" t="s">
        <v>317</v>
      </c>
      <c r="BZ5" s="121" t="s">
        <v>318</v>
      </c>
      <c r="CA5" s="121" t="s">
        <v>319</v>
      </c>
      <c r="CB5" s="121" t="s">
        <v>320</v>
      </c>
      <c r="CC5" s="121" t="s">
        <v>321</v>
      </c>
      <c r="CD5" s="121" t="s">
        <v>322</v>
      </c>
      <c r="CE5" s="121" t="s">
        <v>323</v>
      </c>
      <c r="CF5" s="121" t="s">
        <v>324</v>
      </c>
      <c r="CG5" s="121" t="s">
        <v>325</v>
      </c>
      <c r="CH5" s="121" t="s">
        <v>326</v>
      </c>
      <c r="CI5" s="121" t="s">
        <v>327</v>
      </c>
      <c r="CJ5" s="121" t="s">
        <v>328</v>
      </c>
      <c r="CK5" s="121" t="s">
        <v>329</v>
      </c>
      <c r="CL5" s="121" t="s">
        <v>330</v>
      </c>
      <c r="CM5" s="121" t="s">
        <v>331</v>
      </c>
      <c r="CN5" s="121" t="s">
        <v>332</v>
      </c>
      <c r="CO5" s="121" t="s">
        <v>333</v>
      </c>
      <c r="CP5" s="121" t="s">
        <v>334</v>
      </c>
      <c r="CQ5" s="121" t="s">
        <v>335</v>
      </c>
      <c r="CR5" s="121" t="s">
        <v>336</v>
      </c>
      <c r="CS5" s="121" t="s">
        <v>337</v>
      </c>
      <c r="CT5" s="121" t="s">
        <v>338</v>
      </c>
      <c r="CU5" s="121" t="s">
        <v>339</v>
      </c>
      <c r="CV5" s="121" t="s">
        <v>340</v>
      </c>
      <c r="CW5" s="121" t="s">
        <v>341</v>
      </c>
      <c r="CX5" s="121" t="s">
        <v>342</v>
      </c>
      <c r="CY5" s="121" t="s">
        <v>343</v>
      </c>
      <c r="CZ5" s="121" t="s">
        <v>344</v>
      </c>
      <c r="DA5" s="121" t="s">
        <v>345</v>
      </c>
      <c r="DB5" s="121" t="s">
        <v>346</v>
      </c>
      <c r="DC5" s="121" t="s">
        <v>347</v>
      </c>
      <c r="DD5" s="121" t="s">
        <v>348</v>
      </c>
      <c r="DE5" s="121" t="s">
        <v>349</v>
      </c>
      <c r="DF5" s="121" t="s">
        <v>350</v>
      </c>
      <c r="DG5" s="121" t="s">
        <v>351</v>
      </c>
      <c r="DH5" s="121" t="s">
        <v>352</v>
      </c>
      <c r="DI5" s="121" t="s">
        <v>353</v>
      </c>
      <c r="DJ5" s="121" t="s">
        <v>354</v>
      </c>
      <c r="DK5" s="121" t="s">
        <v>355</v>
      </c>
      <c r="DL5" s="121" t="s">
        <v>356</v>
      </c>
      <c r="DM5" s="121" t="s">
        <v>357</v>
      </c>
      <c r="DN5" s="121" t="s">
        <v>358</v>
      </c>
      <c r="DO5" s="121" t="s">
        <v>359</v>
      </c>
      <c r="DP5" s="121" t="s">
        <v>360</v>
      </c>
      <c r="DQ5" s="121" t="s">
        <v>361</v>
      </c>
      <c r="DR5" s="121" t="s">
        <v>362</v>
      </c>
      <c r="DS5" s="121" t="s">
        <v>363</v>
      </c>
      <c r="DT5" s="121" t="s">
        <v>364</v>
      </c>
      <c r="DU5" s="121" t="s">
        <v>365</v>
      </c>
      <c r="DV5" s="121" t="s">
        <v>366</v>
      </c>
      <c r="DW5" s="121" t="s">
        <v>367</v>
      </c>
      <c r="DX5" s="121" t="s">
        <v>368</v>
      </c>
      <c r="DY5" s="121" t="s">
        <v>369</v>
      </c>
      <c r="DZ5" s="121" t="s">
        <v>370</v>
      </c>
      <c r="EA5" s="121" t="s">
        <v>371</v>
      </c>
      <c r="EB5" s="121" t="s">
        <v>372</v>
      </c>
      <c r="EC5" s="121" t="s">
        <v>373</v>
      </c>
      <c r="ED5" s="121" t="s">
        <v>374</v>
      </c>
      <c r="EE5" s="121" t="s">
        <v>375</v>
      </c>
      <c r="EF5" s="121" t="s">
        <v>376</v>
      </c>
      <c r="EG5" s="121" t="s">
        <v>377</v>
      </c>
      <c r="EH5" s="121" t="s">
        <v>378</v>
      </c>
      <c r="EI5" s="121" t="s">
        <v>379</v>
      </c>
      <c r="EJ5" s="121" t="s">
        <v>380</v>
      </c>
      <c r="EK5" s="121" t="s">
        <v>381</v>
      </c>
      <c r="EL5" s="121" t="s">
        <v>382</v>
      </c>
      <c r="EM5" s="121" t="s">
        <v>383</v>
      </c>
      <c r="EN5" s="121" t="s">
        <v>384</v>
      </c>
      <c r="EO5" s="121" t="s">
        <v>385</v>
      </c>
      <c r="EP5" s="110" t="s">
        <v>386</v>
      </c>
      <c r="EQ5" s="121" t="s">
        <v>387</v>
      </c>
      <c r="ER5" s="121" t="s">
        <v>388</v>
      </c>
      <c r="ES5" s="121" t="s">
        <v>389</v>
      </c>
      <c r="ET5" s="121" t="s">
        <v>390</v>
      </c>
      <c r="EU5" s="121" t="s">
        <v>391</v>
      </c>
      <c r="EV5" s="121" t="s">
        <v>392</v>
      </c>
      <c r="EW5" s="121" t="s">
        <v>393</v>
      </c>
      <c r="EX5" s="121" t="s">
        <v>394</v>
      </c>
      <c r="EY5" s="121" t="s">
        <v>395</v>
      </c>
      <c r="EZ5" s="121" t="s">
        <v>396</v>
      </c>
      <c r="FA5" s="121" t="s">
        <v>397</v>
      </c>
      <c r="FB5" s="121" t="s">
        <v>398</v>
      </c>
      <c r="FC5" s="121" t="s">
        <v>399</v>
      </c>
      <c r="FD5" s="121" t="s">
        <v>400</v>
      </c>
      <c r="FE5" s="121" t="s">
        <v>401</v>
      </c>
      <c r="FF5" s="121" t="s">
        <v>402</v>
      </c>
      <c r="FG5" s="121" t="s">
        <v>403</v>
      </c>
      <c r="FH5" s="121" t="s">
        <v>404</v>
      </c>
      <c r="FI5" s="121" t="s">
        <v>405</v>
      </c>
      <c r="FJ5" s="121" t="s">
        <v>406</v>
      </c>
      <c r="FK5" s="121" t="s">
        <v>407</v>
      </c>
      <c r="FL5" s="121" t="s">
        <v>408</v>
      </c>
      <c r="FM5" s="121" t="s">
        <v>409</v>
      </c>
      <c r="FN5" s="121" t="s">
        <v>410</v>
      </c>
      <c r="FO5" s="121" t="s">
        <v>411</v>
      </c>
      <c r="FP5" s="121" t="s">
        <v>412</v>
      </c>
      <c r="FQ5" s="121" t="s">
        <v>413</v>
      </c>
      <c r="FR5" s="121" t="s">
        <v>414</v>
      </c>
      <c r="FS5" s="121" t="s">
        <v>415</v>
      </c>
      <c r="FT5" s="121" t="s">
        <v>416</v>
      </c>
      <c r="FU5" s="121" t="s">
        <v>417</v>
      </c>
      <c r="FV5" s="121" t="s">
        <v>418</v>
      </c>
      <c r="FW5" s="121" t="s">
        <v>419</v>
      </c>
      <c r="FX5" s="121" t="s">
        <v>420</v>
      </c>
      <c r="FY5" s="7" t="s">
        <v>421</v>
      </c>
      <c r="FZ5" s="7" t="s">
        <v>422</v>
      </c>
      <c r="GA5" s="7"/>
      <c r="GB5" s="7"/>
      <c r="GC5" s="7"/>
      <c r="GD5" s="7"/>
      <c r="GE5" s="9"/>
      <c r="GF5" s="9"/>
      <c r="GG5" s="9"/>
      <c r="GH5" s="9"/>
      <c r="GI5" s="123"/>
      <c r="GJ5" s="123"/>
      <c r="GK5" s="123"/>
      <c r="GL5" s="123"/>
      <c r="GM5" s="123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pans="1:256" s="120" customFormat="1" x14ac:dyDescent="0.35">
      <c r="A6" s="125" t="s">
        <v>1042</v>
      </c>
      <c r="B6" s="126">
        <v>0.18</v>
      </c>
      <c r="C6" s="121"/>
      <c r="D6" s="121"/>
      <c r="E6" s="121"/>
      <c r="F6" s="122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10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7"/>
      <c r="FZ6" s="7"/>
      <c r="GA6" s="7"/>
      <c r="GB6" s="7"/>
      <c r="GC6" s="7"/>
      <c r="GD6" s="7"/>
      <c r="GE6" s="9"/>
      <c r="GF6" s="9"/>
      <c r="GG6" s="9"/>
      <c r="GH6" s="9"/>
      <c r="GI6" s="123"/>
      <c r="GJ6" s="123"/>
      <c r="GK6" s="123"/>
      <c r="GL6" s="123"/>
      <c r="GM6" s="123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</row>
    <row r="7" spans="1:256" s="120" customFormat="1" x14ac:dyDescent="0.35">
      <c r="A7" s="125" t="s">
        <v>1043</v>
      </c>
      <c r="B7" s="127">
        <v>1</v>
      </c>
      <c r="C7" s="121"/>
      <c r="D7" s="121"/>
      <c r="E7" s="121"/>
      <c r="F7" s="122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10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7"/>
      <c r="FZ7" s="7"/>
      <c r="GA7" s="7"/>
      <c r="GB7" s="7"/>
      <c r="GC7" s="7"/>
      <c r="GD7" s="7"/>
      <c r="GE7" s="9"/>
      <c r="GF7" s="9"/>
      <c r="GG7" s="9"/>
      <c r="GH7" s="9"/>
      <c r="GI7" s="123"/>
      <c r="GJ7" s="123"/>
      <c r="GK7" s="123"/>
      <c r="GL7" s="123"/>
      <c r="GM7" s="123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spans="1:256" x14ac:dyDescent="0.35">
      <c r="A8" s="115" t="s">
        <v>423</v>
      </c>
      <c r="B8" s="116" t="s">
        <v>648</v>
      </c>
      <c r="C8" s="128">
        <v>6052.5</v>
      </c>
      <c r="D8" s="128">
        <v>30633.5</v>
      </c>
      <c r="E8" s="128">
        <v>4402.5</v>
      </c>
      <c r="F8" s="128">
        <v>21926.5</v>
      </c>
      <c r="G8" s="128">
        <v>1683</v>
      </c>
      <c r="H8" s="128">
        <v>996</v>
      </c>
      <c r="I8" s="128">
        <v>6581</v>
      </c>
      <c r="J8" s="128">
        <v>1852.5</v>
      </c>
      <c r="K8" s="128">
        <v>238.5</v>
      </c>
      <c r="L8" s="128">
        <v>1915</v>
      </c>
      <c r="M8" s="128">
        <v>801</v>
      </c>
      <c r="N8" s="128">
        <v>46607.5</v>
      </c>
      <c r="O8" s="128">
        <v>11609.5</v>
      </c>
      <c r="P8" s="128">
        <v>285</v>
      </c>
      <c r="Q8" s="128">
        <v>34654</v>
      </c>
      <c r="R8" s="128">
        <v>6940</v>
      </c>
      <c r="S8" s="128">
        <v>1459</v>
      </c>
      <c r="T8" s="128">
        <v>149</v>
      </c>
      <c r="U8" s="128">
        <v>48</v>
      </c>
      <c r="V8" s="128">
        <v>232</v>
      </c>
      <c r="W8" s="128">
        <v>45</v>
      </c>
      <c r="X8" s="128">
        <v>33</v>
      </c>
      <c r="Y8" s="128">
        <v>844.5</v>
      </c>
      <c r="Z8" s="128">
        <v>212</v>
      </c>
      <c r="AA8" s="128">
        <v>28572</v>
      </c>
      <c r="AB8" s="128">
        <v>25199.5</v>
      </c>
      <c r="AC8" s="128">
        <v>785.5</v>
      </c>
      <c r="AD8" s="128">
        <v>1203.5</v>
      </c>
      <c r="AE8" s="128">
        <v>91</v>
      </c>
      <c r="AF8" s="128">
        <v>157</v>
      </c>
      <c r="AG8" s="128">
        <v>537</v>
      </c>
      <c r="AH8" s="128">
        <v>850.5</v>
      </c>
      <c r="AI8" s="128">
        <v>363</v>
      </c>
      <c r="AJ8" s="128">
        <v>169.5</v>
      </c>
      <c r="AK8" s="128">
        <v>149</v>
      </c>
      <c r="AL8" s="128">
        <v>270.5</v>
      </c>
      <c r="AM8" s="128">
        <v>290</v>
      </c>
      <c r="AN8" s="128">
        <v>248</v>
      </c>
      <c r="AO8" s="128">
        <v>3797.5</v>
      </c>
      <c r="AP8" s="128">
        <v>77839</v>
      </c>
      <c r="AQ8" s="128">
        <v>232</v>
      </c>
      <c r="AR8" s="128">
        <v>54639.5</v>
      </c>
      <c r="AS8" s="128">
        <v>5616.5</v>
      </c>
      <c r="AT8" s="128">
        <v>2180</v>
      </c>
      <c r="AU8" s="128">
        <v>244</v>
      </c>
      <c r="AV8" s="128">
        <v>277</v>
      </c>
      <c r="AW8" s="128">
        <v>242</v>
      </c>
      <c r="AX8" s="128">
        <v>71</v>
      </c>
      <c r="AY8" s="128">
        <v>363.5</v>
      </c>
      <c r="AZ8" s="128">
        <v>10932.5</v>
      </c>
      <c r="BA8" s="128">
        <v>8424</v>
      </c>
      <c r="BB8" s="128">
        <v>6813.5</v>
      </c>
      <c r="BC8" s="128">
        <v>19749</v>
      </c>
      <c r="BD8" s="128">
        <v>3438.5</v>
      </c>
      <c r="BE8" s="128">
        <v>1055</v>
      </c>
      <c r="BF8" s="128">
        <v>24083.5</v>
      </c>
      <c r="BG8" s="128">
        <v>843</v>
      </c>
      <c r="BH8" s="128">
        <v>542</v>
      </c>
      <c r="BI8" s="128">
        <v>235.5</v>
      </c>
      <c r="BJ8" s="128">
        <v>5955</v>
      </c>
      <c r="BK8" s="128">
        <v>33128.5</v>
      </c>
      <c r="BL8" s="128">
        <v>67.5</v>
      </c>
      <c r="BM8" s="128">
        <v>324</v>
      </c>
      <c r="BN8" s="128">
        <v>2800</v>
      </c>
      <c r="BO8" s="128">
        <v>1098</v>
      </c>
      <c r="BP8" s="128">
        <v>126</v>
      </c>
      <c r="BQ8" s="128">
        <v>5216.5</v>
      </c>
      <c r="BR8" s="128">
        <v>4149</v>
      </c>
      <c r="BS8" s="128">
        <v>1060</v>
      </c>
      <c r="BT8" s="128">
        <v>324</v>
      </c>
      <c r="BU8" s="128">
        <v>360.5</v>
      </c>
      <c r="BV8" s="128">
        <v>1159</v>
      </c>
      <c r="BW8" s="128">
        <v>1873.5</v>
      </c>
      <c r="BX8" s="128">
        <v>55</v>
      </c>
      <c r="BY8" s="128">
        <v>369</v>
      </c>
      <c r="BZ8" s="128">
        <v>216</v>
      </c>
      <c r="CA8" s="128">
        <v>129.5</v>
      </c>
      <c r="CB8" s="128">
        <v>66247.5</v>
      </c>
      <c r="CC8" s="128">
        <v>174</v>
      </c>
      <c r="CD8" s="128">
        <v>27</v>
      </c>
      <c r="CE8" s="128">
        <v>144</v>
      </c>
      <c r="CF8" s="128">
        <v>94</v>
      </c>
      <c r="CG8" s="128">
        <v>182</v>
      </c>
      <c r="CH8" s="128">
        <v>85</v>
      </c>
      <c r="CI8" s="128">
        <v>631</v>
      </c>
      <c r="CJ8" s="128">
        <v>764</v>
      </c>
      <c r="CK8" s="128">
        <v>3908</v>
      </c>
      <c r="CL8" s="128">
        <v>1095</v>
      </c>
      <c r="CM8" s="128">
        <v>623</v>
      </c>
      <c r="CN8" s="128">
        <v>26610</v>
      </c>
      <c r="CO8" s="128">
        <v>13066</v>
      </c>
      <c r="CP8" s="128">
        <v>808</v>
      </c>
      <c r="CQ8" s="128">
        <v>701</v>
      </c>
      <c r="CR8" s="128">
        <v>176</v>
      </c>
      <c r="CS8" s="128">
        <v>243</v>
      </c>
      <c r="CT8" s="128">
        <v>102</v>
      </c>
      <c r="CU8" s="128">
        <v>447</v>
      </c>
      <c r="CV8" s="128">
        <v>21</v>
      </c>
      <c r="CW8" s="128">
        <v>175</v>
      </c>
      <c r="CX8" s="128">
        <v>418</v>
      </c>
      <c r="CY8" s="128">
        <v>23</v>
      </c>
      <c r="CZ8" s="128">
        <v>1631</v>
      </c>
      <c r="DA8" s="128">
        <v>190</v>
      </c>
      <c r="DB8" s="128">
        <v>290</v>
      </c>
      <c r="DC8" s="128">
        <v>174</v>
      </c>
      <c r="DD8" s="128">
        <v>165.5</v>
      </c>
      <c r="DE8" s="128">
        <v>264.5</v>
      </c>
      <c r="DF8" s="128">
        <v>17227.5</v>
      </c>
      <c r="DG8" s="128">
        <v>86</v>
      </c>
      <c r="DH8" s="128">
        <v>1552.5</v>
      </c>
      <c r="DI8" s="128">
        <v>2141.5</v>
      </c>
      <c r="DJ8" s="128">
        <v>566</v>
      </c>
      <c r="DK8" s="128">
        <v>437.5</v>
      </c>
      <c r="DL8" s="128">
        <v>5292.5</v>
      </c>
      <c r="DM8" s="128">
        <v>216</v>
      </c>
      <c r="DN8" s="128">
        <v>1197</v>
      </c>
      <c r="DO8" s="128">
        <v>3055</v>
      </c>
      <c r="DP8" s="128">
        <v>185</v>
      </c>
      <c r="DQ8" s="128">
        <v>828</v>
      </c>
      <c r="DR8" s="128">
        <v>1169.5</v>
      </c>
      <c r="DS8" s="128">
        <v>517</v>
      </c>
      <c r="DT8" s="128">
        <v>164</v>
      </c>
      <c r="DU8" s="128">
        <v>323</v>
      </c>
      <c r="DV8" s="128">
        <v>186</v>
      </c>
      <c r="DW8" s="128">
        <v>264</v>
      </c>
      <c r="DX8" s="128">
        <v>160</v>
      </c>
      <c r="DY8" s="128">
        <v>264</v>
      </c>
      <c r="DZ8" s="128">
        <v>558</v>
      </c>
      <c r="EA8" s="128">
        <v>460</v>
      </c>
      <c r="EB8" s="128">
        <v>463</v>
      </c>
      <c r="EC8" s="128">
        <v>245</v>
      </c>
      <c r="ED8" s="128">
        <v>1453</v>
      </c>
      <c r="EE8" s="128">
        <v>175.5</v>
      </c>
      <c r="EF8" s="128">
        <v>1175</v>
      </c>
      <c r="EG8" s="128">
        <v>235</v>
      </c>
      <c r="EH8" s="128">
        <v>228</v>
      </c>
      <c r="EI8" s="128">
        <v>12345</v>
      </c>
      <c r="EJ8" s="128">
        <v>9340.5</v>
      </c>
      <c r="EK8" s="128">
        <v>629.5</v>
      </c>
      <c r="EL8" s="128">
        <v>415</v>
      </c>
      <c r="EM8" s="128">
        <v>336.5</v>
      </c>
      <c r="EN8" s="128">
        <v>865.5</v>
      </c>
      <c r="EO8" s="128">
        <v>262</v>
      </c>
      <c r="EP8" s="128">
        <v>395.5</v>
      </c>
      <c r="EQ8" s="128">
        <v>2280.5</v>
      </c>
      <c r="ER8" s="128">
        <v>285</v>
      </c>
      <c r="ES8" s="128">
        <v>138.5</v>
      </c>
      <c r="ET8" s="128">
        <v>183.5</v>
      </c>
      <c r="EU8" s="128">
        <v>526.5</v>
      </c>
      <c r="EV8" s="128">
        <v>64</v>
      </c>
      <c r="EW8" s="128">
        <v>694.5</v>
      </c>
      <c r="EX8" s="128">
        <v>163.5</v>
      </c>
      <c r="EY8" s="128">
        <v>641</v>
      </c>
      <c r="EZ8" s="128">
        <v>119</v>
      </c>
      <c r="FA8" s="128">
        <v>3029.5</v>
      </c>
      <c r="FB8" s="128">
        <v>250.5</v>
      </c>
      <c r="FC8" s="128">
        <v>1503</v>
      </c>
      <c r="FD8" s="128">
        <v>365</v>
      </c>
      <c r="FE8" s="128">
        <v>66</v>
      </c>
      <c r="FF8" s="128">
        <v>162</v>
      </c>
      <c r="FG8" s="128">
        <v>107</v>
      </c>
      <c r="FH8" s="128">
        <v>62</v>
      </c>
      <c r="FI8" s="128">
        <v>1522.5</v>
      </c>
      <c r="FJ8" s="128">
        <v>1876.5</v>
      </c>
      <c r="FK8" s="128">
        <v>2279.5</v>
      </c>
      <c r="FL8" s="128">
        <v>7819.5</v>
      </c>
      <c r="FM8" s="128">
        <v>3685.5</v>
      </c>
      <c r="FN8" s="128">
        <v>21021</v>
      </c>
      <c r="FO8" s="128">
        <v>1038</v>
      </c>
      <c r="FP8" s="128">
        <v>2167</v>
      </c>
      <c r="FQ8" s="128">
        <v>919</v>
      </c>
      <c r="FR8" s="128">
        <v>149.5</v>
      </c>
      <c r="FS8" s="128">
        <v>148.5</v>
      </c>
      <c r="FT8" s="128">
        <v>50</v>
      </c>
      <c r="FU8" s="128">
        <v>699</v>
      </c>
      <c r="FV8" s="128">
        <v>638</v>
      </c>
      <c r="FW8" s="128">
        <v>121</v>
      </c>
      <c r="FX8" s="128">
        <v>58</v>
      </c>
      <c r="FY8" s="12"/>
      <c r="FZ8" s="12">
        <f>SUM(C8:FY8)</f>
        <v>758843</v>
      </c>
      <c r="GA8" s="12"/>
      <c r="GB8" s="12"/>
      <c r="GC8" s="3"/>
      <c r="GD8" s="12"/>
      <c r="GE8" s="12"/>
      <c r="GF8" s="12"/>
      <c r="GG8" s="2"/>
      <c r="GH8" s="2"/>
      <c r="GI8" s="116"/>
      <c r="GJ8" s="116"/>
      <c r="GK8" s="116"/>
      <c r="GL8" s="116"/>
      <c r="GM8" s="116"/>
    </row>
    <row r="9" spans="1:256" x14ac:dyDescent="0.35">
      <c r="A9" s="115" t="s">
        <v>1011</v>
      </c>
      <c r="B9" s="116" t="s">
        <v>649</v>
      </c>
      <c r="C9" s="130">
        <v>468</v>
      </c>
      <c r="D9" s="131">
        <v>2050.5</v>
      </c>
      <c r="E9" s="131">
        <v>299.5</v>
      </c>
      <c r="F9" s="131">
        <v>1579</v>
      </c>
      <c r="G9" s="131">
        <v>162</v>
      </c>
      <c r="H9" s="131">
        <v>75</v>
      </c>
      <c r="I9" s="131">
        <v>460</v>
      </c>
      <c r="J9" s="131">
        <v>135.5</v>
      </c>
      <c r="K9" s="131">
        <v>10</v>
      </c>
      <c r="L9" s="131">
        <v>170</v>
      </c>
      <c r="M9" s="131">
        <v>52</v>
      </c>
      <c r="N9" s="131">
        <v>3139.5</v>
      </c>
      <c r="O9" s="131">
        <v>758</v>
      </c>
      <c r="P9" s="131">
        <v>28</v>
      </c>
      <c r="Q9" s="131">
        <v>2910</v>
      </c>
      <c r="R9" s="131">
        <v>160</v>
      </c>
      <c r="S9" s="131">
        <v>100.5</v>
      </c>
      <c r="T9" s="131">
        <v>11</v>
      </c>
      <c r="U9" s="131">
        <v>6</v>
      </c>
      <c r="V9" s="131">
        <v>21</v>
      </c>
      <c r="W9" s="131">
        <v>2</v>
      </c>
      <c r="X9" s="131">
        <v>4.5</v>
      </c>
      <c r="Y9" s="131">
        <v>26</v>
      </c>
      <c r="Z9" s="131">
        <v>19</v>
      </c>
      <c r="AA9" s="131">
        <v>2101</v>
      </c>
      <c r="AB9" s="131">
        <v>1586</v>
      </c>
      <c r="AC9" s="131">
        <v>62</v>
      </c>
      <c r="AD9" s="131">
        <v>84</v>
      </c>
      <c r="AE9" s="131">
        <v>6</v>
      </c>
      <c r="AF9" s="131">
        <v>7</v>
      </c>
      <c r="AG9" s="131">
        <v>48.5</v>
      </c>
      <c r="AH9" s="131">
        <v>57.5</v>
      </c>
      <c r="AI9" s="131">
        <v>20</v>
      </c>
      <c r="AJ9" s="131">
        <v>12</v>
      </c>
      <c r="AK9" s="131">
        <v>13.5</v>
      </c>
      <c r="AL9" s="131">
        <v>18</v>
      </c>
      <c r="AM9" s="131">
        <v>16</v>
      </c>
      <c r="AN9" s="131">
        <v>20</v>
      </c>
      <c r="AO9" s="131">
        <v>254</v>
      </c>
      <c r="AP9" s="131">
        <v>6477.5</v>
      </c>
      <c r="AQ9" s="131">
        <v>19</v>
      </c>
      <c r="AR9" s="131">
        <v>4138.5</v>
      </c>
      <c r="AS9" s="131">
        <v>355</v>
      </c>
      <c r="AT9" s="131">
        <v>181</v>
      </c>
      <c r="AU9" s="131">
        <v>24</v>
      </c>
      <c r="AV9" s="131">
        <v>19</v>
      </c>
      <c r="AW9" s="131">
        <v>15</v>
      </c>
      <c r="AX9" s="131">
        <v>10</v>
      </c>
      <c r="AY9" s="131">
        <v>28</v>
      </c>
      <c r="AZ9" s="131">
        <v>945</v>
      </c>
      <c r="BA9" s="131">
        <v>666</v>
      </c>
      <c r="BB9" s="131">
        <v>637.5</v>
      </c>
      <c r="BC9" s="131">
        <v>1742</v>
      </c>
      <c r="BD9" s="131">
        <v>199</v>
      </c>
      <c r="BE9" s="131">
        <v>37</v>
      </c>
      <c r="BF9" s="131">
        <v>1488.5</v>
      </c>
      <c r="BG9" s="131">
        <v>76.5</v>
      </c>
      <c r="BH9" s="131">
        <v>32</v>
      </c>
      <c r="BI9" s="131">
        <v>19</v>
      </c>
      <c r="BJ9" s="131">
        <v>356.5</v>
      </c>
      <c r="BK9" s="131">
        <v>1966</v>
      </c>
      <c r="BL9" s="131">
        <v>5</v>
      </c>
      <c r="BM9" s="131">
        <v>25</v>
      </c>
      <c r="BN9" s="131">
        <v>238.5</v>
      </c>
      <c r="BO9" s="131">
        <v>91</v>
      </c>
      <c r="BP9" s="131">
        <v>11</v>
      </c>
      <c r="BQ9" s="131">
        <v>368</v>
      </c>
      <c r="BR9" s="131">
        <v>325.5</v>
      </c>
      <c r="BS9" s="131">
        <v>98</v>
      </c>
      <c r="BT9" s="131">
        <v>29</v>
      </c>
      <c r="BU9" s="131">
        <v>21.5</v>
      </c>
      <c r="BV9" s="131">
        <v>84</v>
      </c>
      <c r="BW9" s="131">
        <v>144</v>
      </c>
      <c r="BX9" s="131">
        <v>2</v>
      </c>
      <c r="BY9" s="131">
        <v>23.5</v>
      </c>
      <c r="BZ9" s="131">
        <v>12</v>
      </c>
      <c r="CA9" s="131">
        <v>12</v>
      </c>
      <c r="CB9" s="131">
        <v>5027.5</v>
      </c>
      <c r="CC9" s="131">
        <v>12</v>
      </c>
      <c r="CD9" s="131">
        <v>3</v>
      </c>
      <c r="CE9" s="131">
        <v>14</v>
      </c>
      <c r="CF9" s="131">
        <v>6</v>
      </c>
      <c r="CG9" s="131">
        <v>9</v>
      </c>
      <c r="CH9" s="131">
        <v>5</v>
      </c>
      <c r="CI9" s="131">
        <v>52</v>
      </c>
      <c r="CJ9" s="131">
        <v>58.5</v>
      </c>
      <c r="CK9" s="131">
        <v>304</v>
      </c>
      <c r="CL9" s="131">
        <v>62.5</v>
      </c>
      <c r="CM9" s="131">
        <v>54.5</v>
      </c>
      <c r="CN9" s="131">
        <v>1807</v>
      </c>
      <c r="CO9" s="131">
        <v>924</v>
      </c>
      <c r="CP9" s="131">
        <v>53.5</v>
      </c>
      <c r="CQ9" s="131">
        <v>58</v>
      </c>
      <c r="CR9" s="131">
        <v>19</v>
      </c>
      <c r="CS9" s="131">
        <v>2.5</v>
      </c>
      <c r="CT9" s="131">
        <v>10</v>
      </c>
      <c r="CU9" s="131">
        <v>18</v>
      </c>
      <c r="CV9" s="131">
        <v>3</v>
      </c>
      <c r="CW9" s="131">
        <v>12</v>
      </c>
      <c r="CX9" s="131">
        <v>39</v>
      </c>
      <c r="CY9" s="131">
        <v>2</v>
      </c>
      <c r="CZ9" s="131">
        <v>137</v>
      </c>
      <c r="DA9" s="131">
        <v>13.5</v>
      </c>
      <c r="DB9" s="131">
        <v>20.5</v>
      </c>
      <c r="DC9" s="131">
        <v>19</v>
      </c>
      <c r="DD9" s="131">
        <v>9</v>
      </c>
      <c r="DE9" s="131">
        <v>15</v>
      </c>
      <c r="DF9" s="131">
        <v>1262.5</v>
      </c>
      <c r="DG9" s="131">
        <v>7.5</v>
      </c>
      <c r="DH9" s="131">
        <v>131.5</v>
      </c>
      <c r="DI9" s="131">
        <v>151.5</v>
      </c>
      <c r="DJ9" s="131">
        <v>35</v>
      </c>
      <c r="DK9" s="131">
        <v>36</v>
      </c>
      <c r="DL9" s="131">
        <v>323.5</v>
      </c>
      <c r="DM9" s="131">
        <v>19</v>
      </c>
      <c r="DN9" s="131">
        <v>99</v>
      </c>
      <c r="DO9" s="131">
        <v>235</v>
      </c>
      <c r="DP9" s="131">
        <v>14</v>
      </c>
      <c r="DQ9" s="131">
        <v>60</v>
      </c>
      <c r="DR9" s="131">
        <v>96.5</v>
      </c>
      <c r="DS9" s="131">
        <v>28</v>
      </c>
      <c r="DT9" s="131">
        <v>11</v>
      </c>
      <c r="DU9" s="131">
        <v>23</v>
      </c>
      <c r="DV9" s="131">
        <v>12</v>
      </c>
      <c r="DW9" s="131">
        <v>21</v>
      </c>
      <c r="DX9" s="131">
        <v>8</v>
      </c>
      <c r="DY9" s="131">
        <v>16</v>
      </c>
      <c r="DZ9" s="131">
        <v>49.5</v>
      </c>
      <c r="EA9" s="131">
        <v>27.5</v>
      </c>
      <c r="EB9" s="131">
        <v>35</v>
      </c>
      <c r="EC9" s="131">
        <v>15</v>
      </c>
      <c r="ED9" s="131">
        <v>93.5</v>
      </c>
      <c r="EE9" s="131">
        <v>10</v>
      </c>
      <c r="EF9" s="131">
        <v>87</v>
      </c>
      <c r="EG9" s="131">
        <v>15</v>
      </c>
      <c r="EH9" s="131">
        <v>18</v>
      </c>
      <c r="EI9" s="131">
        <v>938</v>
      </c>
      <c r="EJ9" s="131">
        <v>647</v>
      </c>
      <c r="EK9" s="131">
        <v>34</v>
      </c>
      <c r="EL9" s="131">
        <v>32</v>
      </c>
      <c r="EM9" s="131">
        <v>18.5</v>
      </c>
      <c r="EN9" s="131">
        <v>54</v>
      </c>
      <c r="EO9" s="131">
        <v>25</v>
      </c>
      <c r="EP9" s="131">
        <v>33</v>
      </c>
      <c r="EQ9" s="131">
        <v>126.5</v>
      </c>
      <c r="ER9" s="131">
        <v>23.5</v>
      </c>
      <c r="ES9" s="131">
        <v>17</v>
      </c>
      <c r="ET9" s="131">
        <v>14</v>
      </c>
      <c r="EU9" s="131">
        <v>41.5</v>
      </c>
      <c r="EV9" s="131">
        <v>2</v>
      </c>
      <c r="EW9" s="131">
        <v>52</v>
      </c>
      <c r="EX9" s="131">
        <v>10</v>
      </c>
      <c r="EY9" s="131">
        <v>10</v>
      </c>
      <c r="EZ9" s="131">
        <v>8</v>
      </c>
      <c r="FA9" s="131">
        <v>227.5</v>
      </c>
      <c r="FB9" s="131">
        <v>25</v>
      </c>
      <c r="FC9" s="131">
        <v>141</v>
      </c>
      <c r="FD9" s="131">
        <v>34</v>
      </c>
      <c r="FE9" s="131">
        <v>4</v>
      </c>
      <c r="FF9" s="131">
        <v>13</v>
      </c>
      <c r="FG9" s="131">
        <v>7</v>
      </c>
      <c r="FH9" s="131">
        <v>7</v>
      </c>
      <c r="FI9" s="131">
        <v>122.5</v>
      </c>
      <c r="FJ9" s="131">
        <v>140</v>
      </c>
      <c r="FK9" s="131">
        <v>202.5</v>
      </c>
      <c r="FL9" s="131">
        <v>718</v>
      </c>
      <c r="FM9" s="131">
        <v>296</v>
      </c>
      <c r="FN9" s="131">
        <v>1682.5</v>
      </c>
      <c r="FO9" s="131">
        <v>81</v>
      </c>
      <c r="FP9" s="131">
        <v>174.5</v>
      </c>
      <c r="FQ9" s="131">
        <v>63.5</v>
      </c>
      <c r="FR9" s="131">
        <v>13</v>
      </c>
      <c r="FS9" s="131">
        <v>12</v>
      </c>
      <c r="FT9" s="131">
        <v>4</v>
      </c>
      <c r="FU9" s="131">
        <v>61</v>
      </c>
      <c r="FV9" s="131">
        <v>55</v>
      </c>
      <c r="FW9" s="131">
        <v>9</v>
      </c>
      <c r="FX9" s="131">
        <v>6</v>
      </c>
      <c r="FY9" s="12"/>
      <c r="FZ9" s="12">
        <f t="shared" ref="FZ9:FZ18" si="0">SUM(C9:FX9)</f>
        <v>55770</v>
      </c>
      <c r="GA9" s="12"/>
      <c r="GB9" s="12"/>
      <c r="GC9" s="3"/>
      <c r="GD9" s="12"/>
      <c r="GE9" s="12"/>
      <c r="GF9" s="12"/>
      <c r="GG9" s="2"/>
      <c r="GH9" s="2"/>
      <c r="GI9" s="116"/>
      <c r="GJ9" s="116"/>
      <c r="GK9" s="116"/>
      <c r="GL9" s="116"/>
      <c r="GM9" s="116"/>
    </row>
    <row r="10" spans="1:256" x14ac:dyDescent="0.35">
      <c r="A10" s="115" t="s">
        <v>426</v>
      </c>
      <c r="B10" s="116" t="s">
        <v>650</v>
      </c>
      <c r="C10" s="130">
        <v>0</v>
      </c>
      <c r="D10" s="131">
        <v>0.5</v>
      </c>
      <c r="E10" s="131">
        <v>1.5</v>
      </c>
      <c r="F10" s="131">
        <v>17.5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29</v>
      </c>
      <c r="O10" s="131">
        <v>2</v>
      </c>
      <c r="P10" s="131">
        <v>0</v>
      </c>
      <c r="Q10" s="131">
        <v>47</v>
      </c>
      <c r="R10" s="131">
        <v>0</v>
      </c>
      <c r="S10" s="131">
        <v>3</v>
      </c>
      <c r="T10" s="131">
        <v>0</v>
      </c>
      <c r="U10" s="131">
        <v>0</v>
      </c>
      <c r="V10" s="131">
        <v>0</v>
      </c>
      <c r="W10" s="131">
        <v>0</v>
      </c>
      <c r="X10" s="131">
        <v>2.5</v>
      </c>
      <c r="Y10" s="131">
        <v>0</v>
      </c>
      <c r="Z10" s="131">
        <v>0</v>
      </c>
      <c r="AA10" s="131">
        <v>27</v>
      </c>
      <c r="AB10" s="131">
        <v>1</v>
      </c>
      <c r="AC10" s="131">
        <v>0</v>
      </c>
      <c r="AD10" s="131">
        <v>0.5</v>
      </c>
      <c r="AE10" s="131">
        <v>0</v>
      </c>
      <c r="AF10" s="131">
        <v>0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4</v>
      </c>
      <c r="AP10" s="131">
        <v>0.5</v>
      </c>
      <c r="AQ10" s="131">
        <v>0</v>
      </c>
      <c r="AR10" s="131">
        <v>81.5</v>
      </c>
      <c r="AS10" s="131">
        <v>0</v>
      </c>
      <c r="AT10" s="131">
        <v>14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15</v>
      </c>
      <c r="BA10" s="131">
        <v>0</v>
      </c>
      <c r="BB10" s="131">
        <v>1</v>
      </c>
      <c r="BC10" s="131">
        <v>40.5</v>
      </c>
      <c r="BD10" s="131">
        <v>0</v>
      </c>
      <c r="BE10" s="131">
        <v>0</v>
      </c>
      <c r="BF10" s="131">
        <v>210.5</v>
      </c>
      <c r="BG10" s="131">
        <v>0.5</v>
      </c>
      <c r="BH10" s="131">
        <v>0</v>
      </c>
      <c r="BI10" s="131">
        <v>0</v>
      </c>
      <c r="BJ10" s="131">
        <v>21.5</v>
      </c>
      <c r="BK10" s="131">
        <v>326</v>
      </c>
      <c r="BL10" s="131">
        <v>0</v>
      </c>
      <c r="BM10" s="131">
        <v>0</v>
      </c>
      <c r="BN10" s="131">
        <v>0.5</v>
      </c>
      <c r="BO10" s="131">
        <v>0</v>
      </c>
      <c r="BP10" s="131">
        <v>0</v>
      </c>
      <c r="BQ10" s="131">
        <v>0</v>
      </c>
      <c r="BR10" s="131">
        <v>0</v>
      </c>
      <c r="BS10" s="131">
        <v>0.5</v>
      </c>
      <c r="BT10" s="131">
        <v>0</v>
      </c>
      <c r="BU10" s="131">
        <v>0</v>
      </c>
      <c r="BV10" s="131">
        <v>0</v>
      </c>
      <c r="BW10" s="131">
        <v>0</v>
      </c>
      <c r="BX10" s="131">
        <v>0</v>
      </c>
      <c r="BY10" s="131">
        <v>0.5</v>
      </c>
      <c r="BZ10" s="131">
        <v>0</v>
      </c>
      <c r="CA10" s="131">
        <v>0</v>
      </c>
      <c r="CB10" s="131">
        <v>74.5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12.5</v>
      </c>
      <c r="CL10" s="131">
        <v>0</v>
      </c>
      <c r="CM10" s="131">
        <v>7</v>
      </c>
      <c r="CN10" s="131">
        <v>102</v>
      </c>
      <c r="CO10" s="131">
        <v>29</v>
      </c>
      <c r="CP10" s="131">
        <v>5</v>
      </c>
      <c r="CQ10" s="131">
        <v>0</v>
      </c>
      <c r="CR10" s="131">
        <v>0</v>
      </c>
      <c r="CS10" s="131">
        <v>0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1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23.5</v>
      </c>
      <c r="DG10" s="131">
        <v>0</v>
      </c>
      <c r="DH10" s="131">
        <v>0</v>
      </c>
      <c r="DI10" s="131">
        <v>0.5</v>
      </c>
      <c r="DJ10" s="131">
        <v>0</v>
      </c>
      <c r="DK10" s="131">
        <v>0</v>
      </c>
      <c r="DL10" s="131">
        <v>0.5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0.5</v>
      </c>
      <c r="DS10" s="131">
        <v>0</v>
      </c>
      <c r="DT10" s="131">
        <v>0</v>
      </c>
      <c r="DU10" s="131">
        <v>0</v>
      </c>
      <c r="DV10" s="131">
        <v>0</v>
      </c>
      <c r="DW10" s="131">
        <v>0</v>
      </c>
      <c r="DX10" s="131">
        <v>0</v>
      </c>
      <c r="DY10" s="131">
        <v>0</v>
      </c>
      <c r="DZ10" s="131">
        <v>0</v>
      </c>
      <c r="EA10" s="131">
        <v>0</v>
      </c>
      <c r="EB10" s="131">
        <v>0</v>
      </c>
      <c r="EC10" s="131">
        <v>0</v>
      </c>
      <c r="ED10" s="131">
        <v>0</v>
      </c>
      <c r="EE10" s="131">
        <v>0</v>
      </c>
      <c r="EF10" s="131">
        <v>0</v>
      </c>
      <c r="EG10" s="131">
        <v>0</v>
      </c>
      <c r="EH10" s="131">
        <v>0</v>
      </c>
      <c r="EI10" s="131">
        <v>0</v>
      </c>
      <c r="EJ10" s="131">
        <v>0</v>
      </c>
      <c r="EK10" s="131">
        <v>0</v>
      </c>
      <c r="EL10" s="131">
        <v>0</v>
      </c>
      <c r="EM10" s="131">
        <v>0</v>
      </c>
      <c r="EN10" s="131">
        <v>0</v>
      </c>
      <c r="EO10" s="131">
        <v>0</v>
      </c>
      <c r="EP10" s="131">
        <v>0</v>
      </c>
      <c r="EQ10" s="131">
        <v>1</v>
      </c>
      <c r="ER10" s="131">
        <v>0</v>
      </c>
      <c r="ES10" s="131">
        <v>9.5</v>
      </c>
      <c r="ET10" s="131">
        <v>0</v>
      </c>
      <c r="EU10" s="131">
        <v>0</v>
      </c>
      <c r="EV10" s="131">
        <v>0</v>
      </c>
      <c r="EW10" s="131">
        <v>0</v>
      </c>
      <c r="EX10" s="131">
        <v>0</v>
      </c>
      <c r="EY10" s="131">
        <v>0</v>
      </c>
      <c r="EZ10" s="131">
        <v>0</v>
      </c>
      <c r="FA10" s="131">
        <v>0</v>
      </c>
      <c r="FB10" s="131">
        <v>0</v>
      </c>
      <c r="FC10" s="131">
        <v>5.5</v>
      </c>
      <c r="FD10" s="131">
        <v>0</v>
      </c>
      <c r="FE10" s="131">
        <v>0</v>
      </c>
      <c r="FF10" s="131">
        <v>0</v>
      </c>
      <c r="FG10" s="131">
        <v>0</v>
      </c>
      <c r="FH10" s="131">
        <v>0</v>
      </c>
      <c r="FI10" s="131">
        <v>0</v>
      </c>
      <c r="FJ10" s="131">
        <v>0</v>
      </c>
      <c r="FK10" s="131">
        <v>0</v>
      </c>
      <c r="FL10" s="131">
        <v>6</v>
      </c>
      <c r="FM10" s="131">
        <v>0</v>
      </c>
      <c r="FN10" s="131">
        <v>11.5</v>
      </c>
      <c r="FO10" s="131">
        <v>1</v>
      </c>
      <c r="FP10" s="131">
        <v>0</v>
      </c>
      <c r="FQ10" s="131">
        <v>0</v>
      </c>
      <c r="FR10" s="131">
        <v>0</v>
      </c>
      <c r="FS10" s="131">
        <v>0</v>
      </c>
      <c r="FT10" s="131">
        <v>0</v>
      </c>
      <c r="FU10" s="131">
        <v>0</v>
      </c>
      <c r="FV10" s="131">
        <v>0</v>
      </c>
      <c r="FW10" s="131">
        <v>0</v>
      </c>
      <c r="FX10" s="131">
        <v>0</v>
      </c>
      <c r="FY10" s="12"/>
      <c r="FZ10" s="12">
        <f t="shared" si="0"/>
        <v>1138.5</v>
      </c>
      <c r="GA10" s="12"/>
      <c r="GB10" s="12"/>
      <c r="GC10" s="3"/>
      <c r="GD10" s="12"/>
      <c r="GE10" s="12"/>
      <c r="GF10" s="12"/>
      <c r="GG10" s="2"/>
      <c r="GH10" s="2"/>
      <c r="GI10" s="116"/>
      <c r="GJ10" s="116"/>
      <c r="GK10" s="116"/>
      <c r="GL10" s="116"/>
      <c r="GM10" s="116"/>
    </row>
    <row r="11" spans="1:256" x14ac:dyDescent="0.35">
      <c r="A11" s="115" t="s">
        <v>427</v>
      </c>
      <c r="B11" s="116" t="s">
        <v>651</v>
      </c>
      <c r="C11" s="15">
        <f>C8+C9</f>
        <v>6520.5</v>
      </c>
      <c r="D11" s="15">
        <f t="shared" ref="D11:BO11" si="1">D8+D9</f>
        <v>32684</v>
      </c>
      <c r="E11" s="15">
        <f t="shared" si="1"/>
        <v>4702</v>
      </c>
      <c r="F11" s="15">
        <f t="shared" si="1"/>
        <v>23505.5</v>
      </c>
      <c r="G11" s="15">
        <f t="shared" si="1"/>
        <v>1845</v>
      </c>
      <c r="H11" s="15">
        <f t="shared" si="1"/>
        <v>1071</v>
      </c>
      <c r="I11" s="15">
        <f t="shared" si="1"/>
        <v>7041</v>
      </c>
      <c r="J11" s="15">
        <f t="shared" si="1"/>
        <v>1988</v>
      </c>
      <c r="K11" s="15">
        <f t="shared" si="1"/>
        <v>248.5</v>
      </c>
      <c r="L11" s="15">
        <f t="shared" si="1"/>
        <v>2085</v>
      </c>
      <c r="M11" s="15">
        <f t="shared" si="1"/>
        <v>853</v>
      </c>
      <c r="N11" s="15">
        <f t="shared" si="1"/>
        <v>49747</v>
      </c>
      <c r="O11" s="15">
        <f t="shared" si="1"/>
        <v>12367.5</v>
      </c>
      <c r="P11" s="15">
        <f t="shared" si="1"/>
        <v>313</v>
      </c>
      <c r="Q11" s="15">
        <f t="shared" si="1"/>
        <v>37564</v>
      </c>
      <c r="R11" s="15">
        <f t="shared" si="1"/>
        <v>7100</v>
      </c>
      <c r="S11" s="15">
        <f t="shared" si="1"/>
        <v>1559.5</v>
      </c>
      <c r="T11" s="15">
        <f t="shared" si="1"/>
        <v>160</v>
      </c>
      <c r="U11" s="15">
        <f t="shared" si="1"/>
        <v>54</v>
      </c>
      <c r="V11" s="15">
        <f t="shared" si="1"/>
        <v>253</v>
      </c>
      <c r="W11" s="15">
        <f t="shared" si="1"/>
        <v>47</v>
      </c>
      <c r="X11" s="15">
        <f t="shared" si="1"/>
        <v>37.5</v>
      </c>
      <c r="Y11" s="15">
        <f t="shared" si="1"/>
        <v>870.5</v>
      </c>
      <c r="Z11" s="15">
        <f t="shared" si="1"/>
        <v>231</v>
      </c>
      <c r="AA11" s="15">
        <f t="shared" si="1"/>
        <v>30673</v>
      </c>
      <c r="AB11" s="15">
        <f t="shared" si="1"/>
        <v>26785.5</v>
      </c>
      <c r="AC11" s="15">
        <f t="shared" si="1"/>
        <v>847.5</v>
      </c>
      <c r="AD11" s="15">
        <f t="shared" si="1"/>
        <v>1287.5</v>
      </c>
      <c r="AE11" s="15">
        <f t="shared" si="1"/>
        <v>97</v>
      </c>
      <c r="AF11" s="15">
        <f t="shared" si="1"/>
        <v>164</v>
      </c>
      <c r="AG11" s="15">
        <f t="shared" si="1"/>
        <v>585.5</v>
      </c>
      <c r="AH11" s="15">
        <f t="shared" si="1"/>
        <v>908</v>
      </c>
      <c r="AI11" s="15">
        <f t="shared" si="1"/>
        <v>383</v>
      </c>
      <c r="AJ11" s="15">
        <f t="shared" si="1"/>
        <v>181.5</v>
      </c>
      <c r="AK11" s="15">
        <f t="shared" si="1"/>
        <v>162.5</v>
      </c>
      <c r="AL11" s="15">
        <f t="shared" si="1"/>
        <v>288.5</v>
      </c>
      <c r="AM11" s="15">
        <f t="shared" si="1"/>
        <v>306</v>
      </c>
      <c r="AN11" s="15">
        <f t="shared" si="1"/>
        <v>268</v>
      </c>
      <c r="AO11" s="15">
        <f t="shared" si="1"/>
        <v>4051.5</v>
      </c>
      <c r="AP11" s="15">
        <f t="shared" si="1"/>
        <v>84316.5</v>
      </c>
      <c r="AQ11" s="15">
        <f t="shared" si="1"/>
        <v>251</v>
      </c>
      <c r="AR11" s="15">
        <f t="shared" si="1"/>
        <v>58778</v>
      </c>
      <c r="AS11" s="15">
        <f t="shared" si="1"/>
        <v>5971.5</v>
      </c>
      <c r="AT11" s="15">
        <f t="shared" si="1"/>
        <v>2361</v>
      </c>
      <c r="AU11" s="15">
        <f t="shared" si="1"/>
        <v>268</v>
      </c>
      <c r="AV11" s="15">
        <f t="shared" si="1"/>
        <v>296</v>
      </c>
      <c r="AW11" s="15">
        <f t="shared" si="1"/>
        <v>257</v>
      </c>
      <c r="AX11" s="15">
        <f t="shared" si="1"/>
        <v>81</v>
      </c>
      <c r="AY11" s="15">
        <f t="shared" si="1"/>
        <v>391.5</v>
      </c>
      <c r="AZ11" s="15">
        <f t="shared" si="1"/>
        <v>11877.5</v>
      </c>
      <c r="BA11" s="15">
        <f t="shared" si="1"/>
        <v>9090</v>
      </c>
      <c r="BB11" s="15">
        <f t="shared" si="1"/>
        <v>7451</v>
      </c>
      <c r="BC11" s="15">
        <f t="shared" si="1"/>
        <v>21491</v>
      </c>
      <c r="BD11" s="15">
        <f t="shared" si="1"/>
        <v>3637.5</v>
      </c>
      <c r="BE11" s="15">
        <f t="shared" si="1"/>
        <v>1092</v>
      </c>
      <c r="BF11" s="15">
        <f t="shared" si="1"/>
        <v>25572</v>
      </c>
      <c r="BG11" s="15">
        <f t="shared" si="1"/>
        <v>919.5</v>
      </c>
      <c r="BH11" s="15">
        <f t="shared" si="1"/>
        <v>574</v>
      </c>
      <c r="BI11" s="15">
        <f t="shared" si="1"/>
        <v>254.5</v>
      </c>
      <c r="BJ11" s="15">
        <f t="shared" si="1"/>
        <v>6311.5</v>
      </c>
      <c r="BK11" s="15">
        <f t="shared" si="1"/>
        <v>35094.5</v>
      </c>
      <c r="BL11" s="15">
        <f t="shared" si="1"/>
        <v>72.5</v>
      </c>
      <c r="BM11" s="15">
        <f t="shared" si="1"/>
        <v>349</v>
      </c>
      <c r="BN11" s="15">
        <f t="shared" si="1"/>
        <v>3038.5</v>
      </c>
      <c r="BO11" s="15">
        <f t="shared" si="1"/>
        <v>1189</v>
      </c>
      <c r="BP11" s="15">
        <f t="shared" ref="BP11:EA11" si="2">BP8+BP9</f>
        <v>137</v>
      </c>
      <c r="BQ11" s="15">
        <f t="shared" si="2"/>
        <v>5584.5</v>
      </c>
      <c r="BR11" s="15">
        <f t="shared" si="2"/>
        <v>4474.5</v>
      </c>
      <c r="BS11" s="15">
        <f t="shared" si="2"/>
        <v>1158</v>
      </c>
      <c r="BT11" s="15">
        <f t="shared" si="2"/>
        <v>353</v>
      </c>
      <c r="BU11" s="15">
        <f t="shared" si="2"/>
        <v>382</v>
      </c>
      <c r="BV11" s="15">
        <f t="shared" si="2"/>
        <v>1243</v>
      </c>
      <c r="BW11" s="15">
        <f t="shared" si="2"/>
        <v>2017.5</v>
      </c>
      <c r="BX11" s="15">
        <f t="shared" si="2"/>
        <v>57</v>
      </c>
      <c r="BY11" s="15">
        <f t="shared" si="2"/>
        <v>392.5</v>
      </c>
      <c r="BZ11" s="15">
        <f t="shared" si="2"/>
        <v>228</v>
      </c>
      <c r="CA11" s="15">
        <f t="shared" si="2"/>
        <v>141.5</v>
      </c>
      <c r="CB11" s="15">
        <f t="shared" si="2"/>
        <v>71275</v>
      </c>
      <c r="CC11" s="15">
        <f t="shared" si="2"/>
        <v>186</v>
      </c>
      <c r="CD11" s="15">
        <f t="shared" si="2"/>
        <v>30</v>
      </c>
      <c r="CE11" s="15">
        <f t="shared" si="2"/>
        <v>158</v>
      </c>
      <c r="CF11" s="15">
        <f t="shared" si="2"/>
        <v>100</v>
      </c>
      <c r="CG11" s="15">
        <f t="shared" si="2"/>
        <v>191</v>
      </c>
      <c r="CH11" s="15">
        <f t="shared" si="2"/>
        <v>90</v>
      </c>
      <c r="CI11" s="15">
        <f t="shared" si="2"/>
        <v>683</v>
      </c>
      <c r="CJ11" s="15">
        <f t="shared" si="2"/>
        <v>822.5</v>
      </c>
      <c r="CK11" s="15">
        <f t="shared" si="2"/>
        <v>4212</v>
      </c>
      <c r="CL11" s="15">
        <f t="shared" si="2"/>
        <v>1157.5</v>
      </c>
      <c r="CM11" s="15">
        <f t="shared" si="2"/>
        <v>677.5</v>
      </c>
      <c r="CN11" s="15">
        <f t="shared" si="2"/>
        <v>28417</v>
      </c>
      <c r="CO11" s="15">
        <f t="shared" si="2"/>
        <v>13990</v>
      </c>
      <c r="CP11" s="15">
        <f t="shared" si="2"/>
        <v>861.5</v>
      </c>
      <c r="CQ11" s="15">
        <f t="shared" si="2"/>
        <v>759</v>
      </c>
      <c r="CR11" s="15">
        <f t="shared" si="2"/>
        <v>195</v>
      </c>
      <c r="CS11" s="15">
        <f t="shared" si="2"/>
        <v>245.5</v>
      </c>
      <c r="CT11" s="15">
        <f t="shared" si="2"/>
        <v>112</v>
      </c>
      <c r="CU11" s="15">
        <f t="shared" si="2"/>
        <v>465</v>
      </c>
      <c r="CV11" s="15">
        <f t="shared" si="2"/>
        <v>24</v>
      </c>
      <c r="CW11" s="15">
        <f t="shared" si="2"/>
        <v>187</v>
      </c>
      <c r="CX11" s="15">
        <f t="shared" si="2"/>
        <v>457</v>
      </c>
      <c r="CY11" s="15">
        <f t="shared" si="2"/>
        <v>25</v>
      </c>
      <c r="CZ11" s="15">
        <f t="shared" si="2"/>
        <v>1768</v>
      </c>
      <c r="DA11" s="15">
        <f t="shared" si="2"/>
        <v>203.5</v>
      </c>
      <c r="DB11" s="15">
        <f t="shared" si="2"/>
        <v>310.5</v>
      </c>
      <c r="DC11" s="15">
        <f t="shared" si="2"/>
        <v>193</v>
      </c>
      <c r="DD11" s="15">
        <f t="shared" si="2"/>
        <v>174.5</v>
      </c>
      <c r="DE11" s="15">
        <f t="shared" si="2"/>
        <v>279.5</v>
      </c>
      <c r="DF11" s="15">
        <f t="shared" si="2"/>
        <v>18490</v>
      </c>
      <c r="DG11" s="15">
        <f t="shared" si="2"/>
        <v>93.5</v>
      </c>
      <c r="DH11" s="15">
        <f t="shared" si="2"/>
        <v>1684</v>
      </c>
      <c r="DI11" s="15">
        <f t="shared" si="2"/>
        <v>2293</v>
      </c>
      <c r="DJ11" s="15">
        <f t="shared" si="2"/>
        <v>601</v>
      </c>
      <c r="DK11" s="15">
        <f t="shared" si="2"/>
        <v>473.5</v>
      </c>
      <c r="DL11" s="15">
        <f t="shared" si="2"/>
        <v>5616</v>
      </c>
      <c r="DM11" s="15">
        <f t="shared" si="2"/>
        <v>235</v>
      </c>
      <c r="DN11" s="15">
        <f t="shared" si="2"/>
        <v>1296</v>
      </c>
      <c r="DO11" s="15">
        <f t="shared" si="2"/>
        <v>3290</v>
      </c>
      <c r="DP11" s="15">
        <f t="shared" si="2"/>
        <v>199</v>
      </c>
      <c r="DQ11" s="15">
        <f t="shared" si="2"/>
        <v>888</v>
      </c>
      <c r="DR11" s="15">
        <f t="shared" si="2"/>
        <v>1266</v>
      </c>
      <c r="DS11" s="15">
        <f t="shared" si="2"/>
        <v>545</v>
      </c>
      <c r="DT11" s="15">
        <f t="shared" si="2"/>
        <v>175</v>
      </c>
      <c r="DU11" s="15">
        <f t="shared" si="2"/>
        <v>346</v>
      </c>
      <c r="DV11" s="15">
        <f t="shared" si="2"/>
        <v>198</v>
      </c>
      <c r="DW11" s="15">
        <f t="shared" si="2"/>
        <v>285</v>
      </c>
      <c r="DX11" s="15">
        <f t="shared" si="2"/>
        <v>168</v>
      </c>
      <c r="DY11" s="15">
        <f t="shared" si="2"/>
        <v>280</v>
      </c>
      <c r="DZ11" s="15">
        <f t="shared" si="2"/>
        <v>607.5</v>
      </c>
      <c r="EA11" s="15">
        <f t="shared" si="2"/>
        <v>487.5</v>
      </c>
      <c r="EB11" s="15">
        <f t="shared" ref="EB11:FX11" si="3">EB8+EB9</f>
        <v>498</v>
      </c>
      <c r="EC11" s="15">
        <f t="shared" si="3"/>
        <v>260</v>
      </c>
      <c r="ED11" s="15">
        <f t="shared" si="3"/>
        <v>1546.5</v>
      </c>
      <c r="EE11" s="15">
        <f t="shared" si="3"/>
        <v>185.5</v>
      </c>
      <c r="EF11" s="15">
        <f t="shared" si="3"/>
        <v>1262</v>
      </c>
      <c r="EG11" s="15">
        <f t="shared" si="3"/>
        <v>250</v>
      </c>
      <c r="EH11" s="15">
        <f t="shared" si="3"/>
        <v>246</v>
      </c>
      <c r="EI11" s="15">
        <f t="shared" si="3"/>
        <v>13283</v>
      </c>
      <c r="EJ11" s="15">
        <f t="shared" si="3"/>
        <v>9987.5</v>
      </c>
      <c r="EK11" s="15">
        <f t="shared" si="3"/>
        <v>663.5</v>
      </c>
      <c r="EL11" s="15">
        <f t="shared" si="3"/>
        <v>447</v>
      </c>
      <c r="EM11" s="15">
        <f t="shared" si="3"/>
        <v>355</v>
      </c>
      <c r="EN11" s="15">
        <f t="shared" si="3"/>
        <v>919.5</v>
      </c>
      <c r="EO11" s="15">
        <f t="shared" si="3"/>
        <v>287</v>
      </c>
      <c r="EP11" s="15">
        <f t="shared" si="3"/>
        <v>428.5</v>
      </c>
      <c r="EQ11" s="15">
        <f t="shared" si="3"/>
        <v>2407</v>
      </c>
      <c r="ER11" s="15">
        <f t="shared" si="3"/>
        <v>308.5</v>
      </c>
      <c r="ES11" s="15">
        <f t="shared" si="3"/>
        <v>155.5</v>
      </c>
      <c r="ET11" s="15">
        <f t="shared" si="3"/>
        <v>197.5</v>
      </c>
      <c r="EU11" s="15">
        <f t="shared" si="3"/>
        <v>568</v>
      </c>
      <c r="EV11" s="15">
        <f t="shared" si="3"/>
        <v>66</v>
      </c>
      <c r="EW11" s="15">
        <f t="shared" si="3"/>
        <v>746.5</v>
      </c>
      <c r="EX11" s="15">
        <f t="shared" si="3"/>
        <v>173.5</v>
      </c>
      <c r="EY11" s="15">
        <f t="shared" si="3"/>
        <v>651</v>
      </c>
      <c r="EZ11" s="15">
        <f t="shared" si="3"/>
        <v>127</v>
      </c>
      <c r="FA11" s="15">
        <f t="shared" si="3"/>
        <v>3257</v>
      </c>
      <c r="FB11" s="15">
        <f t="shared" si="3"/>
        <v>275.5</v>
      </c>
      <c r="FC11" s="15">
        <f t="shared" si="3"/>
        <v>1644</v>
      </c>
      <c r="FD11" s="15">
        <f t="shared" si="3"/>
        <v>399</v>
      </c>
      <c r="FE11" s="15">
        <f t="shared" si="3"/>
        <v>70</v>
      </c>
      <c r="FF11" s="15">
        <f t="shared" si="3"/>
        <v>175</v>
      </c>
      <c r="FG11" s="15">
        <f t="shared" si="3"/>
        <v>114</v>
      </c>
      <c r="FH11" s="15">
        <f t="shared" si="3"/>
        <v>69</v>
      </c>
      <c r="FI11" s="15">
        <f t="shared" si="3"/>
        <v>1645</v>
      </c>
      <c r="FJ11" s="15">
        <f t="shared" si="3"/>
        <v>2016.5</v>
      </c>
      <c r="FK11" s="15">
        <f t="shared" si="3"/>
        <v>2482</v>
      </c>
      <c r="FL11" s="15">
        <f t="shared" si="3"/>
        <v>8537.5</v>
      </c>
      <c r="FM11" s="15">
        <f t="shared" si="3"/>
        <v>3981.5</v>
      </c>
      <c r="FN11" s="15">
        <f t="shared" si="3"/>
        <v>22703.5</v>
      </c>
      <c r="FO11" s="15">
        <f t="shared" si="3"/>
        <v>1119</v>
      </c>
      <c r="FP11" s="15">
        <f t="shared" si="3"/>
        <v>2341.5</v>
      </c>
      <c r="FQ11" s="15">
        <f t="shared" si="3"/>
        <v>982.5</v>
      </c>
      <c r="FR11" s="15">
        <f t="shared" si="3"/>
        <v>162.5</v>
      </c>
      <c r="FS11" s="15">
        <f t="shared" si="3"/>
        <v>160.5</v>
      </c>
      <c r="FT11" s="15">
        <f t="shared" si="3"/>
        <v>54</v>
      </c>
      <c r="FU11" s="15">
        <f t="shared" si="3"/>
        <v>760</v>
      </c>
      <c r="FV11" s="15">
        <f t="shared" si="3"/>
        <v>693</v>
      </c>
      <c r="FW11" s="15">
        <f t="shared" si="3"/>
        <v>130</v>
      </c>
      <c r="FX11" s="15">
        <f t="shared" si="3"/>
        <v>64</v>
      </c>
      <c r="FY11" s="12"/>
      <c r="FZ11" s="12">
        <f t="shared" si="0"/>
        <v>814613</v>
      </c>
      <c r="GA11" s="12"/>
      <c r="GB11" s="12"/>
      <c r="GC11" s="12"/>
      <c r="GD11" s="12"/>
      <c r="GE11" s="12"/>
      <c r="GF11" s="12"/>
      <c r="GG11" s="2"/>
      <c r="GH11" s="2"/>
      <c r="GI11" s="116"/>
      <c r="GJ11" s="116"/>
      <c r="GK11" s="116"/>
      <c r="GL11" s="116"/>
      <c r="GM11" s="116"/>
    </row>
    <row r="12" spans="1:256" x14ac:dyDescent="0.35">
      <c r="A12" s="115" t="s">
        <v>430</v>
      </c>
      <c r="B12" s="116" t="s">
        <v>775</v>
      </c>
      <c r="C12" s="133">
        <v>152</v>
      </c>
      <c r="D12" s="132">
        <v>499</v>
      </c>
      <c r="E12" s="132">
        <v>0</v>
      </c>
      <c r="F12" s="132">
        <v>2031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6618</v>
      </c>
      <c r="S12" s="132">
        <v>14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473.5</v>
      </c>
      <c r="Z12" s="132">
        <v>0</v>
      </c>
      <c r="AA12" s="132">
        <v>336.5</v>
      </c>
      <c r="AB12" s="132">
        <v>224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370.5</v>
      </c>
      <c r="AP12" s="132">
        <v>595.5</v>
      </c>
      <c r="AQ12" s="132">
        <v>0</v>
      </c>
      <c r="AR12" s="132">
        <v>1303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2">
        <v>0</v>
      </c>
      <c r="AY12" s="132">
        <v>0</v>
      </c>
      <c r="AZ12" s="132">
        <v>98</v>
      </c>
      <c r="BA12" s="132">
        <v>240</v>
      </c>
      <c r="BB12" s="132">
        <v>0</v>
      </c>
      <c r="BC12" s="132">
        <v>475</v>
      </c>
      <c r="BD12" s="132">
        <v>0</v>
      </c>
      <c r="BE12" s="132">
        <v>0</v>
      </c>
      <c r="BF12" s="132">
        <v>1194.5</v>
      </c>
      <c r="BG12" s="132">
        <v>0</v>
      </c>
      <c r="BH12" s="132">
        <v>28</v>
      </c>
      <c r="BI12" s="132">
        <v>0</v>
      </c>
      <c r="BJ12" s="132">
        <v>0</v>
      </c>
      <c r="BK12" s="132">
        <v>13175.5</v>
      </c>
      <c r="BL12" s="132">
        <v>0</v>
      </c>
      <c r="BM12" s="132">
        <v>0</v>
      </c>
      <c r="BN12" s="132">
        <v>0</v>
      </c>
      <c r="BO12" s="132">
        <v>0</v>
      </c>
      <c r="BP12" s="132">
        <v>0</v>
      </c>
      <c r="BQ12" s="132">
        <v>0</v>
      </c>
      <c r="BR12" s="132">
        <v>0</v>
      </c>
      <c r="BS12" s="132">
        <v>0</v>
      </c>
      <c r="BT12" s="132">
        <v>0</v>
      </c>
      <c r="BU12" s="132">
        <v>0</v>
      </c>
      <c r="BV12" s="132">
        <v>0</v>
      </c>
      <c r="BW12" s="132">
        <v>0</v>
      </c>
      <c r="BX12" s="132">
        <v>0</v>
      </c>
      <c r="BY12" s="132">
        <v>0</v>
      </c>
      <c r="BZ12" s="132">
        <v>0</v>
      </c>
      <c r="CA12" s="132">
        <v>0</v>
      </c>
      <c r="CB12" s="132">
        <v>815.5</v>
      </c>
      <c r="CC12" s="132">
        <v>0</v>
      </c>
      <c r="CD12" s="132">
        <v>0</v>
      </c>
      <c r="CE12" s="132">
        <v>0</v>
      </c>
      <c r="CF12" s="132">
        <v>0</v>
      </c>
      <c r="CG12" s="132">
        <v>0</v>
      </c>
      <c r="CH12" s="132">
        <v>0</v>
      </c>
      <c r="CI12" s="132">
        <v>0</v>
      </c>
      <c r="CJ12" s="132">
        <v>0</v>
      </c>
      <c r="CK12" s="132">
        <v>23.5</v>
      </c>
      <c r="CL12" s="132">
        <v>5.5</v>
      </c>
      <c r="CM12" s="132">
        <v>2</v>
      </c>
      <c r="CN12" s="132">
        <v>254</v>
      </c>
      <c r="CO12" s="132">
        <v>0</v>
      </c>
      <c r="CP12" s="132">
        <v>0</v>
      </c>
      <c r="CQ12" s="132">
        <v>0</v>
      </c>
      <c r="CR12" s="132">
        <v>0</v>
      </c>
      <c r="CS12" s="132">
        <v>0</v>
      </c>
      <c r="CT12" s="132">
        <v>0</v>
      </c>
      <c r="CU12" s="132">
        <v>396</v>
      </c>
      <c r="CV12" s="132">
        <v>0</v>
      </c>
      <c r="CW12" s="132">
        <v>0</v>
      </c>
      <c r="CX12" s="132">
        <v>0</v>
      </c>
      <c r="CY12" s="132">
        <v>0</v>
      </c>
      <c r="CZ12" s="132">
        <v>0</v>
      </c>
      <c r="DA12" s="132">
        <v>0</v>
      </c>
      <c r="DB12" s="132">
        <v>0</v>
      </c>
      <c r="DC12" s="132">
        <v>0</v>
      </c>
      <c r="DD12" s="132">
        <v>0</v>
      </c>
      <c r="DE12" s="132">
        <v>0</v>
      </c>
      <c r="DF12" s="132">
        <v>0</v>
      </c>
      <c r="DG12" s="132">
        <v>0</v>
      </c>
      <c r="DH12" s="132">
        <v>0</v>
      </c>
      <c r="DI12" s="132">
        <v>4</v>
      </c>
      <c r="DJ12" s="132">
        <v>1</v>
      </c>
      <c r="DK12" s="132">
        <v>1</v>
      </c>
      <c r="DL12" s="132">
        <v>0</v>
      </c>
      <c r="DM12" s="132">
        <v>0</v>
      </c>
      <c r="DN12" s="132">
        <v>0</v>
      </c>
      <c r="DO12" s="132">
        <v>0</v>
      </c>
      <c r="DP12" s="132">
        <v>0</v>
      </c>
      <c r="DQ12" s="132">
        <v>0</v>
      </c>
      <c r="DR12" s="132">
        <v>0</v>
      </c>
      <c r="DS12" s="132">
        <v>0</v>
      </c>
      <c r="DT12" s="132">
        <v>0</v>
      </c>
      <c r="DU12" s="132">
        <v>0</v>
      </c>
      <c r="DV12" s="132">
        <v>0</v>
      </c>
      <c r="DW12" s="132">
        <v>0</v>
      </c>
      <c r="DX12" s="132">
        <v>0</v>
      </c>
      <c r="DY12" s="132">
        <v>0</v>
      </c>
      <c r="DZ12" s="132">
        <v>0</v>
      </c>
      <c r="EA12" s="132">
        <v>0</v>
      </c>
      <c r="EB12" s="132">
        <v>0</v>
      </c>
      <c r="EC12" s="132">
        <v>0</v>
      </c>
      <c r="ED12" s="132">
        <v>0</v>
      </c>
      <c r="EE12" s="132">
        <v>0</v>
      </c>
      <c r="EF12" s="132">
        <v>0</v>
      </c>
      <c r="EG12" s="132">
        <v>0</v>
      </c>
      <c r="EH12" s="132">
        <v>0</v>
      </c>
      <c r="EI12" s="132">
        <v>0</v>
      </c>
      <c r="EJ12" s="132">
        <v>207.5</v>
      </c>
      <c r="EK12" s="132">
        <v>0</v>
      </c>
      <c r="EL12" s="132">
        <v>0</v>
      </c>
      <c r="EM12" s="132">
        <v>0</v>
      </c>
      <c r="EN12" s="132">
        <v>43</v>
      </c>
      <c r="EO12" s="132">
        <v>0</v>
      </c>
      <c r="EP12" s="132">
        <v>0</v>
      </c>
      <c r="EQ12" s="132">
        <v>0</v>
      </c>
      <c r="ER12" s="132">
        <v>0</v>
      </c>
      <c r="ES12" s="132">
        <v>0</v>
      </c>
      <c r="ET12" s="132">
        <v>0</v>
      </c>
      <c r="EU12" s="132">
        <v>0</v>
      </c>
      <c r="EV12" s="132">
        <v>0</v>
      </c>
      <c r="EW12" s="132">
        <v>0</v>
      </c>
      <c r="EX12" s="132">
        <v>0</v>
      </c>
      <c r="EY12" s="132">
        <v>450</v>
      </c>
      <c r="EZ12" s="132">
        <v>0</v>
      </c>
      <c r="FA12" s="132">
        <v>0</v>
      </c>
      <c r="FB12" s="132">
        <v>0</v>
      </c>
      <c r="FC12" s="132">
        <v>0</v>
      </c>
      <c r="FD12" s="132">
        <v>0</v>
      </c>
      <c r="FE12" s="132">
        <v>0</v>
      </c>
      <c r="FF12" s="132">
        <v>0</v>
      </c>
      <c r="FG12" s="132">
        <v>0</v>
      </c>
      <c r="FH12" s="132">
        <v>0</v>
      </c>
      <c r="FI12" s="132">
        <v>0</v>
      </c>
      <c r="FJ12" s="132">
        <v>0</v>
      </c>
      <c r="FK12" s="132">
        <v>0</v>
      </c>
      <c r="FL12" s="132">
        <v>0</v>
      </c>
      <c r="FM12" s="132">
        <v>0</v>
      </c>
      <c r="FN12" s="132">
        <v>254.5</v>
      </c>
      <c r="FO12" s="132">
        <v>0</v>
      </c>
      <c r="FP12" s="132">
        <v>0</v>
      </c>
      <c r="FQ12" s="132">
        <v>0</v>
      </c>
      <c r="FR12" s="132">
        <v>0</v>
      </c>
      <c r="FS12" s="132">
        <v>0</v>
      </c>
      <c r="FT12" s="132">
        <v>0</v>
      </c>
      <c r="FU12" s="132">
        <v>0</v>
      </c>
      <c r="FV12" s="132">
        <v>0</v>
      </c>
      <c r="FW12" s="132">
        <v>0</v>
      </c>
      <c r="FX12" s="132">
        <v>0</v>
      </c>
      <c r="FY12" s="14"/>
      <c r="FZ12" s="12">
        <f t="shared" si="0"/>
        <v>30285.5</v>
      </c>
      <c r="GA12" s="12"/>
      <c r="GB12" s="12"/>
      <c r="GC12" s="12"/>
      <c r="GD12" s="12"/>
      <c r="GE12" s="12"/>
      <c r="GF12" s="12"/>
      <c r="GG12" s="2"/>
      <c r="GH12" s="2"/>
      <c r="GI12" s="116"/>
      <c r="GJ12" s="116"/>
      <c r="GK12" s="116"/>
      <c r="GL12" s="116"/>
      <c r="GM12" s="116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</row>
    <row r="13" spans="1:256" x14ac:dyDescent="0.35">
      <c r="A13" s="115" t="s">
        <v>431</v>
      </c>
      <c r="B13" s="116" t="s">
        <v>1051</v>
      </c>
      <c r="C13" s="135">
        <v>0</v>
      </c>
      <c r="D13" s="136">
        <v>38</v>
      </c>
      <c r="E13" s="136">
        <v>0</v>
      </c>
      <c r="F13" s="136">
        <v>1</v>
      </c>
      <c r="G13" s="136">
        <v>0</v>
      </c>
      <c r="H13" s="136">
        <v>0</v>
      </c>
      <c r="I13" s="136">
        <v>5</v>
      </c>
      <c r="J13" s="136">
        <v>0</v>
      </c>
      <c r="K13" s="136">
        <v>0</v>
      </c>
      <c r="L13" s="136">
        <v>0</v>
      </c>
      <c r="M13" s="136">
        <v>0</v>
      </c>
      <c r="N13" s="136">
        <v>30.5</v>
      </c>
      <c r="O13" s="136">
        <v>6</v>
      </c>
      <c r="P13" s="136">
        <v>0</v>
      </c>
      <c r="Q13" s="136">
        <v>3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0</v>
      </c>
      <c r="X13" s="136">
        <v>0</v>
      </c>
      <c r="Y13" s="136">
        <v>0</v>
      </c>
      <c r="Z13" s="136">
        <v>0</v>
      </c>
      <c r="AA13" s="136">
        <v>45</v>
      </c>
      <c r="AB13" s="136">
        <v>1</v>
      </c>
      <c r="AC13" s="136">
        <v>0</v>
      </c>
      <c r="AD13" s="136">
        <v>0</v>
      </c>
      <c r="AE13" s="136">
        <v>0</v>
      </c>
      <c r="AF13" s="136">
        <v>0</v>
      </c>
      <c r="AG13" s="136">
        <v>0</v>
      </c>
      <c r="AH13" s="136">
        <v>0</v>
      </c>
      <c r="AI13" s="136">
        <v>0</v>
      </c>
      <c r="AJ13" s="136">
        <v>0</v>
      </c>
      <c r="AK13" s="136">
        <v>0</v>
      </c>
      <c r="AL13" s="136">
        <v>0</v>
      </c>
      <c r="AM13" s="136">
        <v>0</v>
      </c>
      <c r="AN13" s="136">
        <v>0</v>
      </c>
      <c r="AO13" s="136">
        <v>0</v>
      </c>
      <c r="AP13" s="136">
        <v>7.5</v>
      </c>
      <c r="AQ13" s="136">
        <v>0</v>
      </c>
      <c r="AR13" s="136">
        <v>8</v>
      </c>
      <c r="AS13" s="136">
        <v>1</v>
      </c>
      <c r="AT13" s="136">
        <v>0</v>
      </c>
      <c r="AU13" s="136">
        <v>0</v>
      </c>
      <c r="AV13" s="136">
        <v>0</v>
      </c>
      <c r="AW13" s="136">
        <v>0</v>
      </c>
      <c r="AX13" s="136">
        <v>0</v>
      </c>
      <c r="AY13" s="136">
        <v>0</v>
      </c>
      <c r="AZ13" s="136">
        <v>0</v>
      </c>
      <c r="BA13" s="136">
        <v>0</v>
      </c>
      <c r="BB13" s="136">
        <v>1</v>
      </c>
      <c r="BC13" s="136">
        <v>17.5</v>
      </c>
      <c r="BD13" s="136">
        <v>0</v>
      </c>
      <c r="BE13" s="136">
        <v>0</v>
      </c>
      <c r="BF13" s="136">
        <v>2</v>
      </c>
      <c r="BG13" s="136">
        <v>0</v>
      </c>
      <c r="BH13" s="136">
        <v>0</v>
      </c>
      <c r="BI13" s="136">
        <v>0</v>
      </c>
      <c r="BJ13" s="136">
        <v>2</v>
      </c>
      <c r="BK13" s="136">
        <v>23.5</v>
      </c>
      <c r="BL13" s="136">
        <v>0.5</v>
      </c>
      <c r="BM13" s="136">
        <v>0</v>
      </c>
      <c r="BN13" s="136">
        <v>12</v>
      </c>
      <c r="BO13" s="136">
        <v>0</v>
      </c>
      <c r="BP13" s="136">
        <v>0</v>
      </c>
      <c r="BQ13" s="136">
        <v>0.5</v>
      </c>
      <c r="BR13" s="136">
        <v>0</v>
      </c>
      <c r="BS13" s="136">
        <v>0</v>
      </c>
      <c r="BT13" s="136">
        <v>0</v>
      </c>
      <c r="BU13" s="136">
        <v>0</v>
      </c>
      <c r="BV13" s="136">
        <v>0</v>
      </c>
      <c r="BW13" s="136">
        <v>0</v>
      </c>
      <c r="BX13" s="136">
        <v>0</v>
      </c>
      <c r="BY13" s="136">
        <v>0</v>
      </c>
      <c r="BZ13" s="136">
        <v>0</v>
      </c>
      <c r="CA13" s="136">
        <v>0</v>
      </c>
      <c r="CB13" s="136">
        <v>17</v>
      </c>
      <c r="CC13" s="136">
        <v>0</v>
      </c>
      <c r="CD13" s="136">
        <v>0</v>
      </c>
      <c r="CE13" s="136">
        <v>0</v>
      </c>
      <c r="CF13" s="136">
        <v>0</v>
      </c>
      <c r="CG13" s="136">
        <v>0</v>
      </c>
      <c r="CH13" s="136">
        <v>0</v>
      </c>
      <c r="CI13" s="136">
        <v>0</v>
      </c>
      <c r="CJ13" s="136">
        <v>0</v>
      </c>
      <c r="CK13" s="136">
        <v>0</v>
      </c>
      <c r="CL13" s="136">
        <v>0</v>
      </c>
      <c r="CM13" s="136">
        <v>0</v>
      </c>
      <c r="CN13" s="136">
        <v>25.5</v>
      </c>
      <c r="CO13" s="136">
        <v>1</v>
      </c>
      <c r="CP13" s="136">
        <v>2</v>
      </c>
      <c r="CQ13" s="136">
        <v>0</v>
      </c>
      <c r="CR13" s="136">
        <v>0</v>
      </c>
      <c r="CS13" s="136">
        <v>0</v>
      </c>
      <c r="CT13" s="136">
        <v>0</v>
      </c>
      <c r="CU13" s="136">
        <v>0</v>
      </c>
      <c r="CV13" s="136">
        <v>0</v>
      </c>
      <c r="CW13" s="136">
        <v>0</v>
      </c>
      <c r="CX13" s="136">
        <v>0</v>
      </c>
      <c r="CY13" s="136">
        <v>0</v>
      </c>
      <c r="CZ13" s="136">
        <v>0</v>
      </c>
      <c r="DA13" s="136">
        <v>0</v>
      </c>
      <c r="DB13" s="136">
        <v>0</v>
      </c>
      <c r="DC13" s="136">
        <v>0</v>
      </c>
      <c r="DD13" s="136">
        <v>0</v>
      </c>
      <c r="DE13" s="136">
        <v>0</v>
      </c>
      <c r="DF13" s="136">
        <v>26</v>
      </c>
      <c r="DG13" s="136">
        <v>0</v>
      </c>
      <c r="DH13" s="136">
        <v>0</v>
      </c>
      <c r="DI13" s="136">
        <v>0</v>
      </c>
      <c r="DJ13" s="136">
        <v>0</v>
      </c>
      <c r="DK13" s="136">
        <v>0</v>
      </c>
      <c r="DL13" s="136">
        <v>0</v>
      </c>
      <c r="DM13" s="136">
        <v>0</v>
      </c>
      <c r="DN13" s="136">
        <v>0.5</v>
      </c>
      <c r="DO13" s="136">
        <v>0</v>
      </c>
      <c r="DP13" s="136">
        <v>0</v>
      </c>
      <c r="DQ13" s="136">
        <v>0</v>
      </c>
      <c r="DR13" s="136">
        <v>0</v>
      </c>
      <c r="DS13" s="136">
        <v>0</v>
      </c>
      <c r="DT13" s="136">
        <v>0</v>
      </c>
      <c r="DU13" s="136">
        <v>0</v>
      </c>
      <c r="DV13" s="136">
        <v>0</v>
      </c>
      <c r="DW13" s="136">
        <v>0</v>
      </c>
      <c r="DX13" s="136">
        <v>0</v>
      </c>
      <c r="DY13" s="136">
        <v>0</v>
      </c>
      <c r="DZ13" s="136">
        <v>0</v>
      </c>
      <c r="EA13" s="136">
        <v>0</v>
      </c>
      <c r="EB13" s="136">
        <v>0</v>
      </c>
      <c r="EC13" s="136">
        <v>0</v>
      </c>
      <c r="ED13" s="136">
        <v>0</v>
      </c>
      <c r="EE13" s="136">
        <v>0</v>
      </c>
      <c r="EF13" s="136">
        <v>0</v>
      </c>
      <c r="EG13" s="136">
        <v>0</v>
      </c>
      <c r="EH13" s="136">
        <v>0</v>
      </c>
      <c r="EI13" s="136">
        <v>0</v>
      </c>
      <c r="EJ13" s="136">
        <v>2</v>
      </c>
      <c r="EK13" s="136">
        <v>0</v>
      </c>
      <c r="EL13" s="136">
        <v>0</v>
      </c>
      <c r="EM13" s="136">
        <v>0</v>
      </c>
      <c r="EN13" s="136">
        <v>0</v>
      </c>
      <c r="EO13" s="136">
        <v>0</v>
      </c>
      <c r="EP13" s="136">
        <v>0</v>
      </c>
      <c r="EQ13" s="136">
        <v>0</v>
      </c>
      <c r="ER13" s="136">
        <v>0</v>
      </c>
      <c r="ES13" s="136">
        <v>0</v>
      </c>
      <c r="ET13" s="136">
        <v>0</v>
      </c>
      <c r="EU13" s="136">
        <v>0</v>
      </c>
      <c r="EV13" s="136">
        <v>0</v>
      </c>
      <c r="EW13" s="136">
        <v>0</v>
      </c>
      <c r="EX13" s="136">
        <v>0</v>
      </c>
      <c r="EY13" s="136">
        <v>0</v>
      </c>
      <c r="EZ13" s="136">
        <v>0</v>
      </c>
      <c r="FA13" s="136">
        <v>0</v>
      </c>
      <c r="FB13" s="136">
        <v>0</v>
      </c>
      <c r="FC13" s="136">
        <v>0</v>
      </c>
      <c r="FD13" s="136">
        <v>0</v>
      </c>
      <c r="FE13" s="136">
        <v>0</v>
      </c>
      <c r="FF13" s="136">
        <v>0</v>
      </c>
      <c r="FG13" s="136">
        <v>0</v>
      </c>
      <c r="FH13" s="136">
        <v>0</v>
      </c>
      <c r="FI13" s="136">
        <v>0</v>
      </c>
      <c r="FJ13" s="136">
        <v>0</v>
      </c>
      <c r="FK13" s="136">
        <v>0</v>
      </c>
      <c r="FL13" s="136">
        <v>0</v>
      </c>
      <c r="FM13" s="136">
        <v>0</v>
      </c>
      <c r="FN13" s="136">
        <v>13</v>
      </c>
      <c r="FO13" s="136">
        <v>2</v>
      </c>
      <c r="FP13" s="136">
        <v>0</v>
      </c>
      <c r="FQ13" s="136">
        <v>0</v>
      </c>
      <c r="FR13" s="136">
        <v>0</v>
      </c>
      <c r="FS13" s="136">
        <v>0</v>
      </c>
      <c r="FT13" s="136">
        <v>0</v>
      </c>
      <c r="FU13" s="136">
        <v>0</v>
      </c>
      <c r="FV13" s="136">
        <v>0</v>
      </c>
      <c r="FW13" s="136">
        <v>0</v>
      </c>
      <c r="FX13" s="136">
        <v>0</v>
      </c>
      <c r="FY13" s="18"/>
      <c r="FZ13" s="12">
        <f t="shared" si="0"/>
        <v>294</v>
      </c>
      <c r="GA13" s="12"/>
      <c r="GB13" s="12"/>
      <c r="GC13" s="12"/>
      <c r="GD13" s="12"/>
      <c r="GE13" s="12"/>
      <c r="GF13" s="12"/>
      <c r="GG13" s="2"/>
      <c r="GH13" s="2"/>
      <c r="GI13" s="116"/>
      <c r="GJ13" s="116"/>
      <c r="GK13" s="116"/>
      <c r="GL13" s="116"/>
      <c r="GM13" s="116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</row>
    <row r="14" spans="1:256" x14ac:dyDescent="0.35">
      <c r="A14" s="115" t="s">
        <v>432</v>
      </c>
      <c r="B14" s="116" t="s">
        <v>652</v>
      </c>
      <c r="C14" s="135">
        <v>0</v>
      </c>
      <c r="D14" s="136">
        <v>1.5</v>
      </c>
      <c r="E14" s="136">
        <v>0</v>
      </c>
      <c r="F14" s="136">
        <v>4</v>
      </c>
      <c r="G14" s="136">
        <v>0</v>
      </c>
      <c r="H14" s="136">
        <v>0</v>
      </c>
      <c r="I14" s="136">
        <v>1</v>
      </c>
      <c r="J14" s="136">
        <v>0</v>
      </c>
      <c r="K14" s="136">
        <v>0</v>
      </c>
      <c r="L14" s="136">
        <v>0</v>
      </c>
      <c r="M14" s="136">
        <v>0</v>
      </c>
      <c r="N14" s="136">
        <v>5</v>
      </c>
      <c r="O14" s="136">
        <v>2</v>
      </c>
      <c r="P14" s="136">
        <v>0</v>
      </c>
      <c r="Q14" s="136">
        <v>7.5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W14" s="136">
        <v>0</v>
      </c>
      <c r="X14" s="136">
        <v>0</v>
      </c>
      <c r="Y14" s="136">
        <v>0</v>
      </c>
      <c r="Z14" s="136">
        <v>0</v>
      </c>
      <c r="AA14" s="136">
        <v>3.5</v>
      </c>
      <c r="AB14" s="136">
        <v>1</v>
      </c>
      <c r="AC14" s="136">
        <v>0</v>
      </c>
      <c r="AD14" s="136">
        <v>0</v>
      </c>
      <c r="AE14" s="136">
        <v>0</v>
      </c>
      <c r="AF14" s="136">
        <v>0</v>
      </c>
      <c r="AG14" s="136">
        <v>0</v>
      </c>
      <c r="AH14" s="136">
        <v>0</v>
      </c>
      <c r="AI14" s="136">
        <v>0</v>
      </c>
      <c r="AJ14" s="136">
        <v>0</v>
      </c>
      <c r="AK14" s="136">
        <v>0</v>
      </c>
      <c r="AL14" s="136">
        <v>0</v>
      </c>
      <c r="AM14" s="136">
        <v>0</v>
      </c>
      <c r="AN14" s="136">
        <v>0</v>
      </c>
      <c r="AO14" s="136">
        <v>0</v>
      </c>
      <c r="AP14" s="136">
        <v>8</v>
      </c>
      <c r="AQ14" s="136">
        <v>0.5</v>
      </c>
      <c r="AR14" s="136">
        <v>2</v>
      </c>
      <c r="AS14" s="136">
        <v>0</v>
      </c>
      <c r="AT14" s="136">
        <v>1</v>
      </c>
      <c r="AU14" s="136">
        <v>0</v>
      </c>
      <c r="AV14" s="136">
        <v>0</v>
      </c>
      <c r="AW14" s="136">
        <v>0</v>
      </c>
      <c r="AX14" s="136">
        <v>0</v>
      </c>
      <c r="AY14" s="136">
        <v>0</v>
      </c>
      <c r="AZ14" s="136">
        <v>0</v>
      </c>
      <c r="BA14" s="136">
        <v>0</v>
      </c>
      <c r="BB14" s="136">
        <v>0</v>
      </c>
      <c r="BC14" s="136">
        <v>4</v>
      </c>
      <c r="BD14" s="136">
        <v>0</v>
      </c>
      <c r="BE14" s="136">
        <v>0</v>
      </c>
      <c r="BF14" s="136">
        <v>0</v>
      </c>
      <c r="BG14" s="136">
        <v>0</v>
      </c>
      <c r="BH14" s="136">
        <v>0</v>
      </c>
      <c r="BI14" s="136">
        <v>0</v>
      </c>
      <c r="BJ14" s="136">
        <v>0</v>
      </c>
      <c r="BK14" s="136">
        <v>2.5</v>
      </c>
      <c r="BL14" s="136">
        <v>1.5</v>
      </c>
      <c r="BM14" s="136">
        <v>0</v>
      </c>
      <c r="BN14" s="136">
        <v>3</v>
      </c>
      <c r="BO14" s="136">
        <v>0</v>
      </c>
      <c r="BP14" s="136">
        <v>0</v>
      </c>
      <c r="BQ14" s="136">
        <v>0.5</v>
      </c>
      <c r="BR14" s="136">
        <v>0</v>
      </c>
      <c r="BS14" s="136">
        <v>0</v>
      </c>
      <c r="BT14" s="136">
        <v>0</v>
      </c>
      <c r="BU14" s="136">
        <v>0</v>
      </c>
      <c r="BV14" s="136">
        <v>0</v>
      </c>
      <c r="BW14" s="136">
        <v>0</v>
      </c>
      <c r="BX14" s="136">
        <v>0</v>
      </c>
      <c r="BY14" s="136">
        <v>3</v>
      </c>
      <c r="BZ14" s="136">
        <v>0</v>
      </c>
      <c r="CA14" s="136">
        <v>0</v>
      </c>
      <c r="CB14" s="136">
        <v>1.5</v>
      </c>
      <c r="CC14" s="136">
        <v>0</v>
      </c>
      <c r="CD14" s="136">
        <v>0</v>
      </c>
      <c r="CE14" s="136">
        <v>0</v>
      </c>
      <c r="CF14" s="136">
        <v>0</v>
      </c>
      <c r="CG14" s="136">
        <v>0</v>
      </c>
      <c r="CH14" s="136">
        <v>0</v>
      </c>
      <c r="CI14" s="136">
        <v>0</v>
      </c>
      <c r="CJ14" s="136">
        <v>1</v>
      </c>
      <c r="CK14" s="136">
        <v>0</v>
      </c>
      <c r="CL14" s="136">
        <v>0</v>
      </c>
      <c r="CM14" s="136">
        <v>0</v>
      </c>
      <c r="CN14" s="136">
        <v>5</v>
      </c>
      <c r="CO14" s="136">
        <v>2</v>
      </c>
      <c r="CP14" s="136">
        <v>0</v>
      </c>
      <c r="CQ14" s="136">
        <v>0</v>
      </c>
      <c r="CR14" s="136">
        <v>0</v>
      </c>
      <c r="CS14" s="136">
        <v>0</v>
      </c>
      <c r="CT14" s="136">
        <v>0</v>
      </c>
      <c r="CU14" s="136">
        <v>0</v>
      </c>
      <c r="CV14" s="136">
        <v>0</v>
      </c>
      <c r="CW14" s="136">
        <v>0</v>
      </c>
      <c r="CX14" s="136">
        <v>0</v>
      </c>
      <c r="CY14" s="136">
        <v>0</v>
      </c>
      <c r="CZ14" s="136">
        <v>0</v>
      </c>
      <c r="DA14" s="136">
        <v>0</v>
      </c>
      <c r="DB14" s="136">
        <v>0</v>
      </c>
      <c r="DC14" s="136">
        <v>0</v>
      </c>
      <c r="DD14" s="136">
        <v>0</v>
      </c>
      <c r="DE14" s="136">
        <v>0</v>
      </c>
      <c r="DF14" s="136">
        <v>4</v>
      </c>
      <c r="DG14" s="136">
        <v>0</v>
      </c>
      <c r="DH14" s="136">
        <v>0</v>
      </c>
      <c r="DI14" s="136">
        <v>0</v>
      </c>
      <c r="DJ14" s="136">
        <v>0</v>
      </c>
      <c r="DK14" s="136">
        <v>0</v>
      </c>
      <c r="DL14" s="136">
        <v>0</v>
      </c>
      <c r="DM14" s="136">
        <v>0</v>
      </c>
      <c r="DN14" s="136">
        <v>0</v>
      </c>
      <c r="DO14" s="136">
        <v>1</v>
      </c>
      <c r="DP14" s="136">
        <v>0</v>
      </c>
      <c r="DQ14" s="136">
        <v>0</v>
      </c>
      <c r="DR14" s="136">
        <v>0</v>
      </c>
      <c r="DS14" s="136">
        <v>0</v>
      </c>
      <c r="DT14" s="136">
        <v>0</v>
      </c>
      <c r="DU14" s="136">
        <v>0</v>
      </c>
      <c r="DV14" s="136">
        <v>0</v>
      </c>
      <c r="DW14" s="136">
        <v>0</v>
      </c>
      <c r="DX14" s="136">
        <v>0</v>
      </c>
      <c r="DY14" s="136">
        <v>0</v>
      </c>
      <c r="DZ14" s="136">
        <v>0</v>
      </c>
      <c r="EA14" s="136">
        <v>0</v>
      </c>
      <c r="EB14" s="136">
        <v>0</v>
      </c>
      <c r="EC14" s="136">
        <v>0</v>
      </c>
      <c r="ED14" s="136">
        <v>0</v>
      </c>
      <c r="EE14" s="136">
        <v>0</v>
      </c>
      <c r="EF14" s="136">
        <v>0</v>
      </c>
      <c r="EG14" s="136">
        <v>0</v>
      </c>
      <c r="EH14" s="136">
        <v>0</v>
      </c>
      <c r="EI14" s="136">
        <v>2</v>
      </c>
      <c r="EJ14" s="136">
        <v>1</v>
      </c>
      <c r="EK14" s="136">
        <v>0</v>
      </c>
      <c r="EL14" s="136">
        <v>0</v>
      </c>
      <c r="EM14" s="136">
        <v>0</v>
      </c>
      <c r="EN14" s="136">
        <v>0</v>
      </c>
      <c r="EO14" s="136">
        <v>0</v>
      </c>
      <c r="EP14" s="136">
        <v>0</v>
      </c>
      <c r="EQ14" s="136">
        <v>0</v>
      </c>
      <c r="ER14" s="136">
        <v>0</v>
      </c>
      <c r="ES14" s="136">
        <v>0</v>
      </c>
      <c r="ET14" s="136">
        <v>0</v>
      </c>
      <c r="EU14" s="136">
        <v>0</v>
      </c>
      <c r="EV14" s="136">
        <v>0</v>
      </c>
      <c r="EW14" s="136">
        <v>0</v>
      </c>
      <c r="EX14" s="136">
        <v>0</v>
      </c>
      <c r="EY14" s="136">
        <v>0</v>
      </c>
      <c r="EZ14" s="136">
        <v>0</v>
      </c>
      <c r="FA14" s="136">
        <v>0</v>
      </c>
      <c r="FB14" s="136">
        <v>0</v>
      </c>
      <c r="FC14" s="136">
        <v>0</v>
      </c>
      <c r="FD14" s="136">
        <v>0</v>
      </c>
      <c r="FE14" s="136">
        <v>0</v>
      </c>
      <c r="FF14" s="136">
        <v>0</v>
      </c>
      <c r="FG14" s="136">
        <v>0</v>
      </c>
      <c r="FH14" s="136">
        <v>0</v>
      </c>
      <c r="FI14" s="136">
        <v>0</v>
      </c>
      <c r="FJ14" s="136">
        <v>0</v>
      </c>
      <c r="FK14" s="136">
        <v>0</v>
      </c>
      <c r="FL14" s="136">
        <v>0</v>
      </c>
      <c r="FM14" s="136">
        <v>0</v>
      </c>
      <c r="FN14" s="136">
        <v>0</v>
      </c>
      <c r="FO14" s="136">
        <v>0</v>
      </c>
      <c r="FP14" s="136">
        <v>0</v>
      </c>
      <c r="FQ14" s="136">
        <v>0</v>
      </c>
      <c r="FR14" s="136">
        <v>0</v>
      </c>
      <c r="FS14" s="136">
        <v>0</v>
      </c>
      <c r="FT14" s="136">
        <v>0</v>
      </c>
      <c r="FU14" s="136">
        <v>0</v>
      </c>
      <c r="FV14" s="136">
        <v>0</v>
      </c>
      <c r="FW14" s="136">
        <v>0</v>
      </c>
      <c r="FX14" s="136">
        <v>0</v>
      </c>
      <c r="FY14" s="18"/>
      <c r="FZ14" s="12">
        <f>SUM(C14:FY14)</f>
        <v>69</v>
      </c>
      <c r="GA14" s="12"/>
      <c r="GB14" s="12"/>
      <c r="GC14" s="12"/>
      <c r="GD14" s="12"/>
      <c r="GE14" s="12"/>
      <c r="GF14" s="12"/>
      <c r="GG14" s="2"/>
      <c r="GH14" s="2"/>
      <c r="GI14" s="116"/>
      <c r="GJ14" s="116"/>
      <c r="GK14" s="116"/>
      <c r="GL14" s="116"/>
      <c r="GM14" s="116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</row>
    <row r="15" spans="1:256" x14ac:dyDescent="0.35">
      <c r="A15" s="115" t="s">
        <v>433</v>
      </c>
      <c r="B15" s="116" t="s">
        <v>1040</v>
      </c>
      <c r="C15" s="135">
        <v>4</v>
      </c>
      <c r="D15" s="136">
        <v>58</v>
      </c>
      <c r="E15" s="136">
        <v>11</v>
      </c>
      <c r="F15" s="136">
        <v>11</v>
      </c>
      <c r="G15" s="136">
        <v>1</v>
      </c>
      <c r="H15" s="136">
        <v>1</v>
      </c>
      <c r="I15" s="136">
        <v>9</v>
      </c>
      <c r="J15" s="136">
        <v>0</v>
      </c>
      <c r="K15" s="136">
        <v>0</v>
      </c>
      <c r="L15" s="136">
        <v>23</v>
      </c>
      <c r="M15" s="136">
        <v>14</v>
      </c>
      <c r="N15" s="136">
        <v>159.5</v>
      </c>
      <c r="O15" s="136">
        <v>98</v>
      </c>
      <c r="P15" s="136">
        <v>0</v>
      </c>
      <c r="Q15" s="136">
        <v>209</v>
      </c>
      <c r="R15" s="136">
        <v>1</v>
      </c>
      <c r="S15" s="136">
        <v>0</v>
      </c>
      <c r="T15" s="136">
        <v>0</v>
      </c>
      <c r="U15" s="136">
        <v>0</v>
      </c>
      <c r="V15" s="136">
        <v>0</v>
      </c>
      <c r="W15" s="136">
        <v>1</v>
      </c>
      <c r="X15" s="136">
        <v>0</v>
      </c>
      <c r="Y15" s="136">
        <v>0</v>
      </c>
      <c r="Z15" s="136">
        <v>0</v>
      </c>
      <c r="AA15" s="136">
        <v>37</v>
      </c>
      <c r="AB15" s="136">
        <v>46.5</v>
      </c>
      <c r="AC15" s="136">
        <v>0</v>
      </c>
      <c r="AD15" s="136">
        <v>6.5</v>
      </c>
      <c r="AE15" s="136">
        <v>0</v>
      </c>
      <c r="AF15" s="136">
        <v>0</v>
      </c>
      <c r="AG15" s="136">
        <v>0</v>
      </c>
      <c r="AH15" s="136">
        <v>0</v>
      </c>
      <c r="AI15" s="136">
        <v>0</v>
      </c>
      <c r="AJ15" s="136">
        <v>0</v>
      </c>
      <c r="AK15" s="136">
        <v>0</v>
      </c>
      <c r="AL15" s="136">
        <v>0</v>
      </c>
      <c r="AM15" s="136">
        <v>0</v>
      </c>
      <c r="AN15" s="136">
        <v>1</v>
      </c>
      <c r="AO15" s="136">
        <v>0</v>
      </c>
      <c r="AP15" s="136">
        <v>191</v>
      </c>
      <c r="AQ15" s="136">
        <v>0</v>
      </c>
      <c r="AR15" s="136">
        <v>155</v>
      </c>
      <c r="AS15" s="136">
        <v>16</v>
      </c>
      <c r="AT15" s="136">
        <v>3</v>
      </c>
      <c r="AU15" s="136">
        <v>0</v>
      </c>
      <c r="AV15" s="136">
        <v>0</v>
      </c>
      <c r="AW15" s="136">
        <v>2</v>
      </c>
      <c r="AX15" s="136">
        <v>0</v>
      </c>
      <c r="AY15" s="136">
        <v>0</v>
      </c>
      <c r="AZ15" s="136">
        <v>1</v>
      </c>
      <c r="BA15" s="136">
        <v>0.5</v>
      </c>
      <c r="BB15" s="136">
        <v>9</v>
      </c>
      <c r="BC15" s="136">
        <v>30</v>
      </c>
      <c r="BD15" s="136">
        <v>4</v>
      </c>
      <c r="BE15" s="136">
        <v>0</v>
      </c>
      <c r="BF15" s="136">
        <v>31.5</v>
      </c>
      <c r="BG15" s="136">
        <v>0</v>
      </c>
      <c r="BH15" s="136">
        <v>12</v>
      </c>
      <c r="BI15" s="136">
        <v>0</v>
      </c>
      <c r="BJ15" s="136">
        <v>15.5</v>
      </c>
      <c r="BK15" s="136">
        <v>83</v>
      </c>
      <c r="BL15" s="136">
        <v>2.5</v>
      </c>
      <c r="BM15" s="136">
        <v>18.5</v>
      </c>
      <c r="BN15" s="136">
        <v>33.5</v>
      </c>
      <c r="BO15" s="136">
        <v>3</v>
      </c>
      <c r="BP15" s="136">
        <v>0</v>
      </c>
      <c r="BQ15" s="136">
        <v>2</v>
      </c>
      <c r="BR15" s="136">
        <v>0</v>
      </c>
      <c r="BS15" s="136">
        <v>0</v>
      </c>
      <c r="BT15" s="136">
        <v>0</v>
      </c>
      <c r="BU15" s="136">
        <v>0</v>
      </c>
      <c r="BV15" s="136">
        <v>0</v>
      </c>
      <c r="BW15" s="136">
        <v>0</v>
      </c>
      <c r="BX15" s="136">
        <v>0</v>
      </c>
      <c r="BY15" s="136">
        <v>0</v>
      </c>
      <c r="BZ15" s="136">
        <v>0</v>
      </c>
      <c r="CA15" s="136">
        <v>0</v>
      </c>
      <c r="CB15" s="136">
        <v>235</v>
      </c>
      <c r="CC15" s="136">
        <v>0</v>
      </c>
      <c r="CD15" s="136">
        <v>0</v>
      </c>
      <c r="CE15" s="136">
        <v>0</v>
      </c>
      <c r="CF15" s="136">
        <v>0</v>
      </c>
      <c r="CG15" s="136">
        <v>0</v>
      </c>
      <c r="CH15" s="136">
        <v>0</v>
      </c>
      <c r="CI15" s="136">
        <v>0</v>
      </c>
      <c r="CJ15" s="136">
        <v>0</v>
      </c>
      <c r="CK15" s="136">
        <v>0</v>
      </c>
      <c r="CL15" s="136">
        <v>4</v>
      </c>
      <c r="CM15" s="136">
        <v>0</v>
      </c>
      <c r="CN15" s="136">
        <v>232</v>
      </c>
      <c r="CO15" s="136">
        <v>69.5</v>
      </c>
      <c r="CP15" s="136">
        <v>3</v>
      </c>
      <c r="CQ15" s="136">
        <v>0</v>
      </c>
      <c r="CR15" s="136">
        <v>0</v>
      </c>
      <c r="CS15" s="136">
        <v>0</v>
      </c>
      <c r="CT15" s="136">
        <v>0</v>
      </c>
      <c r="CU15" s="136">
        <v>2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36">
        <v>18.5</v>
      </c>
      <c r="DG15" s="136">
        <v>0</v>
      </c>
      <c r="DH15" s="136">
        <v>0</v>
      </c>
      <c r="DI15" s="136">
        <v>0</v>
      </c>
      <c r="DJ15" s="136">
        <v>0</v>
      </c>
      <c r="DK15" s="136">
        <v>0</v>
      </c>
      <c r="DL15" s="136">
        <v>0</v>
      </c>
      <c r="DM15" s="136">
        <v>0</v>
      </c>
      <c r="DN15" s="136">
        <v>1</v>
      </c>
      <c r="DO15" s="136">
        <v>0</v>
      </c>
      <c r="DP15" s="136">
        <v>0</v>
      </c>
      <c r="DQ15" s="136">
        <v>1</v>
      </c>
      <c r="DR15" s="136">
        <v>0</v>
      </c>
      <c r="DS15" s="136">
        <v>0</v>
      </c>
      <c r="DT15" s="136">
        <v>0</v>
      </c>
      <c r="DU15" s="136">
        <v>0</v>
      </c>
      <c r="DV15" s="136">
        <v>0</v>
      </c>
      <c r="DW15" s="136">
        <v>0</v>
      </c>
      <c r="DX15" s="136">
        <v>0</v>
      </c>
      <c r="DY15" s="136">
        <v>0</v>
      </c>
      <c r="DZ15" s="136">
        <v>1</v>
      </c>
      <c r="EA15" s="136">
        <v>0</v>
      </c>
      <c r="EB15" s="136">
        <v>0</v>
      </c>
      <c r="EC15" s="136">
        <v>0</v>
      </c>
      <c r="ED15" s="136">
        <v>0</v>
      </c>
      <c r="EE15" s="136">
        <v>0</v>
      </c>
      <c r="EF15" s="136">
        <v>2</v>
      </c>
      <c r="EG15" s="136">
        <v>0</v>
      </c>
      <c r="EH15" s="136">
        <v>0</v>
      </c>
      <c r="EI15" s="136">
        <v>24.5</v>
      </c>
      <c r="EJ15" s="136">
        <v>26</v>
      </c>
      <c r="EK15" s="136">
        <v>0</v>
      </c>
      <c r="EL15" s="136">
        <v>0</v>
      </c>
      <c r="EM15" s="136">
        <v>0</v>
      </c>
      <c r="EN15" s="136">
        <v>0</v>
      </c>
      <c r="EO15" s="136">
        <v>0</v>
      </c>
      <c r="EP15" s="136">
        <v>0</v>
      </c>
      <c r="EQ15" s="136">
        <v>2</v>
      </c>
      <c r="ER15" s="136">
        <v>2</v>
      </c>
      <c r="ES15" s="136">
        <v>0</v>
      </c>
      <c r="ET15" s="136">
        <v>0</v>
      </c>
      <c r="EU15" s="136">
        <v>0</v>
      </c>
      <c r="EV15" s="136">
        <v>0</v>
      </c>
      <c r="EW15" s="136">
        <v>0</v>
      </c>
      <c r="EX15" s="136">
        <v>0</v>
      </c>
      <c r="EY15" s="136">
        <v>0</v>
      </c>
      <c r="EZ15" s="136">
        <v>0</v>
      </c>
      <c r="FA15" s="136">
        <v>12</v>
      </c>
      <c r="FB15" s="136">
        <v>0</v>
      </c>
      <c r="FC15" s="136">
        <v>4</v>
      </c>
      <c r="FD15" s="136">
        <v>0</v>
      </c>
      <c r="FE15" s="136">
        <v>0</v>
      </c>
      <c r="FF15" s="136">
        <v>0</v>
      </c>
      <c r="FG15" s="136">
        <v>0</v>
      </c>
      <c r="FH15" s="136">
        <v>0</v>
      </c>
      <c r="FI15" s="136">
        <v>0</v>
      </c>
      <c r="FJ15" s="136">
        <v>0</v>
      </c>
      <c r="FK15" s="136">
        <v>0</v>
      </c>
      <c r="FL15" s="136">
        <v>0</v>
      </c>
      <c r="FM15" s="136">
        <v>0</v>
      </c>
      <c r="FN15" s="136">
        <v>15.5</v>
      </c>
      <c r="FO15" s="136">
        <v>0</v>
      </c>
      <c r="FP15" s="136">
        <v>0</v>
      </c>
      <c r="FQ15" s="136">
        <v>0</v>
      </c>
      <c r="FR15" s="136">
        <v>0</v>
      </c>
      <c r="FS15" s="136">
        <v>0</v>
      </c>
      <c r="FT15" s="136">
        <v>0</v>
      </c>
      <c r="FU15" s="136">
        <v>0</v>
      </c>
      <c r="FV15" s="136">
        <v>1</v>
      </c>
      <c r="FW15" s="136">
        <v>2</v>
      </c>
      <c r="FX15" s="136">
        <v>0</v>
      </c>
      <c r="FY15" s="18"/>
      <c r="FZ15" s="12">
        <f>SUM(C15:FY15)</f>
        <v>1962.5</v>
      </c>
      <c r="GA15" s="12"/>
      <c r="GB15" s="12"/>
      <c r="GC15" s="12"/>
      <c r="GD15" s="12"/>
      <c r="GE15" s="12"/>
      <c r="GF15" s="12"/>
      <c r="GG15" s="2"/>
      <c r="GH15" s="2"/>
      <c r="GI15" s="116"/>
      <c r="GJ15" s="116"/>
      <c r="GK15" s="116"/>
      <c r="GL15" s="116"/>
      <c r="GM15" s="116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</row>
    <row r="16" spans="1:256" x14ac:dyDescent="0.35">
      <c r="A16" s="115" t="s">
        <v>434</v>
      </c>
      <c r="B16" s="116" t="s">
        <v>777</v>
      </c>
      <c r="C16" s="12">
        <f>ROUND(C11-C12-C13-C15,1)</f>
        <v>6364.5</v>
      </c>
      <c r="D16" s="12">
        <f t="shared" ref="D16:BO16" si="4">ROUND(D11-D12-D13-D15,1)</f>
        <v>32089</v>
      </c>
      <c r="E16" s="12">
        <f t="shared" si="4"/>
        <v>4691</v>
      </c>
      <c r="F16" s="12">
        <f t="shared" si="4"/>
        <v>21462.5</v>
      </c>
      <c r="G16" s="12">
        <f t="shared" si="4"/>
        <v>1844</v>
      </c>
      <c r="H16" s="12">
        <f t="shared" si="4"/>
        <v>1070</v>
      </c>
      <c r="I16" s="12">
        <f t="shared" si="4"/>
        <v>7027</v>
      </c>
      <c r="J16" s="12">
        <f t="shared" si="4"/>
        <v>1988</v>
      </c>
      <c r="K16" s="12">
        <f t="shared" si="4"/>
        <v>248.5</v>
      </c>
      <c r="L16" s="12">
        <f t="shared" si="4"/>
        <v>2062</v>
      </c>
      <c r="M16" s="12">
        <f t="shared" si="4"/>
        <v>839</v>
      </c>
      <c r="N16" s="12">
        <f t="shared" si="4"/>
        <v>49557</v>
      </c>
      <c r="O16" s="12">
        <f t="shared" si="4"/>
        <v>12263.5</v>
      </c>
      <c r="P16" s="12">
        <f t="shared" si="4"/>
        <v>313</v>
      </c>
      <c r="Q16" s="12">
        <f t="shared" si="4"/>
        <v>37352</v>
      </c>
      <c r="R16" s="12">
        <f t="shared" si="4"/>
        <v>481</v>
      </c>
      <c r="S16" s="12">
        <f t="shared" si="4"/>
        <v>1545.5</v>
      </c>
      <c r="T16" s="12">
        <f t="shared" si="4"/>
        <v>160</v>
      </c>
      <c r="U16" s="12">
        <f t="shared" si="4"/>
        <v>54</v>
      </c>
      <c r="V16" s="12">
        <f t="shared" si="4"/>
        <v>253</v>
      </c>
      <c r="W16" s="12">
        <f t="shared" si="4"/>
        <v>46</v>
      </c>
      <c r="X16" s="12">
        <f t="shared" si="4"/>
        <v>37.5</v>
      </c>
      <c r="Y16" s="12">
        <f t="shared" si="4"/>
        <v>397</v>
      </c>
      <c r="Z16" s="12">
        <f t="shared" si="4"/>
        <v>231</v>
      </c>
      <c r="AA16" s="12">
        <f t="shared" si="4"/>
        <v>30254.5</v>
      </c>
      <c r="AB16" s="12">
        <f t="shared" si="4"/>
        <v>26514</v>
      </c>
      <c r="AC16" s="12">
        <f t="shared" si="4"/>
        <v>847.5</v>
      </c>
      <c r="AD16" s="12">
        <f t="shared" si="4"/>
        <v>1281</v>
      </c>
      <c r="AE16" s="12">
        <f t="shared" si="4"/>
        <v>97</v>
      </c>
      <c r="AF16" s="12">
        <f t="shared" si="4"/>
        <v>164</v>
      </c>
      <c r="AG16" s="12">
        <f t="shared" si="4"/>
        <v>585.5</v>
      </c>
      <c r="AH16" s="12">
        <f t="shared" si="4"/>
        <v>908</v>
      </c>
      <c r="AI16" s="12">
        <f t="shared" si="4"/>
        <v>383</v>
      </c>
      <c r="AJ16" s="12">
        <f t="shared" si="4"/>
        <v>181.5</v>
      </c>
      <c r="AK16" s="12">
        <f t="shared" si="4"/>
        <v>162.5</v>
      </c>
      <c r="AL16" s="12">
        <f t="shared" si="4"/>
        <v>288.5</v>
      </c>
      <c r="AM16" s="12">
        <f t="shared" si="4"/>
        <v>306</v>
      </c>
      <c r="AN16" s="12">
        <f t="shared" si="4"/>
        <v>267</v>
      </c>
      <c r="AO16" s="12">
        <f t="shared" si="4"/>
        <v>3681</v>
      </c>
      <c r="AP16" s="12">
        <f t="shared" si="4"/>
        <v>83522.5</v>
      </c>
      <c r="AQ16" s="12">
        <f t="shared" si="4"/>
        <v>251</v>
      </c>
      <c r="AR16" s="12">
        <f t="shared" si="4"/>
        <v>57312</v>
      </c>
      <c r="AS16" s="12">
        <f t="shared" si="4"/>
        <v>5954.5</v>
      </c>
      <c r="AT16" s="12">
        <f t="shared" si="4"/>
        <v>2358</v>
      </c>
      <c r="AU16" s="12">
        <f t="shared" si="4"/>
        <v>268</v>
      </c>
      <c r="AV16" s="12">
        <f t="shared" si="4"/>
        <v>296</v>
      </c>
      <c r="AW16" s="12">
        <f t="shared" si="4"/>
        <v>255</v>
      </c>
      <c r="AX16" s="12">
        <f t="shared" si="4"/>
        <v>81</v>
      </c>
      <c r="AY16" s="12">
        <f t="shared" si="4"/>
        <v>391.5</v>
      </c>
      <c r="AZ16" s="12">
        <f t="shared" si="4"/>
        <v>11778.5</v>
      </c>
      <c r="BA16" s="12">
        <f t="shared" si="4"/>
        <v>8849.5</v>
      </c>
      <c r="BB16" s="12">
        <f t="shared" si="4"/>
        <v>7441</v>
      </c>
      <c r="BC16" s="12">
        <f t="shared" si="4"/>
        <v>20968.5</v>
      </c>
      <c r="BD16" s="12">
        <f t="shared" si="4"/>
        <v>3633.5</v>
      </c>
      <c r="BE16" s="12">
        <f t="shared" si="4"/>
        <v>1092</v>
      </c>
      <c r="BF16" s="12">
        <f t="shared" si="4"/>
        <v>24344</v>
      </c>
      <c r="BG16" s="12">
        <f t="shared" si="4"/>
        <v>919.5</v>
      </c>
      <c r="BH16" s="12">
        <f t="shared" si="4"/>
        <v>534</v>
      </c>
      <c r="BI16" s="12">
        <f t="shared" si="4"/>
        <v>254.5</v>
      </c>
      <c r="BJ16" s="12">
        <f t="shared" si="4"/>
        <v>6294</v>
      </c>
      <c r="BK16" s="12">
        <f t="shared" si="4"/>
        <v>21812.5</v>
      </c>
      <c r="BL16" s="12">
        <f t="shared" si="4"/>
        <v>69.5</v>
      </c>
      <c r="BM16" s="12">
        <f t="shared" si="4"/>
        <v>330.5</v>
      </c>
      <c r="BN16" s="12">
        <f t="shared" si="4"/>
        <v>2993</v>
      </c>
      <c r="BO16" s="12">
        <f t="shared" si="4"/>
        <v>1186</v>
      </c>
      <c r="BP16" s="12">
        <f t="shared" ref="BP16:EA16" si="5">ROUND(BP11-BP12-BP13-BP15,1)</f>
        <v>137</v>
      </c>
      <c r="BQ16" s="12">
        <f t="shared" si="5"/>
        <v>5582</v>
      </c>
      <c r="BR16" s="12">
        <f t="shared" si="5"/>
        <v>4474.5</v>
      </c>
      <c r="BS16" s="12">
        <f t="shared" si="5"/>
        <v>1158</v>
      </c>
      <c r="BT16" s="12">
        <f t="shared" si="5"/>
        <v>353</v>
      </c>
      <c r="BU16" s="12">
        <f t="shared" si="5"/>
        <v>382</v>
      </c>
      <c r="BV16" s="12">
        <f t="shared" si="5"/>
        <v>1243</v>
      </c>
      <c r="BW16" s="12">
        <f t="shared" si="5"/>
        <v>2017.5</v>
      </c>
      <c r="BX16" s="12">
        <f t="shared" si="5"/>
        <v>57</v>
      </c>
      <c r="BY16" s="12">
        <f t="shared" si="5"/>
        <v>392.5</v>
      </c>
      <c r="BZ16" s="12">
        <f t="shared" si="5"/>
        <v>228</v>
      </c>
      <c r="CA16" s="12">
        <f t="shared" si="5"/>
        <v>141.5</v>
      </c>
      <c r="CB16" s="12">
        <f t="shared" si="5"/>
        <v>70207.5</v>
      </c>
      <c r="CC16" s="12">
        <f t="shared" si="5"/>
        <v>186</v>
      </c>
      <c r="CD16" s="12">
        <f t="shared" si="5"/>
        <v>30</v>
      </c>
      <c r="CE16" s="12">
        <f t="shared" si="5"/>
        <v>158</v>
      </c>
      <c r="CF16" s="12">
        <f t="shared" si="5"/>
        <v>100</v>
      </c>
      <c r="CG16" s="12">
        <f t="shared" si="5"/>
        <v>191</v>
      </c>
      <c r="CH16" s="12">
        <f t="shared" si="5"/>
        <v>90</v>
      </c>
      <c r="CI16" s="12">
        <f t="shared" si="5"/>
        <v>683</v>
      </c>
      <c r="CJ16" s="12">
        <f t="shared" si="5"/>
        <v>822.5</v>
      </c>
      <c r="CK16" s="12">
        <f t="shared" si="5"/>
        <v>4188.5</v>
      </c>
      <c r="CL16" s="12">
        <f t="shared" si="5"/>
        <v>1148</v>
      </c>
      <c r="CM16" s="12">
        <f t="shared" si="5"/>
        <v>675.5</v>
      </c>
      <c r="CN16" s="12">
        <f t="shared" si="5"/>
        <v>27905.5</v>
      </c>
      <c r="CO16" s="12">
        <f t="shared" si="5"/>
        <v>13919.5</v>
      </c>
      <c r="CP16" s="12">
        <f t="shared" si="5"/>
        <v>856.5</v>
      </c>
      <c r="CQ16" s="12">
        <f t="shared" si="5"/>
        <v>759</v>
      </c>
      <c r="CR16" s="12">
        <f t="shared" si="5"/>
        <v>195</v>
      </c>
      <c r="CS16" s="12">
        <f t="shared" si="5"/>
        <v>245.5</v>
      </c>
      <c r="CT16" s="12">
        <f t="shared" si="5"/>
        <v>112</v>
      </c>
      <c r="CU16" s="12">
        <f t="shared" si="5"/>
        <v>67</v>
      </c>
      <c r="CV16" s="12">
        <f t="shared" si="5"/>
        <v>24</v>
      </c>
      <c r="CW16" s="12">
        <f t="shared" si="5"/>
        <v>187</v>
      </c>
      <c r="CX16" s="12">
        <f t="shared" si="5"/>
        <v>457</v>
      </c>
      <c r="CY16" s="12">
        <f t="shared" si="5"/>
        <v>25</v>
      </c>
      <c r="CZ16" s="12">
        <f t="shared" si="5"/>
        <v>1768</v>
      </c>
      <c r="DA16" s="12">
        <f t="shared" si="5"/>
        <v>203.5</v>
      </c>
      <c r="DB16" s="12">
        <f t="shared" si="5"/>
        <v>310.5</v>
      </c>
      <c r="DC16" s="12">
        <f t="shared" si="5"/>
        <v>193</v>
      </c>
      <c r="DD16" s="12">
        <f t="shared" si="5"/>
        <v>174.5</v>
      </c>
      <c r="DE16" s="12">
        <f t="shared" si="5"/>
        <v>279.5</v>
      </c>
      <c r="DF16" s="12">
        <f t="shared" si="5"/>
        <v>18445.5</v>
      </c>
      <c r="DG16" s="12">
        <f t="shared" si="5"/>
        <v>93.5</v>
      </c>
      <c r="DH16" s="12">
        <f t="shared" si="5"/>
        <v>1684</v>
      </c>
      <c r="DI16" s="12">
        <f t="shared" si="5"/>
        <v>2289</v>
      </c>
      <c r="DJ16" s="12">
        <f t="shared" si="5"/>
        <v>600</v>
      </c>
      <c r="DK16" s="12">
        <f t="shared" si="5"/>
        <v>472.5</v>
      </c>
      <c r="DL16" s="12">
        <f t="shared" si="5"/>
        <v>5616</v>
      </c>
      <c r="DM16" s="12">
        <f t="shared" si="5"/>
        <v>235</v>
      </c>
      <c r="DN16" s="12">
        <f t="shared" si="5"/>
        <v>1294.5</v>
      </c>
      <c r="DO16" s="12">
        <f t="shared" si="5"/>
        <v>3290</v>
      </c>
      <c r="DP16" s="12">
        <f t="shared" si="5"/>
        <v>199</v>
      </c>
      <c r="DQ16" s="12">
        <f t="shared" si="5"/>
        <v>887</v>
      </c>
      <c r="DR16" s="12">
        <f t="shared" si="5"/>
        <v>1266</v>
      </c>
      <c r="DS16" s="12">
        <f t="shared" si="5"/>
        <v>545</v>
      </c>
      <c r="DT16" s="12">
        <f t="shared" si="5"/>
        <v>175</v>
      </c>
      <c r="DU16" s="12">
        <f t="shared" si="5"/>
        <v>346</v>
      </c>
      <c r="DV16" s="12">
        <f t="shared" si="5"/>
        <v>198</v>
      </c>
      <c r="DW16" s="12">
        <f t="shared" si="5"/>
        <v>285</v>
      </c>
      <c r="DX16" s="12">
        <f t="shared" si="5"/>
        <v>168</v>
      </c>
      <c r="DY16" s="12">
        <f t="shared" si="5"/>
        <v>280</v>
      </c>
      <c r="DZ16" s="12">
        <f t="shared" si="5"/>
        <v>606.5</v>
      </c>
      <c r="EA16" s="12">
        <f t="shared" si="5"/>
        <v>487.5</v>
      </c>
      <c r="EB16" s="12">
        <f t="shared" ref="EB16:FX16" si="6">ROUND(EB11-EB12-EB13-EB15,1)</f>
        <v>498</v>
      </c>
      <c r="EC16" s="12">
        <f t="shared" si="6"/>
        <v>260</v>
      </c>
      <c r="ED16" s="12">
        <f t="shared" si="6"/>
        <v>1546.5</v>
      </c>
      <c r="EE16" s="12">
        <f t="shared" si="6"/>
        <v>185.5</v>
      </c>
      <c r="EF16" s="12">
        <f t="shared" si="6"/>
        <v>1260</v>
      </c>
      <c r="EG16" s="12">
        <f t="shared" si="6"/>
        <v>250</v>
      </c>
      <c r="EH16" s="12">
        <f t="shared" si="6"/>
        <v>246</v>
      </c>
      <c r="EI16" s="12">
        <f t="shared" si="6"/>
        <v>13258.5</v>
      </c>
      <c r="EJ16" s="12">
        <f t="shared" si="6"/>
        <v>9752</v>
      </c>
      <c r="EK16" s="12">
        <f t="shared" si="6"/>
        <v>663.5</v>
      </c>
      <c r="EL16" s="12">
        <f t="shared" si="6"/>
        <v>447</v>
      </c>
      <c r="EM16" s="12">
        <f t="shared" si="6"/>
        <v>355</v>
      </c>
      <c r="EN16" s="12">
        <f t="shared" si="6"/>
        <v>876.5</v>
      </c>
      <c r="EO16" s="12">
        <f t="shared" si="6"/>
        <v>287</v>
      </c>
      <c r="EP16" s="12">
        <f t="shared" si="6"/>
        <v>428.5</v>
      </c>
      <c r="EQ16" s="12">
        <f t="shared" si="6"/>
        <v>2405</v>
      </c>
      <c r="ER16" s="12">
        <f t="shared" si="6"/>
        <v>306.5</v>
      </c>
      <c r="ES16" s="12">
        <f t="shared" si="6"/>
        <v>155.5</v>
      </c>
      <c r="ET16" s="12">
        <f t="shared" si="6"/>
        <v>197.5</v>
      </c>
      <c r="EU16" s="12">
        <f t="shared" si="6"/>
        <v>568</v>
      </c>
      <c r="EV16" s="12">
        <f t="shared" si="6"/>
        <v>66</v>
      </c>
      <c r="EW16" s="12">
        <f t="shared" si="6"/>
        <v>746.5</v>
      </c>
      <c r="EX16" s="12">
        <f t="shared" si="6"/>
        <v>173.5</v>
      </c>
      <c r="EY16" s="12">
        <f t="shared" si="6"/>
        <v>201</v>
      </c>
      <c r="EZ16" s="12">
        <f t="shared" si="6"/>
        <v>127</v>
      </c>
      <c r="FA16" s="12">
        <f t="shared" si="6"/>
        <v>3245</v>
      </c>
      <c r="FB16" s="12">
        <f t="shared" si="6"/>
        <v>275.5</v>
      </c>
      <c r="FC16" s="12">
        <f t="shared" si="6"/>
        <v>1640</v>
      </c>
      <c r="FD16" s="12">
        <f t="shared" si="6"/>
        <v>399</v>
      </c>
      <c r="FE16" s="12">
        <f t="shared" si="6"/>
        <v>70</v>
      </c>
      <c r="FF16" s="12">
        <f t="shared" si="6"/>
        <v>175</v>
      </c>
      <c r="FG16" s="12">
        <f t="shared" si="6"/>
        <v>114</v>
      </c>
      <c r="FH16" s="12">
        <f t="shared" si="6"/>
        <v>69</v>
      </c>
      <c r="FI16" s="12">
        <f t="shared" si="6"/>
        <v>1645</v>
      </c>
      <c r="FJ16" s="12">
        <f t="shared" si="6"/>
        <v>2016.5</v>
      </c>
      <c r="FK16" s="12">
        <f t="shared" si="6"/>
        <v>2482</v>
      </c>
      <c r="FL16" s="12">
        <f t="shared" si="6"/>
        <v>8537.5</v>
      </c>
      <c r="FM16" s="12">
        <f t="shared" si="6"/>
        <v>3981.5</v>
      </c>
      <c r="FN16" s="12">
        <f t="shared" si="6"/>
        <v>22420.5</v>
      </c>
      <c r="FO16" s="12">
        <f t="shared" si="6"/>
        <v>1117</v>
      </c>
      <c r="FP16" s="12">
        <f t="shared" si="6"/>
        <v>2341.5</v>
      </c>
      <c r="FQ16" s="12">
        <f t="shared" si="6"/>
        <v>982.5</v>
      </c>
      <c r="FR16" s="12">
        <f t="shared" si="6"/>
        <v>162.5</v>
      </c>
      <c r="FS16" s="12">
        <f t="shared" si="6"/>
        <v>160.5</v>
      </c>
      <c r="FT16" s="12">
        <f t="shared" si="6"/>
        <v>54</v>
      </c>
      <c r="FU16" s="12">
        <f t="shared" si="6"/>
        <v>760</v>
      </c>
      <c r="FV16" s="12">
        <f t="shared" si="6"/>
        <v>692</v>
      </c>
      <c r="FW16" s="12">
        <f t="shared" si="6"/>
        <v>128</v>
      </c>
      <c r="FX16" s="12">
        <f t="shared" si="6"/>
        <v>64</v>
      </c>
      <c r="FY16" s="12"/>
      <c r="FZ16" s="12">
        <f t="shared" si="0"/>
        <v>782071</v>
      </c>
      <c r="GA16" s="19"/>
      <c r="GB16" s="12">
        <f>FZ16-GA16</f>
        <v>782071</v>
      </c>
      <c r="GC16" s="12"/>
      <c r="GD16" s="12"/>
      <c r="GE16" s="12"/>
      <c r="GF16" s="12"/>
      <c r="GG16" s="2"/>
      <c r="GH16" s="2"/>
      <c r="GI16" s="116"/>
      <c r="GJ16" s="116"/>
      <c r="GK16" s="116"/>
      <c r="GL16" s="116"/>
      <c r="GM16" s="116"/>
      <c r="GN16" s="137"/>
      <c r="GO16" s="137"/>
    </row>
    <row r="17" spans="1:256" x14ac:dyDescent="0.35">
      <c r="A17" s="115" t="s">
        <v>435</v>
      </c>
      <c r="B17" s="129" t="s">
        <v>653</v>
      </c>
      <c r="C17" s="182">
        <v>2311</v>
      </c>
      <c r="D17" s="182">
        <v>9785</v>
      </c>
      <c r="E17" s="182">
        <v>2809</v>
      </c>
      <c r="F17" s="182">
        <v>3989</v>
      </c>
      <c r="G17" s="182">
        <v>189</v>
      </c>
      <c r="H17" s="182">
        <v>169</v>
      </c>
      <c r="I17" s="182">
        <v>4032</v>
      </c>
      <c r="J17" s="182">
        <v>831</v>
      </c>
      <c r="K17" s="182">
        <v>83</v>
      </c>
      <c r="L17" s="182">
        <v>732</v>
      </c>
      <c r="M17" s="182">
        <v>521</v>
      </c>
      <c r="N17" s="182">
        <v>8671</v>
      </c>
      <c r="O17" s="182">
        <v>1022</v>
      </c>
      <c r="P17" s="182">
        <v>65</v>
      </c>
      <c r="Q17" s="182">
        <v>17070</v>
      </c>
      <c r="R17" s="182">
        <v>839</v>
      </c>
      <c r="S17" s="182">
        <v>529</v>
      </c>
      <c r="T17" s="182">
        <v>57</v>
      </c>
      <c r="U17" s="182">
        <v>26</v>
      </c>
      <c r="V17" s="182">
        <v>100</v>
      </c>
      <c r="W17" s="182">
        <v>50</v>
      </c>
      <c r="X17" s="182">
        <v>14</v>
      </c>
      <c r="Y17" s="182">
        <v>276</v>
      </c>
      <c r="Z17" s="182">
        <v>60</v>
      </c>
      <c r="AA17" s="182">
        <v>5295</v>
      </c>
      <c r="AB17" s="182">
        <v>3397</v>
      </c>
      <c r="AC17" s="182">
        <v>123</v>
      </c>
      <c r="AD17" s="182">
        <v>283</v>
      </c>
      <c r="AE17" s="182">
        <v>20</v>
      </c>
      <c r="AF17" s="182">
        <v>34</v>
      </c>
      <c r="AG17" s="182">
        <v>74</v>
      </c>
      <c r="AH17" s="182">
        <v>356</v>
      </c>
      <c r="AI17" s="182">
        <v>129</v>
      </c>
      <c r="AJ17" s="182">
        <v>71</v>
      </c>
      <c r="AK17" s="182">
        <v>106</v>
      </c>
      <c r="AL17" s="182">
        <v>109</v>
      </c>
      <c r="AM17" s="182">
        <v>175</v>
      </c>
      <c r="AN17" s="182">
        <v>98</v>
      </c>
      <c r="AO17" s="182">
        <v>1189</v>
      </c>
      <c r="AP17" s="182">
        <v>30699</v>
      </c>
      <c r="AQ17" s="182">
        <v>74</v>
      </c>
      <c r="AR17" s="182">
        <v>3849</v>
      </c>
      <c r="AS17" s="182">
        <v>1103</v>
      </c>
      <c r="AT17" s="182">
        <v>221</v>
      </c>
      <c r="AU17" s="182">
        <v>48</v>
      </c>
      <c r="AV17" s="182">
        <v>107</v>
      </c>
      <c r="AW17" s="182">
        <v>42</v>
      </c>
      <c r="AX17" s="182">
        <v>0</v>
      </c>
      <c r="AY17" s="182">
        <v>133</v>
      </c>
      <c r="AZ17" s="182">
        <v>5157</v>
      </c>
      <c r="BA17" s="182">
        <v>2278</v>
      </c>
      <c r="BB17" s="182">
        <v>2184</v>
      </c>
      <c r="BC17" s="182">
        <v>8604</v>
      </c>
      <c r="BD17" s="182">
        <v>170</v>
      </c>
      <c r="BE17" s="182">
        <v>210</v>
      </c>
      <c r="BF17" s="182">
        <v>1507</v>
      </c>
      <c r="BG17" s="182">
        <v>224</v>
      </c>
      <c r="BH17" s="182">
        <v>65</v>
      </c>
      <c r="BI17" s="182">
        <v>101</v>
      </c>
      <c r="BJ17" s="182">
        <v>387</v>
      </c>
      <c r="BK17" s="182">
        <v>3764</v>
      </c>
      <c r="BL17" s="182">
        <v>24</v>
      </c>
      <c r="BM17" s="182">
        <v>92</v>
      </c>
      <c r="BN17" s="182">
        <v>1087</v>
      </c>
      <c r="BO17" s="182">
        <v>366</v>
      </c>
      <c r="BP17" s="182">
        <v>82</v>
      </c>
      <c r="BQ17" s="182">
        <v>1279</v>
      </c>
      <c r="BR17" s="182">
        <v>1093</v>
      </c>
      <c r="BS17" s="182">
        <v>465</v>
      </c>
      <c r="BT17" s="182">
        <v>61</v>
      </c>
      <c r="BU17" s="182">
        <v>78</v>
      </c>
      <c r="BV17" s="182">
        <v>206</v>
      </c>
      <c r="BW17" s="182">
        <v>217</v>
      </c>
      <c r="BX17" s="182">
        <v>14</v>
      </c>
      <c r="BY17" s="182">
        <v>256</v>
      </c>
      <c r="BZ17" s="182">
        <v>55</v>
      </c>
      <c r="CA17" s="182">
        <v>33</v>
      </c>
      <c r="CB17" s="182">
        <v>13384</v>
      </c>
      <c r="CC17" s="182">
        <v>49</v>
      </c>
      <c r="CD17" s="182">
        <v>7</v>
      </c>
      <c r="CE17" s="182">
        <v>25</v>
      </c>
      <c r="CF17" s="182">
        <v>41</v>
      </c>
      <c r="CG17" s="182">
        <v>63</v>
      </c>
      <c r="CH17" s="182">
        <v>36</v>
      </c>
      <c r="CI17" s="182">
        <v>281</v>
      </c>
      <c r="CJ17" s="182">
        <v>280</v>
      </c>
      <c r="CK17" s="182">
        <v>852</v>
      </c>
      <c r="CL17" s="182">
        <v>250</v>
      </c>
      <c r="CM17" s="182">
        <v>180</v>
      </c>
      <c r="CN17" s="182">
        <v>4931</v>
      </c>
      <c r="CO17" s="182">
        <v>2428</v>
      </c>
      <c r="CP17" s="182">
        <v>198</v>
      </c>
      <c r="CQ17" s="182">
        <v>352</v>
      </c>
      <c r="CR17" s="182">
        <v>69</v>
      </c>
      <c r="CS17" s="182">
        <v>80</v>
      </c>
      <c r="CT17" s="182">
        <v>54</v>
      </c>
      <c r="CU17" s="182">
        <v>68</v>
      </c>
      <c r="CV17" s="182">
        <v>3</v>
      </c>
      <c r="CW17" s="182">
        <v>53</v>
      </c>
      <c r="CX17" s="182">
        <v>117</v>
      </c>
      <c r="CY17" s="182">
        <v>14</v>
      </c>
      <c r="CZ17" s="182">
        <v>677</v>
      </c>
      <c r="DA17" s="182">
        <v>36</v>
      </c>
      <c r="DB17" s="182">
        <v>59</v>
      </c>
      <c r="DC17" s="182">
        <v>28</v>
      </c>
      <c r="DD17" s="182">
        <v>41</v>
      </c>
      <c r="DE17" s="182">
        <v>34</v>
      </c>
      <c r="DF17" s="182">
        <v>5994</v>
      </c>
      <c r="DG17" s="182">
        <v>20</v>
      </c>
      <c r="DH17" s="182">
        <v>548</v>
      </c>
      <c r="DI17" s="182">
        <v>1006</v>
      </c>
      <c r="DJ17" s="182">
        <v>126</v>
      </c>
      <c r="DK17" s="182">
        <v>172</v>
      </c>
      <c r="DL17" s="182">
        <v>1818</v>
      </c>
      <c r="DM17" s="182">
        <v>81</v>
      </c>
      <c r="DN17" s="182">
        <v>418</v>
      </c>
      <c r="DO17" s="182">
        <v>925</v>
      </c>
      <c r="DP17" s="182">
        <v>47</v>
      </c>
      <c r="DQ17" s="182">
        <v>162</v>
      </c>
      <c r="DR17" s="182">
        <v>640</v>
      </c>
      <c r="DS17" s="182">
        <v>342</v>
      </c>
      <c r="DT17" s="182">
        <v>72</v>
      </c>
      <c r="DU17" s="182">
        <v>128</v>
      </c>
      <c r="DV17" s="182">
        <v>56</v>
      </c>
      <c r="DW17" s="182">
        <v>91</v>
      </c>
      <c r="DX17" s="182">
        <v>24</v>
      </c>
      <c r="DY17" s="182">
        <v>27</v>
      </c>
      <c r="DZ17" s="182">
        <v>74</v>
      </c>
      <c r="EA17" s="182">
        <v>130</v>
      </c>
      <c r="EB17" s="182">
        <v>172</v>
      </c>
      <c r="EC17" s="182">
        <v>68</v>
      </c>
      <c r="ED17" s="182">
        <v>24</v>
      </c>
      <c r="EE17" s="182">
        <v>69</v>
      </c>
      <c r="EF17" s="182">
        <v>603</v>
      </c>
      <c r="EG17" s="182">
        <v>100</v>
      </c>
      <c r="EH17" s="182">
        <v>68</v>
      </c>
      <c r="EI17" s="182">
        <v>6981</v>
      </c>
      <c r="EJ17" s="182">
        <v>2957</v>
      </c>
      <c r="EK17" s="182">
        <v>147</v>
      </c>
      <c r="EL17" s="182">
        <v>123</v>
      </c>
      <c r="EM17" s="182">
        <v>111</v>
      </c>
      <c r="EN17" s="182">
        <v>401</v>
      </c>
      <c r="EO17" s="182">
        <v>68</v>
      </c>
      <c r="EP17" s="182">
        <v>53</v>
      </c>
      <c r="EQ17" s="182">
        <v>54</v>
      </c>
      <c r="ER17" s="182">
        <v>52</v>
      </c>
      <c r="ES17" s="182">
        <v>45</v>
      </c>
      <c r="ET17" s="182">
        <v>105</v>
      </c>
      <c r="EU17" s="182">
        <v>308</v>
      </c>
      <c r="EV17" s="182">
        <v>32</v>
      </c>
      <c r="EW17" s="182">
        <v>111</v>
      </c>
      <c r="EX17" s="182">
        <v>40</v>
      </c>
      <c r="EY17" s="182">
        <v>163</v>
      </c>
      <c r="EZ17" s="182">
        <v>39</v>
      </c>
      <c r="FA17" s="182">
        <v>619</v>
      </c>
      <c r="FB17" s="182">
        <v>87</v>
      </c>
      <c r="FC17" s="182">
        <v>275</v>
      </c>
      <c r="FD17" s="182">
        <v>127</v>
      </c>
      <c r="FE17" s="182">
        <v>25</v>
      </c>
      <c r="FF17" s="182">
        <v>63</v>
      </c>
      <c r="FG17" s="182">
        <v>16</v>
      </c>
      <c r="FH17" s="182">
        <v>18</v>
      </c>
      <c r="FI17" s="182">
        <v>453</v>
      </c>
      <c r="FJ17" s="182">
        <v>369</v>
      </c>
      <c r="FK17" s="182">
        <v>506</v>
      </c>
      <c r="FL17" s="182">
        <v>657</v>
      </c>
      <c r="FM17" s="182">
        <v>275</v>
      </c>
      <c r="FN17" s="182">
        <v>8885</v>
      </c>
      <c r="FO17" s="182">
        <v>307</v>
      </c>
      <c r="FP17" s="182">
        <v>752</v>
      </c>
      <c r="FQ17" s="182">
        <v>184</v>
      </c>
      <c r="FR17" s="182">
        <v>31</v>
      </c>
      <c r="FS17" s="182">
        <v>18</v>
      </c>
      <c r="FT17" s="182">
        <v>16</v>
      </c>
      <c r="FU17" s="182">
        <v>332</v>
      </c>
      <c r="FV17" s="182">
        <v>237</v>
      </c>
      <c r="FW17" s="182">
        <v>50</v>
      </c>
      <c r="FX17" s="182">
        <v>16</v>
      </c>
      <c r="FY17" s="21"/>
      <c r="FZ17" s="12">
        <f t="shared" si="0"/>
        <v>196827</v>
      </c>
      <c r="GA17" s="12"/>
      <c r="GB17" s="12"/>
      <c r="GC17" s="12"/>
      <c r="GD17" s="12"/>
      <c r="GE17" s="12"/>
      <c r="GF17" s="12"/>
      <c r="GG17" s="2"/>
      <c r="GH17" s="12"/>
      <c r="GI17" s="129"/>
      <c r="GJ17" s="129"/>
      <c r="GK17" s="129"/>
      <c r="GL17" s="129"/>
      <c r="GM17" s="129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</row>
    <row r="18" spans="1:256" x14ac:dyDescent="0.35">
      <c r="A18" s="115" t="s">
        <v>436</v>
      </c>
      <c r="B18" s="129" t="s">
        <v>654</v>
      </c>
      <c r="C18" s="182">
        <v>4792.3</v>
      </c>
      <c r="D18" s="182">
        <v>19277.8</v>
      </c>
      <c r="E18" s="182">
        <v>4736.5</v>
      </c>
      <c r="F18" s="182">
        <v>12549.4</v>
      </c>
      <c r="G18" s="182">
        <v>812.2</v>
      </c>
      <c r="H18" s="182">
        <v>438.2</v>
      </c>
      <c r="I18" s="182">
        <v>6388</v>
      </c>
      <c r="J18" s="182">
        <v>1579.5</v>
      </c>
      <c r="K18" s="182">
        <v>152.1</v>
      </c>
      <c r="L18" s="182">
        <v>1348.7</v>
      </c>
      <c r="M18" s="182">
        <v>729.9</v>
      </c>
      <c r="N18" s="182">
        <v>18867.900000000001</v>
      </c>
      <c r="O18" s="182">
        <v>3029.6</v>
      </c>
      <c r="P18" s="182">
        <v>163.6</v>
      </c>
      <c r="Q18" s="182">
        <v>31657.9</v>
      </c>
      <c r="R18" s="182">
        <v>3944.3</v>
      </c>
      <c r="S18" s="182">
        <v>938.6</v>
      </c>
      <c r="T18" s="182">
        <v>118.5</v>
      </c>
      <c r="U18" s="182">
        <v>36.5</v>
      </c>
      <c r="V18" s="182">
        <v>188.9</v>
      </c>
      <c r="W18" s="182">
        <v>37.200000000000003</v>
      </c>
      <c r="X18" s="182">
        <v>22.6</v>
      </c>
      <c r="Y18" s="182">
        <v>735.2</v>
      </c>
      <c r="Z18" s="182">
        <v>90.1</v>
      </c>
      <c r="AA18" s="182">
        <v>11330.4</v>
      </c>
      <c r="AB18" s="182">
        <v>7389</v>
      </c>
      <c r="AC18" s="182">
        <v>311.89999999999998</v>
      </c>
      <c r="AD18" s="182">
        <v>559.29999999999995</v>
      </c>
      <c r="AE18" s="182">
        <v>67.7</v>
      </c>
      <c r="AF18" s="182">
        <v>89.6</v>
      </c>
      <c r="AG18" s="182">
        <v>188.1</v>
      </c>
      <c r="AH18" s="182">
        <v>624.1</v>
      </c>
      <c r="AI18" s="182">
        <v>234.2</v>
      </c>
      <c r="AJ18" s="182">
        <v>153.69999999999999</v>
      </c>
      <c r="AK18" s="182">
        <v>148.5</v>
      </c>
      <c r="AL18" s="182">
        <v>237.9</v>
      </c>
      <c r="AM18" s="182">
        <v>201</v>
      </c>
      <c r="AN18" s="182">
        <v>139.6</v>
      </c>
      <c r="AO18" s="182">
        <v>2493.1</v>
      </c>
      <c r="AP18" s="182">
        <v>52878.5</v>
      </c>
      <c r="AQ18" s="182">
        <v>151.5</v>
      </c>
      <c r="AR18" s="182">
        <v>10743.4</v>
      </c>
      <c r="AS18" s="182">
        <v>2678</v>
      </c>
      <c r="AT18" s="182">
        <v>605.20000000000005</v>
      </c>
      <c r="AU18" s="182">
        <v>108.3</v>
      </c>
      <c r="AV18" s="182">
        <v>187.1</v>
      </c>
      <c r="AW18" s="182">
        <v>88.3</v>
      </c>
      <c r="AX18" s="182">
        <v>44.4</v>
      </c>
      <c r="AY18" s="182">
        <v>210.6</v>
      </c>
      <c r="AZ18" s="182">
        <v>8114.5</v>
      </c>
      <c r="BA18" s="182">
        <v>4395.8</v>
      </c>
      <c r="BB18" s="182">
        <v>3664.6</v>
      </c>
      <c r="BC18" s="182">
        <v>14286</v>
      </c>
      <c r="BD18" s="182">
        <v>795.2</v>
      </c>
      <c r="BE18" s="182">
        <v>415.3</v>
      </c>
      <c r="BF18" s="182">
        <v>5915.8</v>
      </c>
      <c r="BG18" s="182">
        <v>551.29999999999995</v>
      </c>
      <c r="BH18" s="182">
        <v>170.4</v>
      </c>
      <c r="BI18" s="182">
        <v>190.9</v>
      </c>
      <c r="BJ18" s="182">
        <v>1101</v>
      </c>
      <c r="BK18" s="182">
        <v>14155.7</v>
      </c>
      <c r="BL18" s="182">
        <v>55.7</v>
      </c>
      <c r="BM18" s="182">
        <v>229</v>
      </c>
      <c r="BN18" s="182">
        <v>1807.7</v>
      </c>
      <c r="BO18" s="182">
        <v>683.1</v>
      </c>
      <c r="BP18" s="182">
        <v>87.6</v>
      </c>
      <c r="BQ18" s="182">
        <v>2928.7</v>
      </c>
      <c r="BR18" s="182">
        <v>2231.5</v>
      </c>
      <c r="BS18" s="182">
        <v>772.3</v>
      </c>
      <c r="BT18" s="182">
        <v>162.69999999999999</v>
      </c>
      <c r="BU18" s="182">
        <v>166.7</v>
      </c>
      <c r="BV18" s="182">
        <v>413.7</v>
      </c>
      <c r="BW18" s="182">
        <v>715</v>
      </c>
      <c r="BX18" s="182">
        <v>22.5</v>
      </c>
      <c r="BY18" s="182">
        <v>343.9</v>
      </c>
      <c r="BZ18" s="182">
        <v>163.6</v>
      </c>
      <c r="CA18" s="182">
        <v>45.4</v>
      </c>
      <c r="CB18" s="182">
        <v>22527.3</v>
      </c>
      <c r="CC18" s="182">
        <v>121.6</v>
      </c>
      <c r="CD18" s="182">
        <v>12.2</v>
      </c>
      <c r="CE18" s="182">
        <v>73.8</v>
      </c>
      <c r="CF18" s="182">
        <v>50</v>
      </c>
      <c r="CG18" s="182">
        <v>86.8</v>
      </c>
      <c r="CH18" s="182">
        <v>68</v>
      </c>
      <c r="CI18" s="182">
        <v>430.8</v>
      </c>
      <c r="CJ18" s="182">
        <v>511.5</v>
      </c>
      <c r="CK18" s="182">
        <v>1801</v>
      </c>
      <c r="CL18" s="182">
        <v>493.5</v>
      </c>
      <c r="CM18" s="182">
        <v>352.2</v>
      </c>
      <c r="CN18" s="182">
        <v>10067.4</v>
      </c>
      <c r="CO18" s="182">
        <v>4698.3999999999996</v>
      </c>
      <c r="CP18" s="182">
        <v>426.6</v>
      </c>
      <c r="CQ18" s="182">
        <v>574.20000000000005</v>
      </c>
      <c r="CR18" s="182">
        <v>73.3</v>
      </c>
      <c r="CS18" s="182">
        <v>99.5</v>
      </c>
      <c r="CT18" s="182">
        <v>90.6</v>
      </c>
      <c r="CU18" s="182">
        <v>208.7</v>
      </c>
      <c r="CV18" s="182">
        <v>9.1</v>
      </c>
      <c r="CW18" s="182">
        <v>105.2</v>
      </c>
      <c r="CX18" s="182">
        <v>231.2</v>
      </c>
      <c r="CY18" s="182">
        <v>13.2</v>
      </c>
      <c r="CZ18" s="182">
        <v>1003.3</v>
      </c>
      <c r="DA18" s="182">
        <v>50.5</v>
      </c>
      <c r="DB18" s="182">
        <v>91</v>
      </c>
      <c r="DC18" s="182">
        <v>50.6</v>
      </c>
      <c r="DD18" s="182">
        <v>109.8</v>
      </c>
      <c r="DE18" s="182">
        <v>129.5</v>
      </c>
      <c r="DF18" s="182">
        <v>11240.7</v>
      </c>
      <c r="DG18" s="182">
        <v>37.6</v>
      </c>
      <c r="DH18" s="182">
        <v>977.3</v>
      </c>
      <c r="DI18" s="182">
        <v>1568.7</v>
      </c>
      <c r="DJ18" s="182">
        <v>338.6</v>
      </c>
      <c r="DK18" s="182">
        <v>196.6</v>
      </c>
      <c r="DL18" s="182">
        <v>3187.1</v>
      </c>
      <c r="DM18" s="182">
        <v>137.1</v>
      </c>
      <c r="DN18" s="182">
        <v>851</v>
      </c>
      <c r="DO18" s="182">
        <v>2012.2</v>
      </c>
      <c r="DP18" s="182">
        <v>66.3</v>
      </c>
      <c r="DQ18" s="182">
        <v>373.1</v>
      </c>
      <c r="DR18" s="182">
        <v>982.1</v>
      </c>
      <c r="DS18" s="182">
        <v>453.9</v>
      </c>
      <c r="DT18" s="182">
        <v>152.19999999999999</v>
      </c>
      <c r="DU18" s="182">
        <v>207.3</v>
      </c>
      <c r="DV18" s="182">
        <v>92.1</v>
      </c>
      <c r="DW18" s="182">
        <v>151.30000000000001</v>
      </c>
      <c r="DX18" s="182">
        <v>56.7</v>
      </c>
      <c r="DY18" s="182">
        <v>71.2</v>
      </c>
      <c r="DZ18" s="182">
        <v>240.2</v>
      </c>
      <c r="EA18" s="182">
        <v>222.4</v>
      </c>
      <c r="EB18" s="182">
        <v>314.8</v>
      </c>
      <c r="EC18" s="182">
        <v>96.6</v>
      </c>
      <c r="ED18" s="182">
        <v>103</v>
      </c>
      <c r="EE18" s="182">
        <v>132.30000000000001</v>
      </c>
      <c r="EF18" s="182">
        <v>963.2</v>
      </c>
      <c r="EG18" s="182">
        <v>161.30000000000001</v>
      </c>
      <c r="EH18" s="182">
        <v>130.69999999999999</v>
      </c>
      <c r="EI18" s="182">
        <v>10751.4</v>
      </c>
      <c r="EJ18" s="182">
        <v>5234</v>
      </c>
      <c r="EK18" s="182">
        <v>254.2</v>
      </c>
      <c r="EL18" s="182">
        <v>215.9</v>
      </c>
      <c r="EM18" s="182">
        <v>208.5</v>
      </c>
      <c r="EN18" s="182">
        <v>680</v>
      </c>
      <c r="EO18" s="182">
        <v>138.19999999999999</v>
      </c>
      <c r="EP18" s="182">
        <v>118</v>
      </c>
      <c r="EQ18" s="182">
        <v>480.4</v>
      </c>
      <c r="ER18" s="182">
        <v>87.7</v>
      </c>
      <c r="ES18" s="182">
        <v>124.4</v>
      </c>
      <c r="ET18" s="182">
        <v>153.1</v>
      </c>
      <c r="EU18" s="182">
        <v>532.79999999999995</v>
      </c>
      <c r="EV18" s="182">
        <v>40.299999999999997</v>
      </c>
      <c r="EW18" s="182">
        <v>229.6</v>
      </c>
      <c r="EX18" s="182">
        <v>92.2</v>
      </c>
      <c r="EY18" s="182">
        <v>427.7</v>
      </c>
      <c r="EZ18" s="182">
        <v>69.900000000000006</v>
      </c>
      <c r="FA18" s="182">
        <v>1285.8</v>
      </c>
      <c r="FB18" s="182">
        <v>214.1</v>
      </c>
      <c r="FC18" s="182">
        <v>618.70000000000005</v>
      </c>
      <c r="FD18" s="182">
        <v>228</v>
      </c>
      <c r="FE18" s="182">
        <v>47.7</v>
      </c>
      <c r="FF18" s="182">
        <v>102.8</v>
      </c>
      <c r="FG18" s="182">
        <v>52.6</v>
      </c>
      <c r="FH18" s="182">
        <v>32.1</v>
      </c>
      <c r="FI18" s="182">
        <v>1032.5</v>
      </c>
      <c r="FJ18" s="182">
        <v>747.8</v>
      </c>
      <c r="FK18" s="182">
        <v>1374.3</v>
      </c>
      <c r="FL18" s="182">
        <v>2171.9</v>
      </c>
      <c r="FM18" s="182">
        <v>1300.2</v>
      </c>
      <c r="FN18" s="182">
        <v>15884.6</v>
      </c>
      <c r="FO18" s="182">
        <v>578.4</v>
      </c>
      <c r="FP18" s="182">
        <v>1343.2</v>
      </c>
      <c r="FQ18" s="182">
        <v>354</v>
      </c>
      <c r="FR18" s="182">
        <v>44.2</v>
      </c>
      <c r="FS18" s="182">
        <v>45</v>
      </c>
      <c r="FT18" s="182">
        <v>32.1</v>
      </c>
      <c r="FU18" s="182">
        <v>485.3</v>
      </c>
      <c r="FV18" s="182">
        <v>434.2</v>
      </c>
      <c r="FW18" s="182">
        <v>81.7</v>
      </c>
      <c r="FX18" s="182">
        <v>29.3</v>
      </c>
      <c r="FY18" s="12"/>
      <c r="FZ18" s="12">
        <f t="shared" si="0"/>
        <v>387521.69999999995</v>
      </c>
      <c r="GA18" s="12"/>
      <c r="GB18" s="12"/>
      <c r="GC18" s="12"/>
      <c r="GD18" s="12"/>
      <c r="GE18" s="12"/>
      <c r="GF18" s="12"/>
      <c r="GG18" s="2"/>
      <c r="GH18" s="12"/>
      <c r="GI18" s="129"/>
      <c r="GJ18" s="129"/>
      <c r="GK18" s="129"/>
      <c r="GL18" s="129"/>
      <c r="GM18" s="129"/>
      <c r="GN18" s="140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</row>
    <row r="19" spans="1:256" x14ac:dyDescent="0.35">
      <c r="A19" s="115" t="s">
        <v>437</v>
      </c>
      <c r="B19" s="116" t="s">
        <v>655</v>
      </c>
      <c r="C19" s="26">
        <f t="shared" ref="C19:AH19" si="7">ROUND($FZ$94/$FZ$21,4)</f>
        <v>0.4652</v>
      </c>
      <c r="D19" s="26">
        <f t="shared" si="7"/>
        <v>0.4652</v>
      </c>
      <c r="E19" s="26">
        <f t="shared" si="7"/>
        <v>0.4652</v>
      </c>
      <c r="F19" s="26">
        <f t="shared" si="7"/>
        <v>0.4652</v>
      </c>
      <c r="G19" s="26">
        <f t="shared" si="7"/>
        <v>0.4652</v>
      </c>
      <c r="H19" s="26">
        <f t="shared" si="7"/>
        <v>0.4652</v>
      </c>
      <c r="I19" s="26">
        <f t="shared" si="7"/>
        <v>0.4652</v>
      </c>
      <c r="J19" s="26">
        <f t="shared" si="7"/>
        <v>0.4652</v>
      </c>
      <c r="K19" s="26">
        <f t="shared" si="7"/>
        <v>0.4652</v>
      </c>
      <c r="L19" s="26">
        <f t="shared" si="7"/>
        <v>0.4652</v>
      </c>
      <c r="M19" s="26">
        <f t="shared" si="7"/>
        <v>0.4652</v>
      </c>
      <c r="N19" s="26">
        <f t="shared" si="7"/>
        <v>0.4652</v>
      </c>
      <c r="O19" s="26">
        <f t="shared" si="7"/>
        <v>0.4652</v>
      </c>
      <c r="P19" s="26">
        <f t="shared" si="7"/>
        <v>0.4652</v>
      </c>
      <c r="Q19" s="26">
        <f t="shared" si="7"/>
        <v>0.4652</v>
      </c>
      <c r="R19" s="26">
        <f t="shared" si="7"/>
        <v>0.4652</v>
      </c>
      <c r="S19" s="26">
        <f t="shared" si="7"/>
        <v>0.4652</v>
      </c>
      <c r="T19" s="26">
        <f t="shared" si="7"/>
        <v>0.4652</v>
      </c>
      <c r="U19" s="26">
        <f t="shared" si="7"/>
        <v>0.4652</v>
      </c>
      <c r="V19" s="26">
        <f t="shared" si="7"/>
        <v>0.4652</v>
      </c>
      <c r="W19" s="26">
        <f t="shared" si="7"/>
        <v>0.4652</v>
      </c>
      <c r="X19" s="26">
        <f t="shared" si="7"/>
        <v>0.4652</v>
      </c>
      <c r="Y19" s="26">
        <f t="shared" si="7"/>
        <v>0.4652</v>
      </c>
      <c r="Z19" s="26">
        <f t="shared" si="7"/>
        <v>0.4652</v>
      </c>
      <c r="AA19" s="26">
        <f t="shared" si="7"/>
        <v>0.4652</v>
      </c>
      <c r="AB19" s="26">
        <f t="shared" si="7"/>
        <v>0.4652</v>
      </c>
      <c r="AC19" s="26">
        <f t="shared" si="7"/>
        <v>0.4652</v>
      </c>
      <c r="AD19" s="26">
        <f t="shared" si="7"/>
        <v>0.4652</v>
      </c>
      <c r="AE19" s="26">
        <f t="shared" si="7"/>
        <v>0.4652</v>
      </c>
      <c r="AF19" s="26">
        <f t="shared" si="7"/>
        <v>0.4652</v>
      </c>
      <c r="AG19" s="26">
        <f t="shared" si="7"/>
        <v>0.4652</v>
      </c>
      <c r="AH19" s="26">
        <f t="shared" si="7"/>
        <v>0.4652</v>
      </c>
      <c r="AI19" s="26">
        <f t="shared" ref="AI19:BN19" si="8">ROUND($FZ$94/$FZ$21,4)</f>
        <v>0.4652</v>
      </c>
      <c r="AJ19" s="26">
        <f t="shared" si="8"/>
        <v>0.4652</v>
      </c>
      <c r="AK19" s="26">
        <f t="shared" si="8"/>
        <v>0.4652</v>
      </c>
      <c r="AL19" s="26">
        <f t="shared" si="8"/>
        <v>0.4652</v>
      </c>
      <c r="AM19" s="26">
        <f t="shared" si="8"/>
        <v>0.4652</v>
      </c>
      <c r="AN19" s="26">
        <f t="shared" si="8"/>
        <v>0.4652</v>
      </c>
      <c r="AO19" s="26">
        <f t="shared" si="8"/>
        <v>0.4652</v>
      </c>
      <c r="AP19" s="26">
        <f t="shared" si="8"/>
        <v>0.4652</v>
      </c>
      <c r="AQ19" s="26">
        <f t="shared" si="8"/>
        <v>0.4652</v>
      </c>
      <c r="AR19" s="26">
        <f t="shared" si="8"/>
        <v>0.4652</v>
      </c>
      <c r="AS19" s="26">
        <f t="shared" si="8"/>
        <v>0.4652</v>
      </c>
      <c r="AT19" s="26">
        <f t="shared" si="8"/>
        <v>0.4652</v>
      </c>
      <c r="AU19" s="26">
        <f t="shared" si="8"/>
        <v>0.4652</v>
      </c>
      <c r="AV19" s="26">
        <f t="shared" si="8"/>
        <v>0.4652</v>
      </c>
      <c r="AW19" s="26">
        <f t="shared" si="8"/>
        <v>0.4652</v>
      </c>
      <c r="AX19" s="26">
        <f t="shared" si="8"/>
        <v>0.4652</v>
      </c>
      <c r="AY19" s="26">
        <f t="shared" si="8"/>
        <v>0.4652</v>
      </c>
      <c r="AZ19" s="26">
        <f t="shared" si="8"/>
        <v>0.4652</v>
      </c>
      <c r="BA19" s="26">
        <f t="shared" si="8"/>
        <v>0.4652</v>
      </c>
      <c r="BB19" s="26">
        <f t="shared" si="8"/>
        <v>0.4652</v>
      </c>
      <c r="BC19" s="26">
        <f t="shared" si="8"/>
        <v>0.4652</v>
      </c>
      <c r="BD19" s="26">
        <f t="shared" si="8"/>
        <v>0.4652</v>
      </c>
      <c r="BE19" s="26">
        <f t="shared" si="8"/>
        <v>0.4652</v>
      </c>
      <c r="BF19" s="26">
        <f t="shared" si="8"/>
        <v>0.4652</v>
      </c>
      <c r="BG19" s="26">
        <f t="shared" si="8"/>
        <v>0.4652</v>
      </c>
      <c r="BH19" s="26">
        <f t="shared" si="8"/>
        <v>0.4652</v>
      </c>
      <c r="BI19" s="26">
        <f t="shared" si="8"/>
        <v>0.4652</v>
      </c>
      <c r="BJ19" s="26">
        <f t="shared" si="8"/>
        <v>0.4652</v>
      </c>
      <c r="BK19" s="26">
        <f t="shared" si="8"/>
        <v>0.4652</v>
      </c>
      <c r="BL19" s="26">
        <f t="shared" si="8"/>
        <v>0.4652</v>
      </c>
      <c r="BM19" s="26">
        <f t="shared" si="8"/>
        <v>0.4652</v>
      </c>
      <c r="BN19" s="26">
        <f t="shared" si="8"/>
        <v>0.4652</v>
      </c>
      <c r="BO19" s="26">
        <f t="shared" ref="BO19:CT19" si="9">ROUND($FZ$94/$FZ$21,4)</f>
        <v>0.4652</v>
      </c>
      <c r="BP19" s="26">
        <f t="shared" si="9"/>
        <v>0.4652</v>
      </c>
      <c r="BQ19" s="26">
        <f t="shared" si="9"/>
        <v>0.4652</v>
      </c>
      <c r="BR19" s="26">
        <f t="shared" si="9"/>
        <v>0.4652</v>
      </c>
      <c r="BS19" s="26">
        <f t="shared" si="9"/>
        <v>0.4652</v>
      </c>
      <c r="BT19" s="26">
        <f t="shared" si="9"/>
        <v>0.4652</v>
      </c>
      <c r="BU19" s="26">
        <f t="shared" si="9"/>
        <v>0.4652</v>
      </c>
      <c r="BV19" s="26">
        <f t="shared" si="9"/>
        <v>0.4652</v>
      </c>
      <c r="BW19" s="26">
        <f t="shared" si="9"/>
        <v>0.4652</v>
      </c>
      <c r="BX19" s="26">
        <f t="shared" si="9"/>
        <v>0.4652</v>
      </c>
      <c r="BY19" s="26">
        <f t="shared" si="9"/>
        <v>0.4652</v>
      </c>
      <c r="BZ19" s="26">
        <f t="shared" si="9"/>
        <v>0.4652</v>
      </c>
      <c r="CA19" s="26">
        <f t="shared" si="9"/>
        <v>0.4652</v>
      </c>
      <c r="CB19" s="26">
        <f t="shared" si="9"/>
        <v>0.4652</v>
      </c>
      <c r="CC19" s="26">
        <f t="shared" si="9"/>
        <v>0.4652</v>
      </c>
      <c r="CD19" s="26">
        <f t="shared" si="9"/>
        <v>0.4652</v>
      </c>
      <c r="CE19" s="26">
        <f t="shared" si="9"/>
        <v>0.4652</v>
      </c>
      <c r="CF19" s="26">
        <f t="shared" si="9"/>
        <v>0.4652</v>
      </c>
      <c r="CG19" s="26">
        <f t="shared" si="9"/>
        <v>0.4652</v>
      </c>
      <c r="CH19" s="26">
        <f t="shared" si="9"/>
        <v>0.4652</v>
      </c>
      <c r="CI19" s="26">
        <f t="shared" si="9"/>
        <v>0.4652</v>
      </c>
      <c r="CJ19" s="26">
        <f t="shared" si="9"/>
        <v>0.4652</v>
      </c>
      <c r="CK19" s="26">
        <f t="shared" si="9"/>
        <v>0.4652</v>
      </c>
      <c r="CL19" s="26">
        <f t="shared" si="9"/>
        <v>0.4652</v>
      </c>
      <c r="CM19" s="26">
        <f t="shared" si="9"/>
        <v>0.4652</v>
      </c>
      <c r="CN19" s="26">
        <f t="shared" si="9"/>
        <v>0.4652</v>
      </c>
      <c r="CO19" s="26">
        <f t="shared" si="9"/>
        <v>0.4652</v>
      </c>
      <c r="CP19" s="26">
        <f t="shared" si="9"/>
        <v>0.4652</v>
      </c>
      <c r="CQ19" s="26">
        <f t="shared" si="9"/>
        <v>0.4652</v>
      </c>
      <c r="CR19" s="26">
        <f t="shared" si="9"/>
        <v>0.4652</v>
      </c>
      <c r="CS19" s="26">
        <f t="shared" si="9"/>
        <v>0.4652</v>
      </c>
      <c r="CT19" s="26">
        <f t="shared" si="9"/>
        <v>0.4652</v>
      </c>
      <c r="CU19" s="26">
        <f t="shared" ref="CU19:DZ19" si="10">ROUND($FZ$94/$FZ$21,4)</f>
        <v>0.4652</v>
      </c>
      <c r="CV19" s="26">
        <f t="shared" si="10"/>
        <v>0.4652</v>
      </c>
      <c r="CW19" s="26">
        <f t="shared" si="10"/>
        <v>0.4652</v>
      </c>
      <c r="CX19" s="26">
        <f t="shared" si="10"/>
        <v>0.4652</v>
      </c>
      <c r="CY19" s="26">
        <f t="shared" si="10"/>
        <v>0.4652</v>
      </c>
      <c r="CZ19" s="26">
        <f t="shared" si="10"/>
        <v>0.4652</v>
      </c>
      <c r="DA19" s="26">
        <f t="shared" si="10"/>
        <v>0.4652</v>
      </c>
      <c r="DB19" s="26">
        <f t="shared" si="10"/>
        <v>0.4652</v>
      </c>
      <c r="DC19" s="26">
        <f t="shared" si="10"/>
        <v>0.4652</v>
      </c>
      <c r="DD19" s="26">
        <f t="shared" si="10"/>
        <v>0.4652</v>
      </c>
      <c r="DE19" s="26">
        <f t="shared" si="10"/>
        <v>0.4652</v>
      </c>
      <c r="DF19" s="26">
        <f t="shared" si="10"/>
        <v>0.4652</v>
      </c>
      <c r="DG19" s="26">
        <f t="shared" si="10"/>
        <v>0.4652</v>
      </c>
      <c r="DH19" s="26">
        <f t="shared" si="10"/>
        <v>0.4652</v>
      </c>
      <c r="DI19" s="26">
        <f t="shared" si="10"/>
        <v>0.4652</v>
      </c>
      <c r="DJ19" s="26">
        <f t="shared" si="10"/>
        <v>0.4652</v>
      </c>
      <c r="DK19" s="26">
        <f t="shared" si="10"/>
        <v>0.4652</v>
      </c>
      <c r="DL19" s="26">
        <f t="shared" si="10"/>
        <v>0.4652</v>
      </c>
      <c r="DM19" s="26">
        <f t="shared" si="10"/>
        <v>0.4652</v>
      </c>
      <c r="DN19" s="26">
        <f t="shared" si="10"/>
        <v>0.4652</v>
      </c>
      <c r="DO19" s="26">
        <f t="shared" si="10"/>
        <v>0.4652</v>
      </c>
      <c r="DP19" s="26">
        <f t="shared" si="10"/>
        <v>0.4652</v>
      </c>
      <c r="DQ19" s="26">
        <f t="shared" si="10"/>
        <v>0.4652</v>
      </c>
      <c r="DR19" s="26">
        <f t="shared" si="10"/>
        <v>0.4652</v>
      </c>
      <c r="DS19" s="26">
        <f t="shared" si="10"/>
        <v>0.4652</v>
      </c>
      <c r="DT19" s="26">
        <f t="shared" si="10"/>
        <v>0.4652</v>
      </c>
      <c r="DU19" s="26">
        <f t="shared" si="10"/>
        <v>0.4652</v>
      </c>
      <c r="DV19" s="26">
        <f t="shared" si="10"/>
        <v>0.4652</v>
      </c>
      <c r="DW19" s="26">
        <f t="shared" si="10"/>
        <v>0.4652</v>
      </c>
      <c r="DX19" s="26">
        <f t="shared" si="10"/>
        <v>0.4652</v>
      </c>
      <c r="DY19" s="26">
        <f t="shared" si="10"/>
        <v>0.4652</v>
      </c>
      <c r="DZ19" s="26">
        <f t="shared" si="10"/>
        <v>0.4652</v>
      </c>
      <c r="EA19" s="26">
        <f t="shared" ref="EA19:FF19" si="11">ROUND($FZ$94/$FZ$21,4)</f>
        <v>0.4652</v>
      </c>
      <c r="EB19" s="26">
        <f t="shared" si="11"/>
        <v>0.4652</v>
      </c>
      <c r="EC19" s="26">
        <f t="shared" si="11"/>
        <v>0.4652</v>
      </c>
      <c r="ED19" s="26">
        <f t="shared" si="11"/>
        <v>0.4652</v>
      </c>
      <c r="EE19" s="26">
        <f t="shared" si="11"/>
        <v>0.4652</v>
      </c>
      <c r="EF19" s="26">
        <f t="shared" si="11"/>
        <v>0.4652</v>
      </c>
      <c r="EG19" s="26">
        <f t="shared" si="11"/>
        <v>0.4652</v>
      </c>
      <c r="EH19" s="26">
        <f t="shared" si="11"/>
        <v>0.4652</v>
      </c>
      <c r="EI19" s="26">
        <f t="shared" si="11"/>
        <v>0.4652</v>
      </c>
      <c r="EJ19" s="26">
        <f t="shared" si="11"/>
        <v>0.4652</v>
      </c>
      <c r="EK19" s="26">
        <f t="shared" si="11"/>
        <v>0.4652</v>
      </c>
      <c r="EL19" s="26">
        <f t="shared" si="11"/>
        <v>0.4652</v>
      </c>
      <c r="EM19" s="26">
        <f t="shared" si="11"/>
        <v>0.4652</v>
      </c>
      <c r="EN19" s="26">
        <f t="shared" si="11"/>
        <v>0.4652</v>
      </c>
      <c r="EO19" s="26">
        <f t="shared" si="11"/>
        <v>0.4652</v>
      </c>
      <c r="EP19" s="26">
        <f t="shared" si="11"/>
        <v>0.4652</v>
      </c>
      <c r="EQ19" s="26">
        <f t="shared" si="11"/>
        <v>0.4652</v>
      </c>
      <c r="ER19" s="26">
        <f t="shared" si="11"/>
        <v>0.4652</v>
      </c>
      <c r="ES19" s="26">
        <f t="shared" si="11"/>
        <v>0.4652</v>
      </c>
      <c r="ET19" s="26">
        <f t="shared" si="11"/>
        <v>0.4652</v>
      </c>
      <c r="EU19" s="26">
        <f t="shared" si="11"/>
        <v>0.4652</v>
      </c>
      <c r="EV19" s="26">
        <f t="shared" si="11"/>
        <v>0.4652</v>
      </c>
      <c r="EW19" s="26">
        <f t="shared" si="11"/>
        <v>0.4652</v>
      </c>
      <c r="EX19" s="26">
        <f t="shared" si="11"/>
        <v>0.4652</v>
      </c>
      <c r="EY19" s="26">
        <f t="shared" si="11"/>
        <v>0.4652</v>
      </c>
      <c r="EZ19" s="26">
        <f t="shared" si="11"/>
        <v>0.4652</v>
      </c>
      <c r="FA19" s="26">
        <f t="shared" si="11"/>
        <v>0.4652</v>
      </c>
      <c r="FB19" s="26">
        <f t="shared" si="11"/>
        <v>0.4652</v>
      </c>
      <c r="FC19" s="26">
        <f t="shared" si="11"/>
        <v>0.4652</v>
      </c>
      <c r="FD19" s="26">
        <f t="shared" si="11"/>
        <v>0.4652</v>
      </c>
      <c r="FE19" s="26">
        <f t="shared" si="11"/>
        <v>0.4652</v>
      </c>
      <c r="FF19" s="26">
        <f t="shared" si="11"/>
        <v>0.4652</v>
      </c>
      <c r="FG19" s="26">
        <f t="shared" ref="FG19:FX19" si="12">ROUND($FZ$94/$FZ$21,4)</f>
        <v>0.4652</v>
      </c>
      <c r="FH19" s="26">
        <f t="shared" si="12"/>
        <v>0.4652</v>
      </c>
      <c r="FI19" s="26">
        <f t="shared" si="12"/>
        <v>0.4652</v>
      </c>
      <c r="FJ19" s="26">
        <f t="shared" si="12"/>
        <v>0.4652</v>
      </c>
      <c r="FK19" s="26">
        <f t="shared" si="12"/>
        <v>0.4652</v>
      </c>
      <c r="FL19" s="26">
        <f t="shared" si="12"/>
        <v>0.4652</v>
      </c>
      <c r="FM19" s="26">
        <f t="shared" si="12"/>
        <v>0.4652</v>
      </c>
      <c r="FN19" s="26">
        <f t="shared" si="12"/>
        <v>0.4652</v>
      </c>
      <c r="FO19" s="26">
        <f t="shared" si="12"/>
        <v>0.4652</v>
      </c>
      <c r="FP19" s="26">
        <f t="shared" si="12"/>
        <v>0.4652</v>
      </c>
      <c r="FQ19" s="26">
        <f t="shared" si="12"/>
        <v>0.4652</v>
      </c>
      <c r="FR19" s="26">
        <f t="shared" si="12"/>
        <v>0.4652</v>
      </c>
      <c r="FS19" s="26">
        <f t="shared" si="12"/>
        <v>0.4652</v>
      </c>
      <c r="FT19" s="26">
        <f t="shared" si="12"/>
        <v>0.4652</v>
      </c>
      <c r="FU19" s="26">
        <f t="shared" si="12"/>
        <v>0.4652</v>
      </c>
      <c r="FV19" s="26">
        <f t="shared" si="12"/>
        <v>0.4652</v>
      </c>
      <c r="FW19" s="26">
        <f t="shared" si="12"/>
        <v>0.4652</v>
      </c>
      <c r="FX19" s="26">
        <f t="shared" si="12"/>
        <v>0.4652</v>
      </c>
      <c r="FY19" s="26"/>
      <c r="FZ19" s="26">
        <f>FX19</f>
        <v>0.4652</v>
      </c>
      <c r="GA19" s="26"/>
      <c r="GB19" s="26"/>
      <c r="GC19" s="26"/>
      <c r="GD19" s="26"/>
      <c r="GE19" s="26"/>
      <c r="GF19" s="26"/>
      <c r="GG19" s="2"/>
      <c r="GH19" s="26"/>
      <c r="GI19" s="141"/>
      <c r="GJ19" s="141"/>
      <c r="GK19" s="141"/>
      <c r="GL19" s="141"/>
      <c r="GM19" s="141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</row>
    <row r="20" spans="1:256" x14ac:dyDescent="0.35">
      <c r="A20" s="115" t="s">
        <v>438</v>
      </c>
      <c r="B20" s="129" t="s">
        <v>656</v>
      </c>
      <c r="C20" s="138">
        <v>5936.4</v>
      </c>
      <c r="D20" s="138">
        <v>28893.599999999999</v>
      </c>
      <c r="E20" s="138">
        <v>4468.8</v>
      </c>
      <c r="F20" s="138">
        <v>15351.599999999999</v>
      </c>
      <c r="G20" s="138">
        <v>850.8</v>
      </c>
      <c r="H20" s="138">
        <v>794.4</v>
      </c>
      <c r="I20" s="138">
        <v>6464.4</v>
      </c>
      <c r="J20" s="138">
        <v>1663.2</v>
      </c>
      <c r="K20" s="138">
        <v>186</v>
      </c>
      <c r="L20" s="138">
        <v>1503.6</v>
      </c>
      <c r="M20" s="138">
        <v>685.19999999999993</v>
      </c>
      <c r="N20" s="138">
        <v>36894</v>
      </c>
      <c r="O20" s="138">
        <v>9018</v>
      </c>
      <c r="P20" s="138">
        <v>188.4</v>
      </c>
      <c r="Q20" s="138">
        <v>28060.799999999999</v>
      </c>
      <c r="R20" s="138">
        <v>3002.4</v>
      </c>
      <c r="S20" s="138">
        <v>1274.3999999999999</v>
      </c>
      <c r="T20" s="138">
        <v>124.8</v>
      </c>
      <c r="U20" s="138">
        <v>37.199999999999996</v>
      </c>
      <c r="V20" s="138">
        <v>208.79999999999998</v>
      </c>
      <c r="W20" s="138">
        <v>181.2</v>
      </c>
      <c r="X20" s="138">
        <v>36</v>
      </c>
      <c r="Y20" s="138">
        <v>460.79999999999995</v>
      </c>
      <c r="Z20" s="138">
        <v>170.4</v>
      </c>
      <c r="AA20" s="138">
        <v>22339.200000000001</v>
      </c>
      <c r="AB20" s="138">
        <v>19311.599999999999</v>
      </c>
      <c r="AC20" s="138">
        <v>718.8</v>
      </c>
      <c r="AD20" s="138">
        <v>1010.4</v>
      </c>
      <c r="AE20" s="138">
        <v>67.2</v>
      </c>
      <c r="AF20" s="138">
        <v>141.6</v>
      </c>
      <c r="AG20" s="138">
        <v>415.2</v>
      </c>
      <c r="AH20" s="138">
        <v>710.4</v>
      </c>
      <c r="AI20" s="138">
        <v>262.8</v>
      </c>
      <c r="AJ20" s="138">
        <v>108</v>
      </c>
      <c r="AK20" s="138">
        <v>139.19999999999999</v>
      </c>
      <c r="AL20" s="138">
        <v>169.2</v>
      </c>
      <c r="AM20" s="138">
        <v>295.2</v>
      </c>
      <c r="AN20" s="138">
        <v>248.39999999999998</v>
      </c>
      <c r="AO20" s="138">
        <v>3228</v>
      </c>
      <c r="AP20" s="138">
        <v>60844.799999999996</v>
      </c>
      <c r="AQ20" s="138">
        <v>171.6</v>
      </c>
      <c r="AR20" s="138">
        <v>45588</v>
      </c>
      <c r="AS20" s="138">
        <v>4693.2</v>
      </c>
      <c r="AT20" s="138">
        <v>1702.8</v>
      </c>
      <c r="AU20" s="138">
        <v>177.6</v>
      </c>
      <c r="AV20" s="138">
        <v>230.39999999999998</v>
      </c>
      <c r="AW20" s="138">
        <v>178.79999999999998</v>
      </c>
      <c r="AX20" s="138">
        <v>61.199999999999996</v>
      </c>
      <c r="AY20" s="138">
        <v>319.2</v>
      </c>
      <c r="AZ20" s="138">
        <v>10087.199999999999</v>
      </c>
      <c r="BA20" s="138">
        <v>6768</v>
      </c>
      <c r="BB20" s="138">
        <v>6028.8</v>
      </c>
      <c r="BC20" s="138">
        <v>19404</v>
      </c>
      <c r="BD20" s="138">
        <v>2425.1999999999998</v>
      </c>
      <c r="BE20" s="138">
        <v>919.19999999999993</v>
      </c>
      <c r="BF20" s="138">
        <v>18489.599999999999</v>
      </c>
      <c r="BG20" s="138">
        <v>656.4</v>
      </c>
      <c r="BH20" s="138">
        <v>358.8</v>
      </c>
      <c r="BI20" s="138">
        <v>177.6</v>
      </c>
      <c r="BJ20" s="138">
        <v>4314</v>
      </c>
      <c r="BK20" s="138">
        <v>14372.4</v>
      </c>
      <c r="BL20" s="138">
        <v>57.599999999999994</v>
      </c>
      <c r="BM20" s="138">
        <v>207.6</v>
      </c>
      <c r="BN20" s="138">
        <v>2450.4</v>
      </c>
      <c r="BO20" s="138">
        <v>1017.5999999999999</v>
      </c>
      <c r="BP20" s="138">
        <v>153.6</v>
      </c>
      <c r="BQ20" s="138">
        <v>4099.2</v>
      </c>
      <c r="BR20" s="138">
        <v>3291.6</v>
      </c>
      <c r="BS20" s="138">
        <v>853.19999999999993</v>
      </c>
      <c r="BT20" s="138">
        <v>291.59999999999997</v>
      </c>
      <c r="BU20" s="138">
        <v>290.39999999999998</v>
      </c>
      <c r="BV20" s="138">
        <v>890.4</v>
      </c>
      <c r="BW20" s="138">
        <v>1508.3999999999999</v>
      </c>
      <c r="BX20" s="138">
        <v>45.6</v>
      </c>
      <c r="BY20" s="138">
        <v>372</v>
      </c>
      <c r="BZ20" s="138">
        <v>128.4</v>
      </c>
      <c r="CA20" s="138">
        <v>106.8</v>
      </c>
      <c r="CB20" s="138">
        <v>54669.599999999999</v>
      </c>
      <c r="CC20" s="138">
        <v>139.19999999999999</v>
      </c>
      <c r="CD20" s="138">
        <v>122.39999999999999</v>
      </c>
      <c r="CE20" s="138">
        <v>96</v>
      </c>
      <c r="CF20" s="138">
        <v>99.6</v>
      </c>
      <c r="CG20" s="138">
        <v>148.79999999999998</v>
      </c>
      <c r="CH20" s="138">
        <v>66</v>
      </c>
      <c r="CI20" s="138">
        <v>511.2</v>
      </c>
      <c r="CJ20" s="138">
        <v>643.19999999999993</v>
      </c>
      <c r="CK20" s="138">
        <v>4425.5999999999995</v>
      </c>
      <c r="CL20" s="138">
        <v>985.19999999999993</v>
      </c>
      <c r="CM20" s="138">
        <v>456</v>
      </c>
      <c r="CN20" s="138">
        <v>23926.799999999999</v>
      </c>
      <c r="CO20" s="138">
        <v>10768.8</v>
      </c>
      <c r="CP20" s="138">
        <v>679.19999999999993</v>
      </c>
      <c r="CQ20" s="138">
        <v>577.19999999999993</v>
      </c>
      <c r="CR20" s="138">
        <v>177.6</v>
      </c>
      <c r="CS20" s="138">
        <v>240</v>
      </c>
      <c r="CT20" s="138">
        <v>80.399999999999991</v>
      </c>
      <c r="CU20" s="138">
        <v>340.8</v>
      </c>
      <c r="CV20" s="138">
        <v>14.399999999999999</v>
      </c>
      <c r="CW20" s="138">
        <v>150</v>
      </c>
      <c r="CX20" s="138">
        <v>315.59999999999997</v>
      </c>
      <c r="CY20" s="138">
        <v>26.4</v>
      </c>
      <c r="CZ20" s="138">
        <v>1434</v>
      </c>
      <c r="DA20" s="138">
        <v>154.79999999999998</v>
      </c>
      <c r="DB20" s="138">
        <v>228</v>
      </c>
      <c r="DC20" s="138">
        <v>115.19999999999999</v>
      </c>
      <c r="DD20" s="138">
        <v>126</v>
      </c>
      <c r="DE20" s="138">
        <v>177.6</v>
      </c>
      <c r="DF20" s="138">
        <v>15525.599999999999</v>
      </c>
      <c r="DG20" s="138">
        <v>56.4</v>
      </c>
      <c r="DH20" s="138">
        <v>1485.6</v>
      </c>
      <c r="DI20" s="138">
        <v>1899.6</v>
      </c>
      <c r="DJ20" s="138">
        <v>543.6</v>
      </c>
      <c r="DK20" s="138">
        <v>338.4</v>
      </c>
      <c r="DL20" s="138">
        <v>4126.8</v>
      </c>
      <c r="DM20" s="138">
        <v>174</v>
      </c>
      <c r="DN20" s="138">
        <v>985.19999999999993</v>
      </c>
      <c r="DO20" s="138">
        <v>2394</v>
      </c>
      <c r="DP20" s="138">
        <v>163.19999999999999</v>
      </c>
      <c r="DQ20" s="138">
        <v>570</v>
      </c>
      <c r="DR20" s="138">
        <v>1002</v>
      </c>
      <c r="DS20" s="138">
        <v>495.59999999999997</v>
      </c>
      <c r="DT20" s="138">
        <v>106.8</v>
      </c>
      <c r="DU20" s="138">
        <v>266.39999999999998</v>
      </c>
      <c r="DV20" s="138">
        <v>160.79999999999998</v>
      </c>
      <c r="DW20" s="138">
        <v>235.2</v>
      </c>
      <c r="DX20" s="138">
        <v>136.79999999999998</v>
      </c>
      <c r="DY20" s="138">
        <v>223.2</v>
      </c>
      <c r="DZ20" s="138">
        <v>536.4</v>
      </c>
      <c r="EA20" s="138">
        <v>430.8</v>
      </c>
      <c r="EB20" s="138">
        <v>394.8</v>
      </c>
      <c r="EC20" s="138">
        <v>222</v>
      </c>
      <c r="ED20" s="138">
        <v>1160.3999999999999</v>
      </c>
      <c r="EE20" s="138">
        <v>122.39999999999999</v>
      </c>
      <c r="EF20" s="138">
        <v>1033.2</v>
      </c>
      <c r="EG20" s="138">
        <v>186</v>
      </c>
      <c r="EH20" s="138">
        <v>198</v>
      </c>
      <c r="EI20" s="138">
        <v>10844.4</v>
      </c>
      <c r="EJ20" s="138">
        <v>7365.5999999999995</v>
      </c>
      <c r="EK20" s="138">
        <v>490.79999999999995</v>
      </c>
      <c r="EL20" s="138">
        <v>357.59999999999997</v>
      </c>
      <c r="EM20" s="138">
        <v>310.8</v>
      </c>
      <c r="EN20" s="138">
        <v>699.6</v>
      </c>
      <c r="EO20" s="138">
        <v>244.79999999999998</v>
      </c>
      <c r="EP20" s="138">
        <v>316.8</v>
      </c>
      <c r="EQ20" s="138">
        <v>1966.8</v>
      </c>
      <c r="ER20" s="138">
        <v>212.4</v>
      </c>
      <c r="ES20" s="138">
        <v>134.4</v>
      </c>
      <c r="ET20" s="138">
        <v>158.4</v>
      </c>
      <c r="EU20" s="138">
        <v>408</v>
      </c>
      <c r="EV20" s="138">
        <v>60</v>
      </c>
      <c r="EW20" s="138">
        <v>604.79999999999995</v>
      </c>
      <c r="EX20" s="138">
        <v>140.4</v>
      </c>
      <c r="EY20" s="138">
        <v>393.59999999999997</v>
      </c>
      <c r="EZ20" s="138">
        <v>99.6</v>
      </c>
      <c r="FA20" s="138">
        <v>2515.1999999999998</v>
      </c>
      <c r="FB20" s="138">
        <v>220.79999999999998</v>
      </c>
      <c r="FC20" s="138">
        <v>1204.8</v>
      </c>
      <c r="FD20" s="138">
        <v>306</v>
      </c>
      <c r="FE20" s="138">
        <v>56.4</v>
      </c>
      <c r="FF20" s="138">
        <v>146.4</v>
      </c>
      <c r="FG20" s="138">
        <v>92.399999999999991</v>
      </c>
      <c r="FH20" s="138">
        <v>57.599999999999994</v>
      </c>
      <c r="FI20" s="138">
        <v>1282.8</v>
      </c>
      <c r="FJ20" s="138">
        <v>1510.8</v>
      </c>
      <c r="FK20" s="138">
        <v>1927.1999999999998</v>
      </c>
      <c r="FL20" s="138">
        <v>5967.5999999999995</v>
      </c>
      <c r="FM20" s="138">
        <v>2769.6</v>
      </c>
      <c r="FN20" s="138">
        <v>15997.199999999999</v>
      </c>
      <c r="FO20" s="138">
        <v>782.4</v>
      </c>
      <c r="FP20" s="138">
        <v>1665.6</v>
      </c>
      <c r="FQ20" s="138">
        <v>739.19999999999993</v>
      </c>
      <c r="FR20" s="138">
        <v>116.39999999999999</v>
      </c>
      <c r="FS20" s="138">
        <v>141.6</v>
      </c>
      <c r="FT20" s="138">
        <v>48</v>
      </c>
      <c r="FU20" s="138">
        <v>598.79999999999995</v>
      </c>
      <c r="FV20" s="138">
        <v>510</v>
      </c>
      <c r="FW20" s="138">
        <v>120</v>
      </c>
      <c r="FX20" s="138">
        <v>50.4</v>
      </c>
      <c r="FY20" s="21"/>
      <c r="FZ20" s="12">
        <f>SUM(C20:FX20)</f>
        <v>610058.40000000037</v>
      </c>
      <c r="GA20" s="12"/>
      <c r="GB20" s="12"/>
      <c r="GC20" s="12"/>
      <c r="GD20" s="12"/>
      <c r="GE20" s="12"/>
      <c r="GF20" s="12"/>
      <c r="GG20" s="2"/>
      <c r="GH20" s="12"/>
      <c r="GI20" s="129"/>
      <c r="GJ20" s="129"/>
      <c r="GK20" s="129"/>
      <c r="GL20" s="129"/>
      <c r="GM20" s="129"/>
    </row>
    <row r="21" spans="1:256" s="117" customFormat="1" x14ac:dyDescent="0.35">
      <c r="A21" s="115" t="s">
        <v>440</v>
      </c>
      <c r="B21" s="129" t="s">
        <v>657</v>
      </c>
      <c r="C21" s="142">
        <v>6521.9</v>
      </c>
      <c r="D21" s="139">
        <v>37295</v>
      </c>
      <c r="E21" s="139">
        <v>5356.2</v>
      </c>
      <c r="F21" s="139">
        <v>24415.1</v>
      </c>
      <c r="G21" s="139">
        <v>1843.9</v>
      </c>
      <c r="H21" s="139">
        <v>1071</v>
      </c>
      <c r="I21" s="139">
        <v>7793.9</v>
      </c>
      <c r="J21" s="139">
        <v>1989</v>
      </c>
      <c r="K21" s="139">
        <v>249</v>
      </c>
      <c r="L21" s="139">
        <v>2088</v>
      </c>
      <c r="M21" s="139">
        <v>849.1</v>
      </c>
      <c r="N21" s="139">
        <v>50247.4</v>
      </c>
      <c r="O21" s="139">
        <v>12370.9</v>
      </c>
      <c r="P21" s="139">
        <v>312</v>
      </c>
      <c r="Q21" s="139">
        <v>40185.1</v>
      </c>
      <c r="R21" s="139">
        <v>7394.8</v>
      </c>
      <c r="S21" s="139">
        <v>1584.6</v>
      </c>
      <c r="T21" s="139">
        <v>160</v>
      </c>
      <c r="U21" s="139">
        <v>54</v>
      </c>
      <c r="V21" s="139">
        <v>253.5</v>
      </c>
      <c r="W21" s="139">
        <v>47.5</v>
      </c>
      <c r="X21" s="139">
        <v>40.1</v>
      </c>
      <c r="Y21" s="139">
        <v>873.5</v>
      </c>
      <c r="Z21" s="139">
        <v>231</v>
      </c>
      <c r="AA21" s="139">
        <v>31076.5</v>
      </c>
      <c r="AB21" s="139">
        <v>26859.5</v>
      </c>
      <c r="AC21" s="139">
        <v>847.5</v>
      </c>
      <c r="AD21" s="139">
        <v>1446.7</v>
      </c>
      <c r="AE21" s="139">
        <v>97</v>
      </c>
      <c r="AF21" s="139">
        <v>164.5</v>
      </c>
      <c r="AG21" s="139">
        <v>585.5</v>
      </c>
      <c r="AH21" s="139">
        <v>908</v>
      </c>
      <c r="AI21" s="139">
        <v>383</v>
      </c>
      <c r="AJ21" s="139">
        <v>181.5</v>
      </c>
      <c r="AK21" s="139">
        <v>159.5</v>
      </c>
      <c r="AL21" s="139">
        <v>285.5</v>
      </c>
      <c r="AM21" s="139">
        <v>306.89999999999998</v>
      </c>
      <c r="AN21" s="139">
        <v>270.5</v>
      </c>
      <c r="AO21" s="139">
        <v>4120.8999999999996</v>
      </c>
      <c r="AP21" s="139">
        <v>84094.399999999994</v>
      </c>
      <c r="AQ21" s="139">
        <v>251.5</v>
      </c>
      <c r="AR21" s="139">
        <v>61263.4</v>
      </c>
      <c r="AS21" s="139">
        <v>6270.2</v>
      </c>
      <c r="AT21" s="139">
        <v>2557</v>
      </c>
      <c r="AU21" s="139">
        <v>268</v>
      </c>
      <c r="AV21" s="139">
        <v>296</v>
      </c>
      <c r="AW21" s="139">
        <v>257</v>
      </c>
      <c r="AX21" s="139">
        <v>81</v>
      </c>
      <c r="AY21" s="139">
        <v>391.5</v>
      </c>
      <c r="AZ21" s="139">
        <v>12089.4</v>
      </c>
      <c r="BA21" s="139">
        <v>9089.7999999999993</v>
      </c>
      <c r="BB21" s="139">
        <v>7468.1</v>
      </c>
      <c r="BC21" s="139">
        <v>24771.9</v>
      </c>
      <c r="BD21" s="139">
        <v>3641</v>
      </c>
      <c r="BE21" s="139">
        <v>1092</v>
      </c>
      <c r="BF21" s="139">
        <v>26268.9</v>
      </c>
      <c r="BG21" s="139">
        <v>921</v>
      </c>
      <c r="BH21" s="139">
        <v>577.79999999999995</v>
      </c>
      <c r="BI21" s="139">
        <v>254.5</v>
      </c>
      <c r="BJ21" s="139">
        <v>6427.3</v>
      </c>
      <c r="BK21" s="139">
        <v>27836.5</v>
      </c>
      <c r="BL21" s="139">
        <v>90.2</v>
      </c>
      <c r="BM21" s="139">
        <v>360</v>
      </c>
      <c r="BN21" s="139">
        <v>3048.4</v>
      </c>
      <c r="BO21" s="139">
        <v>1189</v>
      </c>
      <c r="BP21" s="139">
        <v>137</v>
      </c>
      <c r="BQ21" s="139">
        <v>5703.4</v>
      </c>
      <c r="BR21" s="139">
        <v>4382.3999999999996</v>
      </c>
      <c r="BS21" s="139">
        <v>1140.9000000000001</v>
      </c>
      <c r="BT21" s="139">
        <v>353.5</v>
      </c>
      <c r="BU21" s="139">
        <v>383</v>
      </c>
      <c r="BV21" s="139">
        <v>1244.5</v>
      </c>
      <c r="BW21" s="139">
        <v>2022.5</v>
      </c>
      <c r="BX21" s="139">
        <v>57</v>
      </c>
      <c r="BY21" s="139">
        <v>393.5</v>
      </c>
      <c r="BZ21" s="139">
        <v>228</v>
      </c>
      <c r="CA21" s="139">
        <v>141.5</v>
      </c>
      <c r="CB21" s="139">
        <v>73093.2</v>
      </c>
      <c r="CC21" s="139">
        <v>186</v>
      </c>
      <c r="CD21" s="139">
        <v>30</v>
      </c>
      <c r="CE21" s="139">
        <v>159.5</v>
      </c>
      <c r="CF21" s="139">
        <v>100</v>
      </c>
      <c r="CG21" s="139">
        <v>192.5</v>
      </c>
      <c r="CH21" s="139">
        <v>90</v>
      </c>
      <c r="CI21" s="139">
        <v>683</v>
      </c>
      <c r="CJ21" s="139">
        <v>823</v>
      </c>
      <c r="CK21" s="139">
        <v>4870.1000000000004</v>
      </c>
      <c r="CL21" s="139">
        <v>1155.0999999999999</v>
      </c>
      <c r="CM21" s="139">
        <v>617</v>
      </c>
      <c r="CN21" s="139">
        <v>31411.5</v>
      </c>
      <c r="CO21" s="139">
        <v>14126.2</v>
      </c>
      <c r="CP21" s="139">
        <v>898.4</v>
      </c>
      <c r="CQ21" s="139">
        <v>759</v>
      </c>
      <c r="CR21" s="139">
        <v>195.5</v>
      </c>
      <c r="CS21" s="139">
        <v>246.4</v>
      </c>
      <c r="CT21" s="139">
        <v>112</v>
      </c>
      <c r="CU21" s="139">
        <v>465</v>
      </c>
      <c r="CV21" s="139">
        <v>24</v>
      </c>
      <c r="CW21" s="139">
        <v>186.1</v>
      </c>
      <c r="CX21" s="139">
        <v>457.5</v>
      </c>
      <c r="CY21" s="139">
        <v>25.5</v>
      </c>
      <c r="CZ21" s="139">
        <v>1771</v>
      </c>
      <c r="DA21" s="139">
        <v>204</v>
      </c>
      <c r="DB21" s="139">
        <v>310.5</v>
      </c>
      <c r="DC21" s="139">
        <v>193</v>
      </c>
      <c r="DD21" s="139">
        <v>175.5</v>
      </c>
      <c r="DE21" s="139">
        <v>280</v>
      </c>
      <c r="DF21" s="139">
        <v>19979.900000000001</v>
      </c>
      <c r="DG21" s="139">
        <v>93.5</v>
      </c>
      <c r="DH21" s="139">
        <v>1688</v>
      </c>
      <c r="DI21" s="139">
        <v>2353</v>
      </c>
      <c r="DJ21" s="139">
        <v>599</v>
      </c>
      <c r="DK21" s="139">
        <v>472.5</v>
      </c>
      <c r="DL21" s="139">
        <v>5635.8</v>
      </c>
      <c r="DM21" s="139">
        <v>236</v>
      </c>
      <c r="DN21" s="139">
        <v>1282.8</v>
      </c>
      <c r="DO21" s="139">
        <v>3281.4</v>
      </c>
      <c r="DP21" s="139">
        <v>199</v>
      </c>
      <c r="DQ21" s="139">
        <v>876.4</v>
      </c>
      <c r="DR21" s="139">
        <v>1266.5</v>
      </c>
      <c r="DS21" s="139">
        <v>545</v>
      </c>
      <c r="DT21" s="139">
        <v>176</v>
      </c>
      <c r="DU21" s="139">
        <v>346</v>
      </c>
      <c r="DV21" s="139">
        <v>198.5</v>
      </c>
      <c r="DW21" s="139">
        <v>285.5</v>
      </c>
      <c r="DX21" s="139">
        <v>168</v>
      </c>
      <c r="DY21" s="139">
        <v>280</v>
      </c>
      <c r="DZ21" s="139">
        <v>606.5</v>
      </c>
      <c r="EA21" s="139">
        <v>508.5</v>
      </c>
      <c r="EB21" s="139">
        <v>499.5</v>
      </c>
      <c r="EC21" s="139">
        <v>260.5</v>
      </c>
      <c r="ED21" s="139">
        <v>1550</v>
      </c>
      <c r="EE21" s="139">
        <v>185.5</v>
      </c>
      <c r="EF21" s="139">
        <v>1262</v>
      </c>
      <c r="EG21" s="139">
        <v>250</v>
      </c>
      <c r="EH21" s="139">
        <v>246</v>
      </c>
      <c r="EI21" s="139">
        <v>13296.3</v>
      </c>
      <c r="EJ21" s="139">
        <v>10001.9</v>
      </c>
      <c r="EK21" s="139">
        <v>666.1</v>
      </c>
      <c r="EL21" s="139">
        <v>447</v>
      </c>
      <c r="EM21" s="139">
        <v>350.1</v>
      </c>
      <c r="EN21" s="139">
        <v>920.3</v>
      </c>
      <c r="EO21" s="139">
        <v>287</v>
      </c>
      <c r="EP21" s="139">
        <v>429</v>
      </c>
      <c r="EQ21" s="139">
        <v>2516.4</v>
      </c>
      <c r="ER21" s="139">
        <v>309.5</v>
      </c>
      <c r="ES21" s="139">
        <v>206.6</v>
      </c>
      <c r="ET21" s="139">
        <v>200.1</v>
      </c>
      <c r="EU21" s="139">
        <v>568</v>
      </c>
      <c r="EV21" s="139">
        <v>66</v>
      </c>
      <c r="EW21" s="139">
        <v>746.5</v>
      </c>
      <c r="EX21" s="139">
        <v>173.5</v>
      </c>
      <c r="EY21" s="139">
        <v>649.70000000000005</v>
      </c>
      <c r="EZ21" s="139">
        <v>127</v>
      </c>
      <c r="FA21" s="139">
        <v>3261.9</v>
      </c>
      <c r="FB21" s="139">
        <v>268.5</v>
      </c>
      <c r="FC21" s="139">
        <v>1694.6</v>
      </c>
      <c r="FD21" s="139">
        <v>399</v>
      </c>
      <c r="FE21" s="139">
        <v>70</v>
      </c>
      <c r="FF21" s="139">
        <v>175</v>
      </c>
      <c r="FG21" s="139">
        <v>114</v>
      </c>
      <c r="FH21" s="139">
        <v>69</v>
      </c>
      <c r="FI21" s="139">
        <v>1642.5</v>
      </c>
      <c r="FJ21" s="139">
        <v>2007.5</v>
      </c>
      <c r="FK21" s="139">
        <v>2477</v>
      </c>
      <c r="FL21" s="139">
        <v>8544.1</v>
      </c>
      <c r="FM21" s="139">
        <v>3967.8</v>
      </c>
      <c r="FN21" s="139">
        <v>22829.200000000001</v>
      </c>
      <c r="FO21" s="139">
        <v>1120</v>
      </c>
      <c r="FP21" s="139">
        <v>2343</v>
      </c>
      <c r="FQ21" s="139">
        <v>984</v>
      </c>
      <c r="FR21" s="139">
        <v>157.1</v>
      </c>
      <c r="FS21" s="139">
        <v>160.5</v>
      </c>
      <c r="FT21" s="139">
        <v>54</v>
      </c>
      <c r="FU21" s="139">
        <v>760.5</v>
      </c>
      <c r="FV21" s="139">
        <v>696.5</v>
      </c>
      <c r="FW21" s="139">
        <v>130</v>
      </c>
      <c r="FX21" s="139">
        <v>64</v>
      </c>
      <c r="FY21" s="12"/>
      <c r="FZ21" s="12">
        <f>SUM(C21:FX21)</f>
        <v>833085.00000000012</v>
      </c>
      <c r="GA21" s="12"/>
      <c r="GB21" s="12"/>
      <c r="GC21" s="12"/>
      <c r="GD21" s="12"/>
      <c r="GE21" s="27"/>
      <c r="GF21" s="27"/>
      <c r="GG21" s="2"/>
      <c r="GH21" s="27"/>
      <c r="GI21" s="143"/>
      <c r="GJ21" s="143"/>
      <c r="GK21" s="143"/>
      <c r="GL21" s="143"/>
      <c r="GM21" s="143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  <c r="IV21" s="110"/>
    </row>
    <row r="22" spans="1:256" x14ac:dyDescent="0.35">
      <c r="A22" s="115" t="s">
        <v>442</v>
      </c>
      <c r="B22" s="116" t="s">
        <v>658</v>
      </c>
      <c r="C22" s="129">
        <v>0</v>
      </c>
      <c r="D22" s="129">
        <v>3770</v>
      </c>
      <c r="E22" s="129">
        <v>0</v>
      </c>
      <c r="F22" s="129">
        <v>4259</v>
      </c>
      <c r="G22" s="129">
        <v>495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1133</v>
      </c>
      <c r="O22" s="129">
        <v>922</v>
      </c>
      <c r="P22" s="129">
        <v>0</v>
      </c>
      <c r="Q22" s="129">
        <v>5887</v>
      </c>
      <c r="R22" s="129">
        <v>0</v>
      </c>
      <c r="S22" s="129">
        <v>110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3209</v>
      </c>
      <c r="AB22" s="129">
        <v>2379.5</v>
      </c>
      <c r="AC22" s="129">
        <v>0</v>
      </c>
      <c r="AD22" s="129">
        <v>0</v>
      </c>
      <c r="AE22" s="129">
        <v>0</v>
      </c>
      <c r="AF22" s="129">
        <v>0</v>
      </c>
      <c r="AG22" s="129">
        <v>69</v>
      </c>
      <c r="AH22" s="129">
        <v>0</v>
      </c>
      <c r="AI22" s="129">
        <v>0</v>
      </c>
      <c r="AJ22" s="129">
        <v>0</v>
      </c>
      <c r="AK22" s="129">
        <v>0</v>
      </c>
      <c r="AL22" s="129">
        <v>0</v>
      </c>
      <c r="AM22" s="129">
        <v>0</v>
      </c>
      <c r="AN22" s="129">
        <v>0</v>
      </c>
      <c r="AO22" s="129">
        <v>370.5</v>
      </c>
      <c r="AP22" s="129">
        <v>20182</v>
      </c>
      <c r="AQ22" s="129">
        <v>0</v>
      </c>
      <c r="AR22" s="129">
        <v>15630.5</v>
      </c>
      <c r="AS22" s="129">
        <v>360</v>
      </c>
      <c r="AT22" s="129">
        <v>490.5</v>
      </c>
      <c r="AU22" s="129">
        <v>0</v>
      </c>
      <c r="AV22" s="129">
        <v>0</v>
      </c>
      <c r="AW22" s="129">
        <v>0</v>
      </c>
      <c r="AX22" s="129">
        <v>0</v>
      </c>
      <c r="AY22" s="129">
        <v>0</v>
      </c>
      <c r="AZ22" s="129">
        <v>4118.5</v>
      </c>
      <c r="BA22" s="129">
        <v>72</v>
      </c>
      <c r="BB22" s="129">
        <v>0</v>
      </c>
      <c r="BC22" s="129">
        <v>2369.5</v>
      </c>
      <c r="BD22" s="129">
        <v>0</v>
      </c>
      <c r="BE22" s="129">
        <v>0</v>
      </c>
      <c r="BF22" s="129">
        <v>4104.5</v>
      </c>
      <c r="BG22" s="129">
        <v>0</v>
      </c>
      <c r="BH22" s="129">
        <v>0</v>
      </c>
      <c r="BI22" s="129">
        <v>0</v>
      </c>
      <c r="BJ22" s="129">
        <v>1099</v>
      </c>
      <c r="BK22" s="129">
        <v>12574</v>
      </c>
      <c r="BL22" s="129">
        <v>0</v>
      </c>
      <c r="BM22" s="129">
        <v>0</v>
      </c>
      <c r="BN22" s="129">
        <v>250</v>
      </c>
      <c r="BO22" s="129">
        <v>0</v>
      </c>
      <c r="BP22" s="129">
        <v>0</v>
      </c>
      <c r="BQ22" s="129">
        <v>531</v>
      </c>
      <c r="BR22" s="129">
        <v>0</v>
      </c>
      <c r="BS22" s="129">
        <v>0</v>
      </c>
      <c r="BT22" s="129">
        <v>0</v>
      </c>
      <c r="BU22" s="129">
        <v>0</v>
      </c>
      <c r="BV22" s="129">
        <v>0</v>
      </c>
      <c r="BW22" s="129">
        <v>34</v>
      </c>
      <c r="BX22" s="129">
        <v>0</v>
      </c>
      <c r="BY22" s="129">
        <v>71.5</v>
      </c>
      <c r="BZ22" s="129">
        <v>0</v>
      </c>
      <c r="CA22" s="129">
        <v>0</v>
      </c>
      <c r="CB22" s="129">
        <v>7842.5</v>
      </c>
      <c r="CC22" s="129">
        <v>0</v>
      </c>
      <c r="CD22" s="129">
        <v>0</v>
      </c>
      <c r="CE22" s="129">
        <v>0</v>
      </c>
      <c r="CF22" s="129">
        <v>0</v>
      </c>
      <c r="CG22" s="129">
        <v>0</v>
      </c>
      <c r="CH22" s="129">
        <v>0</v>
      </c>
      <c r="CI22" s="129">
        <v>0</v>
      </c>
      <c r="CJ22" s="129">
        <v>0</v>
      </c>
      <c r="CK22" s="129">
        <v>171</v>
      </c>
      <c r="CL22" s="129">
        <v>0</v>
      </c>
      <c r="CM22" s="129">
        <v>0</v>
      </c>
      <c r="CN22" s="129">
        <v>2843.5</v>
      </c>
      <c r="CO22" s="129">
        <v>2019</v>
      </c>
      <c r="CP22" s="129">
        <v>0</v>
      </c>
      <c r="CQ22" s="129">
        <v>0</v>
      </c>
      <c r="CR22" s="129">
        <v>0</v>
      </c>
      <c r="CS22" s="129">
        <v>0</v>
      </c>
      <c r="CT22" s="129">
        <v>0</v>
      </c>
      <c r="CU22" s="129">
        <v>0</v>
      </c>
      <c r="CV22" s="129">
        <v>0</v>
      </c>
      <c r="CW22" s="129">
        <v>0</v>
      </c>
      <c r="CX22" s="129">
        <v>0</v>
      </c>
      <c r="CY22" s="129">
        <v>0</v>
      </c>
      <c r="CZ22" s="129">
        <v>0</v>
      </c>
      <c r="DA22" s="129">
        <v>0</v>
      </c>
      <c r="DB22" s="129">
        <v>0</v>
      </c>
      <c r="DC22" s="129">
        <v>0</v>
      </c>
      <c r="DD22" s="129">
        <v>0</v>
      </c>
      <c r="DE22" s="129">
        <v>0</v>
      </c>
      <c r="DF22" s="129">
        <v>1074</v>
      </c>
      <c r="DG22" s="129">
        <v>0</v>
      </c>
      <c r="DH22" s="129">
        <v>0</v>
      </c>
      <c r="DI22" s="129">
        <v>386</v>
      </c>
      <c r="DJ22" s="129">
        <v>0</v>
      </c>
      <c r="DK22" s="129">
        <v>0</v>
      </c>
      <c r="DL22" s="129">
        <v>172</v>
      </c>
      <c r="DM22" s="129">
        <v>0</v>
      </c>
      <c r="DN22" s="129">
        <v>0</v>
      </c>
      <c r="DO22" s="129">
        <v>0</v>
      </c>
      <c r="DP22" s="129">
        <v>0</v>
      </c>
      <c r="DQ22" s="129">
        <v>0</v>
      </c>
      <c r="DR22" s="129">
        <v>0</v>
      </c>
      <c r="DS22" s="129">
        <v>0</v>
      </c>
      <c r="DT22" s="129">
        <v>0</v>
      </c>
      <c r="DU22" s="129">
        <v>0</v>
      </c>
      <c r="DV22" s="129">
        <v>0</v>
      </c>
      <c r="DW22" s="129">
        <v>0</v>
      </c>
      <c r="DX22" s="129">
        <v>0</v>
      </c>
      <c r="DY22" s="129">
        <v>0</v>
      </c>
      <c r="DZ22" s="129">
        <v>0</v>
      </c>
      <c r="EA22" s="129">
        <v>161</v>
      </c>
      <c r="EB22" s="129">
        <v>0</v>
      </c>
      <c r="EC22" s="129">
        <v>0</v>
      </c>
      <c r="ED22" s="129">
        <v>135</v>
      </c>
      <c r="EE22" s="129">
        <v>0</v>
      </c>
      <c r="EF22" s="129">
        <v>133</v>
      </c>
      <c r="EG22" s="129">
        <v>0</v>
      </c>
      <c r="EH22" s="129">
        <v>0</v>
      </c>
      <c r="EI22" s="129">
        <v>1491</v>
      </c>
      <c r="EJ22" s="129">
        <v>1546</v>
      </c>
      <c r="EK22" s="129">
        <v>0</v>
      </c>
      <c r="EL22" s="129">
        <v>0</v>
      </c>
      <c r="EM22" s="129">
        <v>0</v>
      </c>
      <c r="EN22" s="129">
        <v>0</v>
      </c>
      <c r="EO22" s="129">
        <v>0</v>
      </c>
      <c r="EP22" s="129">
        <v>0</v>
      </c>
      <c r="EQ22" s="129">
        <v>85.5</v>
      </c>
      <c r="ER22" s="129">
        <v>0</v>
      </c>
      <c r="ES22" s="129">
        <v>0</v>
      </c>
      <c r="ET22" s="129">
        <v>100</v>
      </c>
      <c r="EU22" s="129">
        <v>0</v>
      </c>
      <c r="EV22" s="129">
        <v>0</v>
      </c>
      <c r="EW22" s="129">
        <v>0</v>
      </c>
      <c r="EX22" s="129">
        <v>0</v>
      </c>
      <c r="EY22" s="129">
        <v>0</v>
      </c>
      <c r="EZ22" s="129">
        <v>0</v>
      </c>
      <c r="FA22" s="129">
        <v>0</v>
      </c>
      <c r="FB22" s="129">
        <v>0</v>
      </c>
      <c r="FC22" s="129">
        <v>452</v>
      </c>
      <c r="FD22" s="129">
        <v>0</v>
      </c>
      <c r="FE22" s="129">
        <v>0</v>
      </c>
      <c r="FF22" s="129">
        <v>0</v>
      </c>
      <c r="FG22" s="129">
        <v>0</v>
      </c>
      <c r="FH22" s="129">
        <v>0</v>
      </c>
      <c r="FI22" s="129">
        <v>0</v>
      </c>
      <c r="FJ22" s="129">
        <v>0</v>
      </c>
      <c r="FK22" s="129">
        <v>182</v>
      </c>
      <c r="FL22" s="129">
        <v>2030</v>
      </c>
      <c r="FM22" s="129">
        <v>551</v>
      </c>
      <c r="FN22" s="129">
        <v>4978</v>
      </c>
      <c r="FO22" s="129">
        <v>0</v>
      </c>
      <c r="FP22" s="129">
        <v>0</v>
      </c>
      <c r="FQ22" s="129">
        <v>0</v>
      </c>
      <c r="FR22" s="129">
        <v>0</v>
      </c>
      <c r="FS22" s="129">
        <v>0</v>
      </c>
      <c r="FT22" s="129">
        <v>0</v>
      </c>
      <c r="FU22" s="129">
        <v>0</v>
      </c>
      <c r="FV22" s="129">
        <v>0</v>
      </c>
      <c r="FW22" s="129">
        <v>0</v>
      </c>
      <c r="FX22" s="129">
        <v>0</v>
      </c>
      <c r="FY22" s="12"/>
      <c r="FZ22" s="12">
        <f>SUM(C22:FX22)</f>
        <v>110843.5</v>
      </c>
      <c r="GA22" s="12"/>
      <c r="GB22" s="12"/>
      <c r="GC22" s="12"/>
      <c r="GD22" s="12"/>
      <c r="GE22" s="12"/>
      <c r="GF22" s="12"/>
      <c r="GG22" s="2"/>
      <c r="GH22" s="2"/>
      <c r="GI22" s="116"/>
      <c r="GJ22" s="116"/>
      <c r="GK22" s="116"/>
      <c r="GL22" s="116"/>
      <c r="GM22" s="116"/>
    </row>
    <row r="23" spans="1:256" x14ac:dyDescent="0.35">
      <c r="A23" s="115" t="s">
        <v>443</v>
      </c>
      <c r="B23" s="116" t="s">
        <v>674</v>
      </c>
      <c r="C23" s="139">
        <v>6556</v>
      </c>
      <c r="D23" s="139">
        <v>39211.699999999997</v>
      </c>
      <c r="E23" s="139">
        <v>6031.7</v>
      </c>
      <c r="F23" s="139">
        <v>23565.3</v>
      </c>
      <c r="G23" s="139">
        <v>1550.5</v>
      </c>
      <c r="H23" s="139">
        <v>1112</v>
      </c>
      <c r="I23" s="139">
        <v>8326</v>
      </c>
      <c r="J23" s="139">
        <v>2101.4</v>
      </c>
      <c r="K23" s="139">
        <v>270</v>
      </c>
      <c r="L23" s="139">
        <v>2192.6</v>
      </c>
      <c r="M23" s="139">
        <v>1008.8</v>
      </c>
      <c r="N23" s="139">
        <v>50909.1</v>
      </c>
      <c r="O23" s="139">
        <v>13189.5</v>
      </c>
      <c r="P23" s="139">
        <v>347</v>
      </c>
      <c r="Q23" s="139">
        <v>37905.300000000003</v>
      </c>
      <c r="R23" s="139">
        <v>6074.5</v>
      </c>
      <c r="S23" s="139">
        <v>1606.3</v>
      </c>
      <c r="T23" s="139">
        <v>162.80000000000001</v>
      </c>
      <c r="U23" s="139">
        <v>51.7</v>
      </c>
      <c r="V23" s="139">
        <v>260.60000000000002</v>
      </c>
      <c r="W23" s="139">
        <v>208.9</v>
      </c>
      <c r="X23" s="139">
        <v>50</v>
      </c>
      <c r="Y23" s="139">
        <v>948.7</v>
      </c>
      <c r="Z23" s="139">
        <v>230.5</v>
      </c>
      <c r="AA23" s="139">
        <v>31024.400000000001</v>
      </c>
      <c r="AB23" s="139">
        <v>27406</v>
      </c>
      <c r="AC23" s="139">
        <v>932.5</v>
      </c>
      <c r="AD23" s="139">
        <v>1411.6</v>
      </c>
      <c r="AE23" s="139">
        <v>94</v>
      </c>
      <c r="AF23" s="139">
        <v>172</v>
      </c>
      <c r="AG23" s="139">
        <v>612.29999999999995</v>
      </c>
      <c r="AH23" s="139">
        <v>977.5</v>
      </c>
      <c r="AI23" s="139">
        <v>400</v>
      </c>
      <c r="AJ23" s="139">
        <v>166</v>
      </c>
      <c r="AK23" s="139">
        <v>170.4</v>
      </c>
      <c r="AL23" s="139">
        <v>282</v>
      </c>
      <c r="AM23" s="139">
        <v>371.8</v>
      </c>
      <c r="AN23" s="139">
        <v>314.3</v>
      </c>
      <c r="AO23" s="139">
        <v>4353.3999999999996</v>
      </c>
      <c r="AP23" s="139">
        <v>83844</v>
      </c>
      <c r="AQ23" s="139">
        <v>237.8</v>
      </c>
      <c r="AR23" s="139">
        <v>62998.26</v>
      </c>
      <c r="AS23" s="139">
        <v>6617.4</v>
      </c>
      <c r="AT23" s="139">
        <v>2651.4</v>
      </c>
      <c r="AU23" s="139">
        <v>305.5</v>
      </c>
      <c r="AV23" s="139">
        <v>307.5</v>
      </c>
      <c r="AW23" s="139">
        <v>255.8</v>
      </c>
      <c r="AX23" s="139">
        <v>66.3</v>
      </c>
      <c r="AY23" s="139">
        <v>424.3</v>
      </c>
      <c r="AZ23" s="139">
        <v>12382</v>
      </c>
      <c r="BA23" s="139">
        <v>9172.2999999999993</v>
      </c>
      <c r="BB23" s="139">
        <v>7569.5</v>
      </c>
      <c r="BC23" s="139">
        <v>25829.3</v>
      </c>
      <c r="BD23" s="139">
        <v>3635</v>
      </c>
      <c r="BE23" s="139">
        <v>1259.2</v>
      </c>
      <c r="BF23" s="139">
        <v>25664.7</v>
      </c>
      <c r="BG23" s="139">
        <v>899.7</v>
      </c>
      <c r="BH23" s="139">
        <v>590.29999999999995</v>
      </c>
      <c r="BI23" s="139">
        <v>257.10000000000002</v>
      </c>
      <c r="BJ23" s="139">
        <v>6303.3</v>
      </c>
      <c r="BK23" s="139">
        <v>30973.9</v>
      </c>
      <c r="BL23" s="139">
        <v>96.7</v>
      </c>
      <c r="BM23" s="139">
        <v>420</v>
      </c>
      <c r="BN23" s="139">
        <v>3202.6</v>
      </c>
      <c r="BO23" s="139">
        <v>1287.2</v>
      </c>
      <c r="BP23" s="139">
        <v>169.6</v>
      </c>
      <c r="BQ23" s="139">
        <v>5970.6</v>
      </c>
      <c r="BR23" s="139">
        <v>4499.6000000000004</v>
      </c>
      <c r="BS23" s="139">
        <v>1116.0999999999999</v>
      </c>
      <c r="BT23" s="139">
        <v>386.6</v>
      </c>
      <c r="BU23" s="139">
        <v>417</v>
      </c>
      <c r="BV23" s="139">
        <v>1232.5999999999999</v>
      </c>
      <c r="BW23" s="139">
        <v>1992.9</v>
      </c>
      <c r="BX23" s="139">
        <v>69.2</v>
      </c>
      <c r="BY23" s="139">
        <v>459.3</v>
      </c>
      <c r="BZ23" s="139">
        <v>203.7</v>
      </c>
      <c r="CA23" s="139">
        <v>150.6</v>
      </c>
      <c r="CB23" s="139">
        <v>74887.399999999994</v>
      </c>
      <c r="CC23" s="139">
        <v>188</v>
      </c>
      <c r="CD23" s="139">
        <v>211.3</v>
      </c>
      <c r="CE23" s="139">
        <v>151.80000000000001</v>
      </c>
      <c r="CF23" s="139">
        <v>114.9</v>
      </c>
      <c r="CG23" s="139">
        <v>201.5</v>
      </c>
      <c r="CH23" s="139">
        <v>100.2</v>
      </c>
      <c r="CI23" s="139">
        <v>697.5</v>
      </c>
      <c r="CJ23" s="139">
        <v>896.7</v>
      </c>
      <c r="CK23" s="139">
        <v>5676.9</v>
      </c>
      <c r="CL23" s="139">
        <v>1281.3</v>
      </c>
      <c r="CM23" s="139">
        <v>732.7</v>
      </c>
      <c r="CN23" s="139">
        <v>32581.3</v>
      </c>
      <c r="CO23" s="139">
        <v>14539.6</v>
      </c>
      <c r="CP23" s="139">
        <v>971.7</v>
      </c>
      <c r="CQ23" s="139">
        <v>773</v>
      </c>
      <c r="CR23" s="139">
        <v>233.2</v>
      </c>
      <c r="CS23" s="139">
        <v>301.60000000000002</v>
      </c>
      <c r="CT23" s="139">
        <v>103.8</v>
      </c>
      <c r="CU23" s="139">
        <v>406.4</v>
      </c>
      <c r="CV23" s="139">
        <v>50</v>
      </c>
      <c r="CW23" s="139">
        <v>206</v>
      </c>
      <c r="CX23" s="139">
        <v>462.5</v>
      </c>
      <c r="CY23" s="139">
        <v>50</v>
      </c>
      <c r="CZ23" s="139">
        <v>1843.3</v>
      </c>
      <c r="DA23" s="139">
        <v>199.5</v>
      </c>
      <c r="DB23" s="139">
        <v>320.5</v>
      </c>
      <c r="DC23" s="139">
        <v>183</v>
      </c>
      <c r="DD23" s="139">
        <v>156</v>
      </c>
      <c r="DE23" s="139">
        <v>297.89999999999998</v>
      </c>
      <c r="DF23" s="139">
        <v>21065.599999999999</v>
      </c>
      <c r="DG23" s="139">
        <v>104</v>
      </c>
      <c r="DH23" s="139">
        <v>1860.6</v>
      </c>
      <c r="DI23" s="139">
        <v>2486.8000000000002</v>
      </c>
      <c r="DJ23" s="139">
        <v>639.5</v>
      </c>
      <c r="DK23" s="139">
        <v>500</v>
      </c>
      <c r="DL23" s="139">
        <v>5726.4</v>
      </c>
      <c r="DM23" s="139">
        <v>232.8</v>
      </c>
      <c r="DN23" s="139">
        <v>1320</v>
      </c>
      <c r="DO23" s="139">
        <v>3248</v>
      </c>
      <c r="DP23" s="139">
        <v>198.3</v>
      </c>
      <c r="DQ23" s="139">
        <v>834</v>
      </c>
      <c r="DR23" s="139">
        <v>1343.6</v>
      </c>
      <c r="DS23" s="139">
        <v>639</v>
      </c>
      <c r="DT23" s="139">
        <v>175</v>
      </c>
      <c r="DU23" s="139">
        <v>361</v>
      </c>
      <c r="DV23" s="139">
        <v>214</v>
      </c>
      <c r="DW23" s="139">
        <v>307.7</v>
      </c>
      <c r="DX23" s="139">
        <v>164.2</v>
      </c>
      <c r="DY23" s="139">
        <v>305.3</v>
      </c>
      <c r="DZ23" s="139">
        <v>716.4</v>
      </c>
      <c r="EA23" s="139">
        <v>531.29999999999995</v>
      </c>
      <c r="EB23" s="139">
        <v>569.1</v>
      </c>
      <c r="EC23" s="139">
        <v>297.10000000000002</v>
      </c>
      <c r="ED23" s="139">
        <v>1562.4</v>
      </c>
      <c r="EE23" s="139">
        <v>190.2</v>
      </c>
      <c r="EF23" s="139">
        <v>1404.7</v>
      </c>
      <c r="EG23" s="139">
        <v>249.9</v>
      </c>
      <c r="EH23" s="139">
        <v>248</v>
      </c>
      <c r="EI23" s="139">
        <v>14178.9</v>
      </c>
      <c r="EJ23" s="139">
        <v>10282</v>
      </c>
      <c r="EK23" s="139">
        <v>682.8</v>
      </c>
      <c r="EL23" s="139">
        <v>474.5</v>
      </c>
      <c r="EM23" s="139">
        <v>384.9</v>
      </c>
      <c r="EN23" s="139">
        <v>979.8</v>
      </c>
      <c r="EO23" s="139">
        <v>314.2</v>
      </c>
      <c r="EP23" s="139">
        <v>419.7</v>
      </c>
      <c r="EQ23" s="139">
        <v>2658.9</v>
      </c>
      <c r="ER23" s="139">
        <v>316</v>
      </c>
      <c r="ES23" s="139">
        <v>181.4</v>
      </c>
      <c r="ET23" s="139">
        <v>191.2</v>
      </c>
      <c r="EU23" s="139">
        <v>574.6</v>
      </c>
      <c r="EV23" s="139">
        <v>78.8</v>
      </c>
      <c r="EW23" s="139">
        <v>839</v>
      </c>
      <c r="EX23" s="139">
        <v>169.3</v>
      </c>
      <c r="EY23" s="139">
        <v>779</v>
      </c>
      <c r="EZ23" s="139">
        <v>128.5</v>
      </c>
      <c r="FA23" s="139">
        <v>3455.1</v>
      </c>
      <c r="FB23" s="139">
        <v>295.5</v>
      </c>
      <c r="FC23" s="139">
        <v>1964.2</v>
      </c>
      <c r="FD23" s="139">
        <v>405.3</v>
      </c>
      <c r="FE23" s="139">
        <v>83.4</v>
      </c>
      <c r="FF23" s="139">
        <v>195.4</v>
      </c>
      <c r="FG23" s="139">
        <v>126.8</v>
      </c>
      <c r="FH23" s="139">
        <v>69.7</v>
      </c>
      <c r="FI23" s="139">
        <v>1739.1</v>
      </c>
      <c r="FJ23" s="139">
        <v>2033</v>
      </c>
      <c r="FK23" s="139">
        <v>2573.5</v>
      </c>
      <c r="FL23" s="139">
        <v>8294</v>
      </c>
      <c r="FM23" s="139">
        <v>3886</v>
      </c>
      <c r="FN23" s="139">
        <v>22184.9</v>
      </c>
      <c r="FO23" s="139">
        <v>1089.0999999999999</v>
      </c>
      <c r="FP23" s="139">
        <v>2280</v>
      </c>
      <c r="FQ23" s="139">
        <v>986.9</v>
      </c>
      <c r="FR23" s="139">
        <v>169.4</v>
      </c>
      <c r="FS23" s="139">
        <v>179.9</v>
      </c>
      <c r="FT23" s="139">
        <v>59</v>
      </c>
      <c r="FU23" s="139">
        <v>813.7</v>
      </c>
      <c r="FV23" s="139">
        <v>784</v>
      </c>
      <c r="FW23" s="139">
        <v>159.19999999999999</v>
      </c>
      <c r="FX23" s="139">
        <v>57.2</v>
      </c>
      <c r="FY23" s="15"/>
      <c r="FZ23" s="12">
        <f t="shared" ref="FZ23:FZ36" si="13">SUM(C23:FX23)</f>
        <v>850310.15999999992</v>
      </c>
      <c r="GA23" s="12"/>
      <c r="GB23" s="12"/>
      <c r="GC23" s="12"/>
      <c r="GD23" s="12"/>
      <c r="GE23" s="12"/>
      <c r="GF23" s="12"/>
      <c r="GG23" s="2"/>
      <c r="GH23" s="2"/>
      <c r="GI23" s="116"/>
      <c r="GJ23" s="116"/>
      <c r="GK23" s="116"/>
      <c r="GL23" s="116"/>
      <c r="GM23" s="116"/>
    </row>
    <row r="24" spans="1:256" x14ac:dyDescent="0.35">
      <c r="A24" s="115" t="s">
        <v>1064</v>
      </c>
      <c r="B24" s="144" t="s">
        <v>675</v>
      </c>
      <c r="C24" s="182">
        <v>0</v>
      </c>
      <c r="D24" s="182">
        <v>0</v>
      </c>
      <c r="E24" s="182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2">
        <v>0</v>
      </c>
      <c r="AM24" s="182">
        <v>0</v>
      </c>
      <c r="AN24" s="182">
        <v>0</v>
      </c>
      <c r="AO24" s="182">
        <v>0</v>
      </c>
      <c r="AP24" s="182">
        <v>0</v>
      </c>
      <c r="AQ24" s="182">
        <v>0</v>
      </c>
      <c r="AR24" s="182">
        <v>0</v>
      </c>
      <c r="AS24" s="182">
        <v>0</v>
      </c>
      <c r="AT24" s="182">
        <v>0</v>
      </c>
      <c r="AU24" s="182">
        <v>0</v>
      </c>
      <c r="AV24" s="182">
        <v>0</v>
      </c>
      <c r="AW24" s="182">
        <v>0</v>
      </c>
      <c r="AX24" s="182">
        <v>0</v>
      </c>
      <c r="AY24" s="182">
        <v>0</v>
      </c>
      <c r="AZ24" s="182">
        <v>0</v>
      </c>
      <c r="BA24" s="182">
        <v>0</v>
      </c>
      <c r="BB24" s="182">
        <v>0</v>
      </c>
      <c r="BC24" s="182">
        <v>0</v>
      </c>
      <c r="BD24" s="182">
        <v>0</v>
      </c>
      <c r="BE24" s="182">
        <v>0</v>
      </c>
      <c r="BF24" s="182">
        <v>0</v>
      </c>
      <c r="BG24" s="182">
        <v>0</v>
      </c>
      <c r="BH24" s="182">
        <v>0</v>
      </c>
      <c r="BI24" s="182">
        <v>0</v>
      </c>
      <c r="BJ24" s="182">
        <v>0</v>
      </c>
      <c r="BK24" s="182">
        <v>0</v>
      </c>
      <c r="BL24" s="182">
        <v>0</v>
      </c>
      <c r="BM24" s="182">
        <v>0</v>
      </c>
      <c r="BN24" s="182">
        <v>0</v>
      </c>
      <c r="BO24" s="182">
        <v>0</v>
      </c>
      <c r="BP24" s="182">
        <v>0</v>
      </c>
      <c r="BQ24" s="182">
        <v>0</v>
      </c>
      <c r="BR24" s="182">
        <v>0</v>
      </c>
      <c r="BS24" s="182">
        <v>0</v>
      </c>
      <c r="BT24" s="182">
        <v>0</v>
      </c>
      <c r="BU24" s="182">
        <v>0</v>
      </c>
      <c r="BV24" s="182">
        <v>0</v>
      </c>
      <c r="BW24" s="182">
        <v>0</v>
      </c>
      <c r="BX24" s="182">
        <v>0</v>
      </c>
      <c r="BY24" s="182">
        <v>0</v>
      </c>
      <c r="BZ24" s="182">
        <v>0</v>
      </c>
      <c r="CA24" s="182">
        <v>0</v>
      </c>
      <c r="CB24" s="182">
        <v>0</v>
      </c>
      <c r="CC24" s="182">
        <v>0</v>
      </c>
      <c r="CD24" s="182">
        <v>0</v>
      </c>
      <c r="CE24" s="182">
        <v>0</v>
      </c>
      <c r="CF24" s="182">
        <v>0</v>
      </c>
      <c r="CG24" s="182">
        <v>0</v>
      </c>
      <c r="CH24" s="182">
        <v>0</v>
      </c>
      <c r="CI24" s="182">
        <v>0</v>
      </c>
      <c r="CJ24" s="182">
        <v>0</v>
      </c>
      <c r="CK24" s="182">
        <v>0</v>
      </c>
      <c r="CL24" s="182">
        <v>0</v>
      </c>
      <c r="CM24" s="182">
        <v>0</v>
      </c>
      <c r="CN24" s="182">
        <v>0</v>
      </c>
      <c r="CO24" s="182">
        <v>0</v>
      </c>
      <c r="CP24" s="182">
        <v>0</v>
      </c>
      <c r="CQ24" s="182">
        <v>0</v>
      </c>
      <c r="CR24" s="182">
        <v>0</v>
      </c>
      <c r="CS24" s="182">
        <v>0</v>
      </c>
      <c r="CT24" s="182">
        <v>0</v>
      </c>
      <c r="CU24" s="182">
        <v>0</v>
      </c>
      <c r="CV24" s="182">
        <v>0</v>
      </c>
      <c r="CW24" s="182">
        <v>0</v>
      </c>
      <c r="CX24" s="182">
        <v>0</v>
      </c>
      <c r="CY24" s="182">
        <v>0</v>
      </c>
      <c r="CZ24" s="182">
        <v>0</v>
      </c>
      <c r="DA24" s="182">
        <v>0</v>
      </c>
      <c r="DB24" s="182">
        <v>0</v>
      </c>
      <c r="DC24" s="182">
        <v>0</v>
      </c>
      <c r="DD24" s="182">
        <v>0</v>
      </c>
      <c r="DE24" s="182">
        <v>0</v>
      </c>
      <c r="DF24" s="182">
        <v>0</v>
      </c>
      <c r="DG24" s="182">
        <v>0</v>
      </c>
      <c r="DH24" s="182">
        <v>0</v>
      </c>
      <c r="DI24" s="182">
        <v>0</v>
      </c>
      <c r="DJ24" s="182">
        <v>0</v>
      </c>
      <c r="DK24" s="182">
        <v>0</v>
      </c>
      <c r="DL24" s="182">
        <v>0</v>
      </c>
      <c r="DM24" s="182">
        <v>0</v>
      </c>
      <c r="DN24" s="182">
        <v>0</v>
      </c>
      <c r="DO24" s="182">
        <v>0</v>
      </c>
      <c r="DP24" s="182">
        <v>0</v>
      </c>
      <c r="DQ24" s="182">
        <v>0</v>
      </c>
      <c r="DR24" s="182">
        <v>0</v>
      </c>
      <c r="DS24" s="182">
        <v>0</v>
      </c>
      <c r="DT24" s="182">
        <v>0</v>
      </c>
      <c r="DU24" s="182">
        <v>0</v>
      </c>
      <c r="DV24" s="182">
        <v>0</v>
      </c>
      <c r="DW24" s="182">
        <v>0</v>
      </c>
      <c r="DX24" s="182">
        <v>0</v>
      </c>
      <c r="DY24" s="182">
        <v>0</v>
      </c>
      <c r="DZ24" s="182">
        <v>0</v>
      </c>
      <c r="EA24" s="182">
        <v>0</v>
      </c>
      <c r="EB24" s="182">
        <v>0</v>
      </c>
      <c r="EC24" s="182">
        <v>0</v>
      </c>
      <c r="ED24" s="182">
        <v>0</v>
      </c>
      <c r="EE24" s="182">
        <v>0</v>
      </c>
      <c r="EF24" s="182">
        <v>0</v>
      </c>
      <c r="EG24" s="182">
        <v>0</v>
      </c>
      <c r="EH24" s="182">
        <v>0</v>
      </c>
      <c r="EI24" s="182">
        <v>0</v>
      </c>
      <c r="EJ24" s="182">
        <v>0</v>
      </c>
      <c r="EK24" s="182">
        <v>0</v>
      </c>
      <c r="EL24" s="182">
        <v>0</v>
      </c>
      <c r="EM24" s="182">
        <v>0</v>
      </c>
      <c r="EN24" s="182">
        <v>0</v>
      </c>
      <c r="EO24" s="182">
        <v>0</v>
      </c>
      <c r="EP24" s="182">
        <v>0</v>
      </c>
      <c r="EQ24" s="182">
        <v>0</v>
      </c>
      <c r="ER24" s="182">
        <v>0</v>
      </c>
      <c r="ES24" s="182">
        <v>0</v>
      </c>
      <c r="ET24" s="182">
        <v>0</v>
      </c>
      <c r="EU24" s="182">
        <v>0</v>
      </c>
      <c r="EV24" s="182">
        <v>0</v>
      </c>
      <c r="EW24" s="182">
        <v>0</v>
      </c>
      <c r="EX24" s="182">
        <v>0</v>
      </c>
      <c r="EY24" s="182">
        <v>0</v>
      </c>
      <c r="EZ24" s="182">
        <v>0</v>
      </c>
      <c r="FA24" s="182">
        <v>0</v>
      </c>
      <c r="FB24" s="182">
        <v>0</v>
      </c>
      <c r="FC24" s="182">
        <v>0</v>
      </c>
      <c r="FD24" s="182">
        <v>0</v>
      </c>
      <c r="FE24" s="182">
        <v>0</v>
      </c>
      <c r="FF24" s="182">
        <v>0</v>
      </c>
      <c r="FG24" s="182">
        <v>0</v>
      </c>
      <c r="FH24" s="182">
        <v>0</v>
      </c>
      <c r="FI24" s="182">
        <v>0</v>
      </c>
      <c r="FJ24" s="182">
        <v>0</v>
      </c>
      <c r="FK24" s="182">
        <v>0</v>
      </c>
      <c r="FL24" s="182">
        <v>0</v>
      </c>
      <c r="FM24" s="182">
        <v>0</v>
      </c>
      <c r="FN24" s="182">
        <v>0</v>
      </c>
      <c r="FO24" s="182">
        <v>0</v>
      </c>
      <c r="FP24" s="182">
        <v>0</v>
      </c>
      <c r="FQ24" s="182">
        <v>0</v>
      </c>
      <c r="FR24" s="182">
        <v>0</v>
      </c>
      <c r="FS24" s="182">
        <v>0</v>
      </c>
      <c r="FT24" s="182">
        <v>0</v>
      </c>
      <c r="FU24" s="182">
        <v>0</v>
      </c>
      <c r="FV24" s="182">
        <v>0</v>
      </c>
      <c r="FW24" s="182">
        <v>0</v>
      </c>
      <c r="FX24" s="182">
        <v>0</v>
      </c>
      <c r="FY24" s="12"/>
      <c r="FZ24" s="12">
        <f t="shared" si="13"/>
        <v>0</v>
      </c>
      <c r="GA24" s="12"/>
      <c r="GB24" s="12"/>
      <c r="GC24" s="12"/>
      <c r="GD24" s="12"/>
      <c r="GE24" s="12"/>
      <c r="GF24" s="12"/>
      <c r="GG24" s="2"/>
      <c r="GH24" s="2"/>
      <c r="GI24" s="116"/>
      <c r="GJ24" s="116"/>
      <c r="GK24" s="116"/>
      <c r="GL24" s="116"/>
      <c r="GM24" s="116"/>
    </row>
    <row r="25" spans="1:256" x14ac:dyDescent="0.35">
      <c r="A25" s="115" t="s">
        <v>444</v>
      </c>
      <c r="B25" s="144" t="s">
        <v>439</v>
      </c>
      <c r="C25" s="182">
        <f>IF($B$7&lt;3,0,VLOOKUP(C3,PriorYR_FTE!$A$3:$E$180,3))</f>
        <v>0</v>
      </c>
      <c r="D25" s="182">
        <f>IF($B$7&lt;3,0,VLOOKUP(D3,PriorYR_FTE!$A$3:$E$180,3))</f>
        <v>0</v>
      </c>
      <c r="E25" s="182">
        <f>IF($B$7&lt;3,0,VLOOKUP(E3,PriorYR_FTE!$A$3:$E$180,3))</f>
        <v>0</v>
      </c>
      <c r="F25" s="182">
        <f>IF($B$7&lt;3,0,VLOOKUP(F3,PriorYR_FTE!$A$3:$E$180,3))</f>
        <v>0</v>
      </c>
      <c r="G25" s="182">
        <f>IF($B$7&lt;3,0,VLOOKUP(G3,PriorYR_FTE!$A$3:$E$180,3))</f>
        <v>0</v>
      </c>
      <c r="H25" s="182">
        <f>IF($B$7&lt;3,0,VLOOKUP(H3,PriorYR_FTE!$A$3:$E$180,3))</f>
        <v>0</v>
      </c>
      <c r="I25" s="182">
        <f>IF($B$7&lt;3,0,VLOOKUP(I3,PriorYR_FTE!$A$3:$E$180,3))</f>
        <v>0</v>
      </c>
      <c r="J25" s="182">
        <f>IF($B$7&lt;3,0,VLOOKUP(J3,PriorYR_FTE!$A$3:$E$180,3))</f>
        <v>0</v>
      </c>
      <c r="K25" s="182">
        <f>IF($B$7&lt;3,0,VLOOKUP(K3,PriorYR_FTE!$A$3:$E$180,3))</f>
        <v>0</v>
      </c>
      <c r="L25" s="182">
        <f>IF($B$7&lt;3,0,VLOOKUP(L3,PriorYR_FTE!$A$3:$E$180,3))</f>
        <v>0</v>
      </c>
      <c r="M25" s="182">
        <f>IF($B$7&lt;3,0,VLOOKUP(M3,PriorYR_FTE!$A$3:$E$180,3))</f>
        <v>0</v>
      </c>
      <c r="N25" s="182">
        <f>IF($B$7&lt;3,0,VLOOKUP(N3,PriorYR_FTE!$A$3:$E$180,3))</f>
        <v>0</v>
      </c>
      <c r="O25" s="182">
        <f>IF($B$7&lt;3,0,VLOOKUP(O3,PriorYR_FTE!$A$3:$E$180,3))</f>
        <v>0</v>
      </c>
      <c r="P25" s="182">
        <f>IF($B$7&lt;3,0,VLOOKUP(P3,PriorYR_FTE!$A$3:$E$180,3))</f>
        <v>0</v>
      </c>
      <c r="Q25" s="182">
        <f>IF($B$7&lt;3,0,VLOOKUP(Q3,PriorYR_FTE!$A$3:$E$180,3))</f>
        <v>0</v>
      </c>
      <c r="R25" s="182">
        <f>IF($B$7&lt;3,0,VLOOKUP(R3,PriorYR_FTE!$A$3:$E$180,3))</f>
        <v>0</v>
      </c>
      <c r="S25" s="182">
        <f>IF($B$7&lt;3,0,VLOOKUP(S3,PriorYR_FTE!$A$3:$E$180,3))</f>
        <v>0</v>
      </c>
      <c r="T25" s="182">
        <f>IF($B$7&lt;3,0,VLOOKUP(T3,PriorYR_FTE!$A$3:$E$180,3))</f>
        <v>0</v>
      </c>
      <c r="U25" s="182">
        <f>IF($B$7&lt;3,0,VLOOKUP(U3,PriorYR_FTE!$A$3:$E$180,3))</f>
        <v>0</v>
      </c>
      <c r="V25" s="182">
        <f>IF($B$7&lt;3,0,VLOOKUP(V3,PriorYR_FTE!$A$3:$E$180,3))</f>
        <v>0</v>
      </c>
      <c r="W25" s="182">
        <f>IF($B$7&lt;3,0,VLOOKUP(W3,PriorYR_FTE!$A$3:$E$180,3))</f>
        <v>0</v>
      </c>
      <c r="X25" s="182">
        <f>IF($B$7&lt;3,0,VLOOKUP(X3,PriorYR_FTE!$A$3:$E$180,3))</f>
        <v>0</v>
      </c>
      <c r="Y25" s="182">
        <f>IF($B$7&lt;3,0,VLOOKUP(Y3,PriorYR_FTE!$A$3:$E$180,3))</f>
        <v>0</v>
      </c>
      <c r="Z25" s="182">
        <f>IF($B$7&lt;3,0,VLOOKUP(Z3,PriorYR_FTE!$A$3:$E$180,3))</f>
        <v>0</v>
      </c>
      <c r="AA25" s="182">
        <f>IF($B$7&lt;3,0,VLOOKUP(AA3,PriorYR_FTE!$A$3:$E$180,3))</f>
        <v>0</v>
      </c>
      <c r="AB25" s="182">
        <f>IF($B$7&lt;3,0,VLOOKUP(AB3,PriorYR_FTE!$A$3:$E$180,3))</f>
        <v>0</v>
      </c>
      <c r="AC25" s="182">
        <f>IF($B$7&lt;3,0,VLOOKUP(AC3,PriorYR_FTE!$A$3:$E$180,3))</f>
        <v>0</v>
      </c>
      <c r="AD25" s="182">
        <f>IF($B$7&lt;3,0,VLOOKUP(AD3,PriorYR_FTE!$A$3:$E$180,3))</f>
        <v>0</v>
      </c>
      <c r="AE25" s="182">
        <f>IF($B$7&lt;3,0,VLOOKUP(AE3,PriorYR_FTE!$A$3:$E$180,3))</f>
        <v>0</v>
      </c>
      <c r="AF25" s="182">
        <f>IF($B$7&lt;3,0,VLOOKUP(AF3,PriorYR_FTE!$A$3:$E$180,3))</f>
        <v>0</v>
      </c>
      <c r="AG25" s="182">
        <f>IF($B$7&lt;3,0,VLOOKUP(AG3,PriorYR_FTE!$A$3:$E$180,3))</f>
        <v>0</v>
      </c>
      <c r="AH25" s="182">
        <f>IF($B$7&lt;3,0,VLOOKUP(AH3,PriorYR_FTE!$A$3:$E$180,3))</f>
        <v>0</v>
      </c>
      <c r="AI25" s="182">
        <f>IF($B$7&lt;3,0,VLOOKUP(AI3,PriorYR_FTE!$A$3:$E$180,3))</f>
        <v>0</v>
      </c>
      <c r="AJ25" s="182">
        <f>IF($B$7&lt;3,0,VLOOKUP(AJ3,PriorYR_FTE!$A$3:$E$180,3))</f>
        <v>0</v>
      </c>
      <c r="AK25" s="182">
        <f>IF($B$7&lt;3,0,VLOOKUP(AK3,PriorYR_FTE!$A$3:$E$180,3))</f>
        <v>0</v>
      </c>
      <c r="AL25" s="182">
        <f>IF($B$7&lt;3,0,VLOOKUP(AL3,PriorYR_FTE!$A$3:$E$180,3))</f>
        <v>0</v>
      </c>
      <c r="AM25" s="182">
        <f>IF($B$7&lt;3,0,VLOOKUP(AM3,PriorYR_FTE!$A$3:$E$180,3))</f>
        <v>0</v>
      </c>
      <c r="AN25" s="182">
        <f>IF($B$7&lt;3,0,VLOOKUP(AN3,PriorYR_FTE!$A$3:$E$180,3))</f>
        <v>0</v>
      </c>
      <c r="AO25" s="182">
        <f>IF($B$7&lt;3,0,VLOOKUP(AO3,PriorYR_FTE!$A$3:$E$180,3))</f>
        <v>0</v>
      </c>
      <c r="AP25" s="182">
        <f>IF($B$7&lt;3,0,VLOOKUP(AP3,PriorYR_FTE!$A$3:$E$180,3))</f>
        <v>0</v>
      </c>
      <c r="AQ25" s="182">
        <f>IF($B$7&lt;3,0,VLOOKUP(AQ3,PriorYR_FTE!$A$3:$E$180,3))</f>
        <v>0</v>
      </c>
      <c r="AR25" s="182">
        <f>IF($B$7&lt;3,0,VLOOKUP(AR3,PriorYR_FTE!$A$3:$E$180,3))</f>
        <v>0</v>
      </c>
      <c r="AS25" s="182">
        <f>IF($B$7&lt;3,0,VLOOKUP(AS3,PriorYR_FTE!$A$3:$E$180,3))</f>
        <v>0</v>
      </c>
      <c r="AT25" s="182">
        <f>IF($B$7&lt;3,0,VLOOKUP(AT3,PriorYR_FTE!$A$3:$E$180,3))</f>
        <v>0</v>
      </c>
      <c r="AU25" s="182">
        <f>IF($B$7&lt;3,0,VLOOKUP(AU3,PriorYR_FTE!$A$3:$E$180,3))</f>
        <v>0</v>
      </c>
      <c r="AV25" s="182">
        <f>IF($B$7&lt;3,0,VLOOKUP(AV3,PriorYR_FTE!$A$3:$E$180,3))</f>
        <v>0</v>
      </c>
      <c r="AW25" s="182">
        <f>IF($B$7&lt;3,0,VLOOKUP(AW3,PriorYR_FTE!$A$3:$E$180,3))</f>
        <v>0</v>
      </c>
      <c r="AX25" s="182">
        <f>IF($B$7&lt;3,0,VLOOKUP(AX3,PriorYR_FTE!$A$3:$E$180,3))</f>
        <v>0</v>
      </c>
      <c r="AY25" s="182">
        <f>IF($B$7&lt;3,0,VLOOKUP(AY3,PriorYR_FTE!$A$3:$E$180,3))</f>
        <v>0</v>
      </c>
      <c r="AZ25" s="182">
        <f>IF($B$7&lt;3,0,VLOOKUP(AZ3,PriorYR_FTE!$A$3:$E$180,3))</f>
        <v>0</v>
      </c>
      <c r="BA25" s="182">
        <f>IF($B$7&lt;3,0,VLOOKUP(BA3,PriorYR_FTE!$A$3:$E$180,3))</f>
        <v>0</v>
      </c>
      <c r="BB25" s="182">
        <f>IF($B$7&lt;3,0,VLOOKUP(BB3,PriorYR_FTE!$A$3:$E$180,3))</f>
        <v>0</v>
      </c>
      <c r="BC25" s="182">
        <f>IF($B$7&lt;3,0,VLOOKUP(BC3,PriorYR_FTE!$A$3:$E$180,3))</f>
        <v>0</v>
      </c>
      <c r="BD25" s="182">
        <f>IF($B$7&lt;3,0,VLOOKUP(BD3,PriorYR_FTE!$A$3:$E$180,3))</f>
        <v>0</v>
      </c>
      <c r="BE25" s="182">
        <f>IF($B$7&lt;3,0,VLOOKUP(BE3,PriorYR_FTE!$A$3:$E$180,3))</f>
        <v>0</v>
      </c>
      <c r="BF25" s="182">
        <f>IF($B$7&lt;3,0,VLOOKUP(BF3,PriorYR_FTE!$A$3:$E$180,3))</f>
        <v>0</v>
      </c>
      <c r="BG25" s="182">
        <f>IF($B$7&lt;3,0,VLOOKUP(BG3,PriorYR_FTE!$A$3:$E$180,3))</f>
        <v>0</v>
      </c>
      <c r="BH25" s="182">
        <f>IF($B$7&lt;3,0,VLOOKUP(BH3,PriorYR_FTE!$A$3:$E$180,3))</f>
        <v>0</v>
      </c>
      <c r="BI25" s="182">
        <f>IF($B$7&lt;3,0,VLOOKUP(BI3,PriorYR_FTE!$A$3:$E$180,3))</f>
        <v>0</v>
      </c>
      <c r="BJ25" s="182">
        <f>IF($B$7&lt;3,0,VLOOKUP(BJ3,PriorYR_FTE!$A$3:$E$180,3))</f>
        <v>0</v>
      </c>
      <c r="BK25" s="182">
        <f>IF($B$7&lt;3,0,VLOOKUP(BK3,PriorYR_FTE!$A$3:$E$180,3))</f>
        <v>0</v>
      </c>
      <c r="BL25" s="182">
        <f>IF($B$7&lt;3,0,VLOOKUP(BL3,PriorYR_FTE!$A$3:$E$180,3))</f>
        <v>0</v>
      </c>
      <c r="BM25" s="182">
        <f>IF($B$7&lt;3,0,VLOOKUP(BM3,PriorYR_FTE!$A$3:$E$180,3))</f>
        <v>0</v>
      </c>
      <c r="BN25" s="182">
        <f>IF($B$7&lt;3,0,VLOOKUP(BN3,PriorYR_FTE!$A$3:$E$180,3))</f>
        <v>0</v>
      </c>
      <c r="BO25" s="182">
        <f>IF($B$7&lt;3,0,VLOOKUP(BO3,PriorYR_FTE!$A$3:$E$180,3))</f>
        <v>0</v>
      </c>
      <c r="BP25" s="182">
        <f>IF($B$7&lt;3,0,VLOOKUP(BP3,PriorYR_FTE!$A$3:$E$180,3))</f>
        <v>0</v>
      </c>
      <c r="BQ25" s="182">
        <f>IF($B$7&lt;3,0,VLOOKUP(BQ3,PriorYR_FTE!$A$3:$E$180,3))</f>
        <v>0</v>
      </c>
      <c r="BR25" s="182">
        <f>IF($B$7&lt;3,0,VLOOKUP(BR3,PriorYR_FTE!$A$3:$E$180,3))</f>
        <v>0</v>
      </c>
      <c r="BS25" s="182">
        <f>IF($B$7&lt;3,0,VLOOKUP(BS3,PriorYR_FTE!$A$3:$E$180,3))</f>
        <v>0</v>
      </c>
      <c r="BT25" s="182">
        <f>IF($B$7&lt;3,0,VLOOKUP(BT3,PriorYR_FTE!$A$3:$E$180,3))</f>
        <v>0</v>
      </c>
      <c r="BU25" s="182">
        <f>IF($B$7&lt;3,0,VLOOKUP(BU3,PriorYR_FTE!$A$3:$E$180,3))</f>
        <v>0</v>
      </c>
      <c r="BV25" s="182">
        <f>IF($B$7&lt;3,0,VLOOKUP(BV3,PriorYR_FTE!$A$3:$E$180,3))</f>
        <v>0</v>
      </c>
      <c r="BW25" s="182">
        <f>IF($B$7&lt;3,0,VLOOKUP(BW3,PriorYR_FTE!$A$3:$E$180,3))</f>
        <v>0</v>
      </c>
      <c r="BX25" s="182">
        <f>IF($B$7&lt;3,0,VLOOKUP(BX3,PriorYR_FTE!$A$3:$E$180,3))</f>
        <v>0</v>
      </c>
      <c r="BY25" s="182">
        <f>IF($B$7&lt;3,0,VLOOKUP(BY3,PriorYR_FTE!$A$3:$E$180,3))</f>
        <v>0</v>
      </c>
      <c r="BZ25" s="182">
        <f>IF($B$7&lt;3,0,VLOOKUP(BZ3,PriorYR_FTE!$A$3:$E$180,3))</f>
        <v>0</v>
      </c>
      <c r="CA25" s="182">
        <f>IF($B$7&lt;3,0,VLOOKUP(CA3,PriorYR_FTE!$A$3:$E$180,3))</f>
        <v>0</v>
      </c>
      <c r="CB25" s="182">
        <f>IF($B$7&lt;3,0,VLOOKUP(CB3,PriorYR_FTE!$A$3:$E$180,3))</f>
        <v>0</v>
      </c>
      <c r="CC25" s="182">
        <f>IF($B$7&lt;3,0,VLOOKUP(CC3,PriorYR_FTE!$A$3:$E$180,3))</f>
        <v>0</v>
      </c>
      <c r="CD25" s="182">
        <f>IF($B$7&lt;3,0,VLOOKUP(CD3,PriorYR_FTE!$A$3:$E$180,3))</f>
        <v>0</v>
      </c>
      <c r="CE25" s="182">
        <f>IF($B$7&lt;3,0,VLOOKUP(CE3,PriorYR_FTE!$A$3:$E$180,3))</f>
        <v>0</v>
      </c>
      <c r="CF25" s="182">
        <f>IF($B$7&lt;3,0,VLOOKUP(CF3,PriorYR_FTE!$A$3:$E$180,3))</f>
        <v>0</v>
      </c>
      <c r="CG25" s="182">
        <f>IF($B$7&lt;3,0,VLOOKUP(CG3,PriorYR_FTE!$A$3:$E$180,3))</f>
        <v>0</v>
      </c>
      <c r="CH25" s="182">
        <f>IF($B$7&lt;3,0,VLOOKUP(CH3,PriorYR_FTE!$A$3:$E$180,3))</f>
        <v>0</v>
      </c>
      <c r="CI25" s="182">
        <f>IF($B$7&lt;3,0,VLOOKUP(CI3,PriorYR_FTE!$A$3:$E$180,3))</f>
        <v>0</v>
      </c>
      <c r="CJ25" s="182">
        <f>IF($B$7&lt;3,0,VLOOKUP(CJ3,PriorYR_FTE!$A$3:$E$180,3))</f>
        <v>0</v>
      </c>
      <c r="CK25" s="182">
        <f>IF($B$7&lt;3,0,VLOOKUP(CK3,PriorYR_FTE!$A$3:$E$180,3))</f>
        <v>0</v>
      </c>
      <c r="CL25" s="182">
        <f>IF($B$7&lt;3,0,VLOOKUP(CL3,PriorYR_FTE!$A$3:$E$180,3))</f>
        <v>0</v>
      </c>
      <c r="CM25" s="182">
        <f>IF($B$7&lt;3,0,VLOOKUP(CM3,PriorYR_FTE!$A$3:$E$180,3))</f>
        <v>0</v>
      </c>
      <c r="CN25" s="182">
        <f>IF($B$7&lt;3,0,VLOOKUP(CN3,PriorYR_FTE!$A$3:$E$180,3))</f>
        <v>0</v>
      </c>
      <c r="CO25" s="182">
        <f>IF($B$7&lt;3,0,VLOOKUP(CO3,PriorYR_FTE!$A$3:$E$180,3))</f>
        <v>0</v>
      </c>
      <c r="CP25" s="182">
        <f>IF($B$7&lt;3,0,VLOOKUP(CP3,PriorYR_FTE!$A$3:$E$180,3))</f>
        <v>0</v>
      </c>
      <c r="CQ25" s="182">
        <f>IF($B$7&lt;3,0,VLOOKUP(CQ3,PriorYR_FTE!$A$3:$E$180,3))</f>
        <v>0</v>
      </c>
      <c r="CR25" s="182">
        <f>IF($B$7&lt;3,0,VLOOKUP(CR3,PriorYR_FTE!$A$3:$E$180,3))</f>
        <v>0</v>
      </c>
      <c r="CS25" s="182">
        <f>IF($B$7&lt;3,0,VLOOKUP(CS3,PriorYR_FTE!$A$3:$E$180,3))</f>
        <v>0</v>
      </c>
      <c r="CT25" s="182">
        <f>IF($B$7&lt;3,0,VLOOKUP(CT3,PriorYR_FTE!$A$3:$E$180,3))</f>
        <v>0</v>
      </c>
      <c r="CU25" s="182">
        <f>IF($B$7&lt;3,0,VLOOKUP(CU3,PriorYR_FTE!$A$3:$E$180,3))</f>
        <v>0</v>
      </c>
      <c r="CV25" s="182">
        <f>IF($B$7&lt;3,0,VLOOKUP(CV3,PriorYR_FTE!$A$3:$E$180,3))</f>
        <v>0</v>
      </c>
      <c r="CW25" s="182">
        <f>IF($B$7&lt;3,0,VLOOKUP(CW3,PriorYR_FTE!$A$3:$E$180,3))</f>
        <v>0</v>
      </c>
      <c r="CX25" s="182">
        <f>IF($B$7&lt;3,0,VLOOKUP(CX3,PriorYR_FTE!$A$3:$E$180,3))</f>
        <v>0</v>
      </c>
      <c r="CY25" s="182">
        <f>IF($B$7&lt;3,0,VLOOKUP(CY3,PriorYR_FTE!$A$3:$E$180,3))</f>
        <v>0</v>
      </c>
      <c r="CZ25" s="182">
        <f>IF($B$7&lt;3,0,VLOOKUP(CZ3,PriorYR_FTE!$A$3:$E$180,3))</f>
        <v>0</v>
      </c>
      <c r="DA25" s="182">
        <f>IF($B$7&lt;3,0,VLOOKUP(DA3,PriorYR_FTE!$A$3:$E$180,3))</f>
        <v>0</v>
      </c>
      <c r="DB25" s="182">
        <f>IF($B$7&lt;3,0,VLOOKUP(DB3,PriorYR_FTE!$A$3:$E$180,3))</f>
        <v>0</v>
      </c>
      <c r="DC25" s="182">
        <f>IF($B$7&lt;3,0,VLOOKUP(DC3,PriorYR_FTE!$A$3:$E$180,3))</f>
        <v>0</v>
      </c>
      <c r="DD25" s="182">
        <f>IF($B$7&lt;3,0,VLOOKUP(DD3,PriorYR_FTE!$A$3:$E$180,3))</f>
        <v>0</v>
      </c>
      <c r="DE25" s="182">
        <f>IF($B$7&lt;3,0,VLOOKUP(DE3,PriorYR_FTE!$A$3:$E$180,3))</f>
        <v>0</v>
      </c>
      <c r="DF25" s="182">
        <f>IF($B$7&lt;3,0,VLOOKUP(DF3,PriorYR_FTE!$A$3:$E$180,3))</f>
        <v>0</v>
      </c>
      <c r="DG25" s="182">
        <f>IF($B$7&lt;3,0,VLOOKUP(DG3,PriorYR_FTE!$A$3:$E$180,3))</f>
        <v>0</v>
      </c>
      <c r="DH25" s="182">
        <f>IF($B$7&lt;3,0,VLOOKUP(DH3,PriorYR_FTE!$A$3:$E$180,3))</f>
        <v>0</v>
      </c>
      <c r="DI25" s="182">
        <f>IF($B$7&lt;3,0,VLOOKUP(DI3,PriorYR_FTE!$A$3:$E$180,3))</f>
        <v>0</v>
      </c>
      <c r="DJ25" s="182">
        <f>IF($B$7&lt;3,0,VLOOKUP(DJ3,PriorYR_FTE!$A$3:$E$180,3))</f>
        <v>0</v>
      </c>
      <c r="DK25" s="182">
        <f>IF($B$7&lt;3,0,VLOOKUP(DK3,PriorYR_FTE!$A$3:$E$180,3))</f>
        <v>0</v>
      </c>
      <c r="DL25" s="182">
        <f>IF($B$7&lt;3,0,VLOOKUP(DL3,PriorYR_FTE!$A$3:$E$180,3))</f>
        <v>0</v>
      </c>
      <c r="DM25" s="182">
        <f>IF($B$7&lt;3,0,VLOOKUP(DM3,PriorYR_FTE!$A$3:$E$180,3))</f>
        <v>0</v>
      </c>
      <c r="DN25" s="182">
        <f>IF($B$7&lt;3,0,VLOOKUP(DN3,PriorYR_FTE!$A$3:$E$180,3))</f>
        <v>0</v>
      </c>
      <c r="DO25" s="182">
        <f>IF($B$7&lt;3,0,VLOOKUP(DO3,PriorYR_FTE!$A$3:$E$180,3))</f>
        <v>0</v>
      </c>
      <c r="DP25" s="182">
        <f>IF($B$7&lt;3,0,VLOOKUP(DP3,PriorYR_FTE!$A$3:$E$180,3))</f>
        <v>0</v>
      </c>
      <c r="DQ25" s="182">
        <f>IF($B$7&lt;3,0,VLOOKUP(DQ3,PriorYR_FTE!$A$3:$E$180,3))</f>
        <v>0</v>
      </c>
      <c r="DR25" s="182">
        <f>IF($B$7&lt;3,0,VLOOKUP(DR3,PriorYR_FTE!$A$3:$E$180,3))</f>
        <v>0</v>
      </c>
      <c r="DS25" s="182">
        <f>IF($B$7&lt;3,0,VLOOKUP(DS3,PriorYR_FTE!$A$3:$E$180,3))</f>
        <v>0</v>
      </c>
      <c r="DT25" s="182">
        <f>IF($B$7&lt;3,0,VLOOKUP(DT3,PriorYR_FTE!$A$3:$E$180,3))</f>
        <v>0</v>
      </c>
      <c r="DU25" s="182">
        <f>IF($B$7&lt;3,0,VLOOKUP(DU3,PriorYR_FTE!$A$3:$E$180,3))</f>
        <v>0</v>
      </c>
      <c r="DV25" s="182">
        <f>IF($B$7&lt;3,0,VLOOKUP(DV3,PriorYR_FTE!$A$3:$E$180,3))</f>
        <v>0</v>
      </c>
      <c r="DW25" s="182">
        <f>IF($B$7&lt;3,0,VLOOKUP(DW3,PriorYR_FTE!$A$3:$E$180,3))</f>
        <v>0</v>
      </c>
      <c r="DX25" s="182">
        <f>IF($B$7&lt;3,0,VLOOKUP(DX3,PriorYR_FTE!$A$3:$E$180,3))</f>
        <v>0</v>
      </c>
      <c r="DY25" s="182">
        <f>IF($B$7&lt;3,0,VLOOKUP(DY3,PriorYR_FTE!$A$3:$E$180,3))</f>
        <v>0</v>
      </c>
      <c r="DZ25" s="182">
        <f>IF($B$7&lt;3,0,VLOOKUP(DZ3,PriorYR_FTE!$A$3:$E$180,3))</f>
        <v>0</v>
      </c>
      <c r="EA25" s="182">
        <f>IF($B$7&lt;3,0,VLOOKUP(EA3,PriorYR_FTE!$A$3:$E$180,3))</f>
        <v>0</v>
      </c>
      <c r="EB25" s="182">
        <f>IF($B$7&lt;3,0,VLOOKUP(EB3,PriorYR_FTE!$A$3:$E$180,3))</f>
        <v>0</v>
      </c>
      <c r="EC25" s="182">
        <f>IF($B$7&lt;3,0,VLOOKUP(EC3,PriorYR_FTE!$A$3:$E$180,3))</f>
        <v>0</v>
      </c>
      <c r="ED25" s="182">
        <f>IF($B$7&lt;3,0,VLOOKUP(ED3,PriorYR_FTE!$A$3:$E$180,3))</f>
        <v>0</v>
      </c>
      <c r="EE25" s="182">
        <f>IF($B$7&lt;3,0,VLOOKUP(EE3,PriorYR_FTE!$A$3:$E$180,3))</f>
        <v>0</v>
      </c>
      <c r="EF25" s="182">
        <f>IF($B$7&lt;3,0,VLOOKUP(EF3,PriorYR_FTE!$A$3:$E$180,3))</f>
        <v>0</v>
      </c>
      <c r="EG25" s="182">
        <f>IF($B$7&lt;3,0,VLOOKUP(EG3,PriorYR_FTE!$A$3:$E$180,3))</f>
        <v>0</v>
      </c>
      <c r="EH25" s="182">
        <f>IF($B$7&lt;3,0,VLOOKUP(EH3,PriorYR_FTE!$A$3:$E$180,3))</f>
        <v>0</v>
      </c>
      <c r="EI25" s="182">
        <f>IF($B$7&lt;3,0,VLOOKUP(EI3,PriorYR_FTE!$A$3:$E$180,3))</f>
        <v>0</v>
      </c>
      <c r="EJ25" s="182">
        <f>IF($B$7&lt;3,0,VLOOKUP(EJ3,PriorYR_FTE!$A$3:$E$180,3))</f>
        <v>0</v>
      </c>
      <c r="EK25" s="182">
        <f>IF($B$7&lt;3,0,VLOOKUP(EK3,PriorYR_FTE!$A$3:$E$180,3))</f>
        <v>0</v>
      </c>
      <c r="EL25" s="182">
        <f>IF($B$7&lt;3,0,VLOOKUP(EL3,PriorYR_FTE!$A$3:$E$180,3))</f>
        <v>0</v>
      </c>
      <c r="EM25" s="182">
        <f>IF($B$7&lt;3,0,VLOOKUP(EM3,PriorYR_FTE!$A$3:$E$180,3))</f>
        <v>0</v>
      </c>
      <c r="EN25" s="182">
        <f>IF($B$7&lt;3,0,VLOOKUP(EN3,PriorYR_FTE!$A$3:$E$180,3))</f>
        <v>0</v>
      </c>
      <c r="EO25" s="182">
        <f>IF($B$7&lt;3,0,VLOOKUP(EO3,PriorYR_FTE!$A$3:$E$180,3))</f>
        <v>0</v>
      </c>
      <c r="EP25" s="182">
        <f>IF($B$7&lt;3,0,VLOOKUP(EP3,PriorYR_FTE!$A$3:$E$180,3))</f>
        <v>0</v>
      </c>
      <c r="EQ25" s="182">
        <f>IF($B$7&lt;3,0,VLOOKUP(EQ3,PriorYR_FTE!$A$3:$E$180,3))</f>
        <v>0</v>
      </c>
      <c r="ER25" s="182">
        <f>IF($B$7&lt;3,0,VLOOKUP(ER3,PriorYR_FTE!$A$3:$E$180,3))</f>
        <v>0</v>
      </c>
      <c r="ES25" s="182">
        <f>IF($B$7&lt;3,0,VLOOKUP(ES3,PriorYR_FTE!$A$3:$E$180,3))</f>
        <v>0</v>
      </c>
      <c r="ET25" s="182">
        <f>IF($B$7&lt;3,0,VLOOKUP(ET3,PriorYR_FTE!$A$3:$E$180,3))</f>
        <v>0</v>
      </c>
      <c r="EU25" s="182">
        <f>IF($B$7&lt;3,0,VLOOKUP(EU3,PriorYR_FTE!$A$3:$E$180,3))</f>
        <v>0</v>
      </c>
      <c r="EV25" s="182">
        <f>IF($B$7&lt;3,0,VLOOKUP(EV3,PriorYR_FTE!$A$3:$E$180,3))</f>
        <v>0</v>
      </c>
      <c r="EW25" s="182">
        <f>IF($B$7&lt;3,0,VLOOKUP(EW3,PriorYR_FTE!$A$3:$E$180,3))</f>
        <v>0</v>
      </c>
      <c r="EX25" s="182">
        <f>IF($B$7&lt;3,0,VLOOKUP(EX3,PriorYR_FTE!$A$3:$E$180,3))</f>
        <v>0</v>
      </c>
      <c r="EY25" s="182">
        <f>IF($B$7&lt;3,0,VLOOKUP(EY3,PriorYR_FTE!$A$3:$E$180,3))</f>
        <v>0</v>
      </c>
      <c r="EZ25" s="182">
        <f>IF($B$7&lt;3,0,VLOOKUP(EZ3,PriorYR_FTE!$A$3:$E$180,3))</f>
        <v>0</v>
      </c>
      <c r="FA25" s="182">
        <f>IF($B$7&lt;3,0,VLOOKUP(FA3,PriorYR_FTE!$A$3:$E$180,3))</f>
        <v>0</v>
      </c>
      <c r="FB25" s="182">
        <f>IF($B$7&lt;3,0,VLOOKUP(FB3,PriorYR_FTE!$A$3:$E$180,3))</f>
        <v>0</v>
      </c>
      <c r="FC25" s="182">
        <f>IF($B$7&lt;3,0,VLOOKUP(FC3,PriorYR_FTE!$A$3:$E$180,3))</f>
        <v>0</v>
      </c>
      <c r="FD25" s="182">
        <f>IF($B$7&lt;3,0,VLOOKUP(FD3,PriorYR_FTE!$A$3:$E$180,3))</f>
        <v>0</v>
      </c>
      <c r="FE25" s="182">
        <f>IF($B$7&lt;3,0,VLOOKUP(FE3,PriorYR_FTE!$A$3:$E$180,3))</f>
        <v>0</v>
      </c>
      <c r="FF25" s="182">
        <f>IF($B$7&lt;3,0,VLOOKUP(FF3,PriorYR_FTE!$A$3:$E$180,3))</f>
        <v>0</v>
      </c>
      <c r="FG25" s="182">
        <f>IF($B$7&lt;3,0,VLOOKUP(FG3,PriorYR_FTE!$A$3:$E$180,3))</f>
        <v>0</v>
      </c>
      <c r="FH25" s="182">
        <f>IF($B$7&lt;3,0,VLOOKUP(FH3,PriorYR_FTE!$A$3:$E$180,3))</f>
        <v>0</v>
      </c>
      <c r="FI25" s="182">
        <f>IF($B$7&lt;3,0,VLOOKUP(FI3,PriorYR_FTE!$A$3:$E$180,3))</f>
        <v>0</v>
      </c>
      <c r="FJ25" s="182">
        <f>IF($B$7&lt;3,0,VLOOKUP(FJ3,PriorYR_FTE!$A$3:$E$180,3))</f>
        <v>0</v>
      </c>
      <c r="FK25" s="182">
        <f>IF($B$7&lt;3,0,VLOOKUP(FK3,PriorYR_FTE!$A$3:$E$180,3))</f>
        <v>0</v>
      </c>
      <c r="FL25" s="182">
        <f>IF($B$7&lt;3,0,VLOOKUP(FL3,PriorYR_FTE!$A$3:$E$180,3))</f>
        <v>0</v>
      </c>
      <c r="FM25" s="182">
        <f>IF($B$7&lt;3,0,VLOOKUP(FM3,PriorYR_FTE!$A$3:$E$180,3))</f>
        <v>0</v>
      </c>
      <c r="FN25" s="182">
        <f>IF($B$7&lt;3,0,VLOOKUP(FN3,PriorYR_FTE!$A$3:$E$180,3))</f>
        <v>0</v>
      </c>
      <c r="FO25" s="182">
        <f>IF($B$7&lt;3,0,VLOOKUP(FO3,PriorYR_FTE!$A$3:$E$180,3))</f>
        <v>0</v>
      </c>
      <c r="FP25" s="182">
        <f>IF($B$7&lt;3,0,VLOOKUP(FP3,PriorYR_FTE!$A$3:$E$180,3))</f>
        <v>0</v>
      </c>
      <c r="FQ25" s="182">
        <f>IF($B$7&lt;3,0,VLOOKUP(FQ3,PriorYR_FTE!$A$3:$E$180,3))</f>
        <v>0</v>
      </c>
      <c r="FR25" s="182">
        <f>IF($B$7&lt;3,0,VLOOKUP(FR3,PriorYR_FTE!$A$3:$E$180,3))</f>
        <v>0</v>
      </c>
      <c r="FS25" s="182">
        <f>IF($B$7&lt;3,0,VLOOKUP(FS3,PriorYR_FTE!$A$3:$E$180,3))</f>
        <v>0</v>
      </c>
      <c r="FT25" s="182">
        <f>IF($B$7&lt;3,0,VLOOKUP(FT3,PriorYR_FTE!$A$3:$E$180,3))</f>
        <v>0</v>
      </c>
      <c r="FU25" s="182">
        <f>IF($B$7&lt;3,0,VLOOKUP(FU3,PriorYR_FTE!$A$3:$E$180,3))</f>
        <v>0</v>
      </c>
      <c r="FV25" s="182">
        <f>IF($B$7&lt;3,0,VLOOKUP(FV3,PriorYR_FTE!$A$3:$E$180,3))</f>
        <v>0</v>
      </c>
      <c r="FW25" s="182">
        <f>IF($B$7&lt;3,0,VLOOKUP(FW3,PriorYR_FTE!$A$3:$E$180,3))</f>
        <v>0</v>
      </c>
      <c r="FX25" s="182">
        <f>IF($B$7&lt;3,0,VLOOKUP(FX3,PriorYR_FTE!$A$3:$E$180,3))</f>
        <v>0</v>
      </c>
      <c r="FY25" s="12"/>
      <c r="FZ25" s="12">
        <f t="shared" si="13"/>
        <v>0</v>
      </c>
      <c r="GA25" s="12"/>
      <c r="GB25" s="12"/>
      <c r="GC25" s="12"/>
      <c r="GD25" s="12"/>
      <c r="GE25" s="12"/>
      <c r="GF25" s="12"/>
      <c r="GG25" s="2"/>
      <c r="GH25" s="2"/>
      <c r="GI25" s="116"/>
      <c r="GJ25" s="116"/>
      <c r="GK25" s="116"/>
      <c r="GL25" s="116"/>
      <c r="GM25" s="116"/>
    </row>
    <row r="26" spans="1:256" x14ac:dyDescent="0.35">
      <c r="A26" s="115" t="s">
        <v>445</v>
      </c>
      <c r="B26" s="144" t="s">
        <v>441</v>
      </c>
      <c r="C26" s="182">
        <f>IF($B$7&lt;4,0,VLOOKUP(C3,PriorYR_FTE!$A$3:$E$180,4))</f>
        <v>0</v>
      </c>
      <c r="D26" s="182">
        <f>IF($B$7&lt;4,0,VLOOKUP(D3,PriorYR_FTE!$A$3:$E$180,4))</f>
        <v>0</v>
      </c>
      <c r="E26" s="182">
        <f>IF($B$7&lt;4,0,VLOOKUP(E3,PriorYR_FTE!$A$3:$E$180,4))</f>
        <v>0</v>
      </c>
      <c r="F26" s="182">
        <f>IF($B$7&lt;4,0,VLOOKUP(F3,PriorYR_FTE!$A$3:$E$180,4))</f>
        <v>0</v>
      </c>
      <c r="G26" s="182">
        <f>IF($B$7&lt;4,0,VLOOKUP(G3,PriorYR_FTE!$A$3:$E$180,4))</f>
        <v>0</v>
      </c>
      <c r="H26" s="182">
        <f>IF($B$7&lt;4,0,VLOOKUP(H3,PriorYR_FTE!$A$3:$E$180,4))</f>
        <v>0</v>
      </c>
      <c r="I26" s="182">
        <f>IF($B$7&lt;4,0,VLOOKUP(I3,PriorYR_FTE!$A$3:$E$180,4))</f>
        <v>0</v>
      </c>
      <c r="J26" s="182">
        <f>IF($B$7&lt;4,0,VLOOKUP(J3,PriorYR_FTE!$A$3:$E$180,4))</f>
        <v>0</v>
      </c>
      <c r="K26" s="182">
        <f>IF($B$7&lt;4,0,VLOOKUP(K3,PriorYR_FTE!$A$3:$E$180,4))</f>
        <v>0</v>
      </c>
      <c r="L26" s="182">
        <f>IF($B$7&lt;4,0,VLOOKUP(L3,PriorYR_FTE!$A$3:$E$180,4))</f>
        <v>0</v>
      </c>
      <c r="M26" s="182">
        <f>IF($B$7&lt;4,0,VLOOKUP(M3,PriorYR_FTE!$A$3:$E$180,4))</f>
        <v>0</v>
      </c>
      <c r="N26" s="182">
        <f>IF($B$7&lt;4,0,VLOOKUP(N3,PriorYR_FTE!$A$3:$E$180,4))</f>
        <v>0</v>
      </c>
      <c r="O26" s="182">
        <f>IF($B$7&lt;4,0,VLOOKUP(O3,PriorYR_FTE!$A$3:$E$180,4))</f>
        <v>0</v>
      </c>
      <c r="P26" s="182">
        <f>IF($B$7&lt;4,0,VLOOKUP(P3,PriorYR_FTE!$A$3:$E$180,4))</f>
        <v>0</v>
      </c>
      <c r="Q26" s="182">
        <f>IF($B$7&lt;4,0,VLOOKUP(Q3,PriorYR_FTE!$A$3:$E$180,4))</f>
        <v>0</v>
      </c>
      <c r="R26" s="182">
        <f>IF($B$7&lt;4,0,VLOOKUP(R3,PriorYR_FTE!$A$3:$E$180,4))</f>
        <v>0</v>
      </c>
      <c r="S26" s="182">
        <f>IF($B$7&lt;4,0,VLOOKUP(S3,PriorYR_FTE!$A$3:$E$180,4))</f>
        <v>0</v>
      </c>
      <c r="T26" s="182">
        <f>IF($B$7&lt;4,0,VLOOKUP(T3,PriorYR_FTE!$A$3:$E$180,4))</f>
        <v>0</v>
      </c>
      <c r="U26" s="182">
        <f>IF($B$7&lt;4,0,VLOOKUP(U3,PriorYR_FTE!$A$3:$E$180,4))</f>
        <v>0</v>
      </c>
      <c r="V26" s="182">
        <f>IF($B$7&lt;4,0,VLOOKUP(V3,PriorYR_FTE!$A$3:$E$180,4))</f>
        <v>0</v>
      </c>
      <c r="W26" s="182">
        <f>IF($B$7&lt;4,0,VLOOKUP(W3,PriorYR_FTE!$A$3:$E$180,4))</f>
        <v>0</v>
      </c>
      <c r="X26" s="182">
        <f>IF($B$7&lt;4,0,VLOOKUP(X3,PriorYR_FTE!$A$3:$E$180,4))</f>
        <v>0</v>
      </c>
      <c r="Y26" s="182">
        <f>IF($B$7&lt;4,0,VLOOKUP(Y3,PriorYR_FTE!$A$3:$E$180,4))</f>
        <v>0</v>
      </c>
      <c r="Z26" s="182">
        <f>IF($B$7&lt;4,0,VLOOKUP(Z3,PriorYR_FTE!$A$3:$E$180,4))</f>
        <v>0</v>
      </c>
      <c r="AA26" s="182">
        <f>IF($B$7&lt;4,0,VLOOKUP(AA3,PriorYR_FTE!$A$3:$E$180,4))</f>
        <v>0</v>
      </c>
      <c r="AB26" s="182">
        <f>IF($B$7&lt;4,0,VLOOKUP(AB3,PriorYR_FTE!$A$3:$E$180,4))</f>
        <v>0</v>
      </c>
      <c r="AC26" s="182">
        <f>IF($B$7&lt;4,0,VLOOKUP(AC3,PriorYR_FTE!$A$3:$E$180,4))</f>
        <v>0</v>
      </c>
      <c r="AD26" s="182">
        <f>IF($B$7&lt;4,0,VLOOKUP(AD3,PriorYR_FTE!$A$3:$E$180,4))</f>
        <v>0</v>
      </c>
      <c r="AE26" s="182">
        <f>IF($B$7&lt;4,0,VLOOKUP(AE3,PriorYR_FTE!$A$3:$E$180,4))</f>
        <v>0</v>
      </c>
      <c r="AF26" s="182">
        <f>IF($B$7&lt;4,0,VLOOKUP(AF3,PriorYR_FTE!$A$3:$E$180,4))</f>
        <v>0</v>
      </c>
      <c r="AG26" s="182">
        <f>IF($B$7&lt;4,0,VLOOKUP(AG3,PriorYR_FTE!$A$3:$E$180,4))</f>
        <v>0</v>
      </c>
      <c r="AH26" s="182">
        <f>IF($B$7&lt;4,0,VLOOKUP(AH3,PriorYR_FTE!$A$3:$E$180,4))</f>
        <v>0</v>
      </c>
      <c r="AI26" s="182">
        <f>IF($B$7&lt;4,0,VLOOKUP(AI3,PriorYR_FTE!$A$3:$E$180,4))</f>
        <v>0</v>
      </c>
      <c r="AJ26" s="182">
        <f>IF($B$7&lt;4,0,VLOOKUP(AJ3,PriorYR_FTE!$A$3:$E$180,4))</f>
        <v>0</v>
      </c>
      <c r="AK26" s="182">
        <f>IF($B$7&lt;4,0,VLOOKUP(AK3,PriorYR_FTE!$A$3:$E$180,4))</f>
        <v>0</v>
      </c>
      <c r="AL26" s="182">
        <f>IF($B$7&lt;4,0,VLOOKUP(AL3,PriorYR_FTE!$A$3:$E$180,4))</f>
        <v>0</v>
      </c>
      <c r="AM26" s="182">
        <f>IF($B$7&lt;4,0,VLOOKUP(AM3,PriorYR_FTE!$A$3:$E$180,4))</f>
        <v>0</v>
      </c>
      <c r="AN26" s="182">
        <f>IF($B$7&lt;4,0,VLOOKUP(AN3,PriorYR_FTE!$A$3:$E$180,4))</f>
        <v>0</v>
      </c>
      <c r="AO26" s="182">
        <f>IF($B$7&lt;4,0,VLOOKUP(AO3,PriorYR_FTE!$A$3:$E$180,4))</f>
        <v>0</v>
      </c>
      <c r="AP26" s="182">
        <f>IF($B$7&lt;4,0,VLOOKUP(AP3,PriorYR_FTE!$A$3:$E$180,4))</f>
        <v>0</v>
      </c>
      <c r="AQ26" s="182">
        <f>IF($B$7&lt;4,0,VLOOKUP(AQ3,PriorYR_FTE!$A$3:$E$180,4))</f>
        <v>0</v>
      </c>
      <c r="AR26" s="182">
        <f>IF($B$7&lt;4,0,VLOOKUP(AR3,PriorYR_FTE!$A$3:$E$180,4))</f>
        <v>0</v>
      </c>
      <c r="AS26" s="182">
        <f>IF($B$7&lt;4,0,VLOOKUP(AS3,PriorYR_FTE!$A$3:$E$180,4))</f>
        <v>0</v>
      </c>
      <c r="AT26" s="182">
        <f>IF($B$7&lt;4,0,VLOOKUP(AT3,PriorYR_FTE!$A$3:$E$180,4))</f>
        <v>0</v>
      </c>
      <c r="AU26" s="182">
        <f>IF($B$7&lt;4,0,VLOOKUP(AU3,PriorYR_FTE!$A$3:$E$180,4))</f>
        <v>0</v>
      </c>
      <c r="AV26" s="182">
        <f>IF($B$7&lt;4,0,VLOOKUP(AV3,PriorYR_FTE!$A$3:$E$180,4))</f>
        <v>0</v>
      </c>
      <c r="AW26" s="182">
        <f>IF($B$7&lt;4,0,VLOOKUP(AW3,PriorYR_FTE!$A$3:$E$180,4))</f>
        <v>0</v>
      </c>
      <c r="AX26" s="182">
        <f>IF($B$7&lt;4,0,VLOOKUP(AX3,PriorYR_FTE!$A$3:$E$180,4))</f>
        <v>0</v>
      </c>
      <c r="AY26" s="182">
        <f>IF($B$7&lt;4,0,VLOOKUP(AY3,PriorYR_FTE!$A$3:$E$180,4))</f>
        <v>0</v>
      </c>
      <c r="AZ26" s="182">
        <f>IF($B$7&lt;4,0,VLOOKUP(AZ3,PriorYR_FTE!$A$3:$E$180,4))</f>
        <v>0</v>
      </c>
      <c r="BA26" s="182">
        <f>IF($B$7&lt;4,0,VLOOKUP(BA3,PriorYR_FTE!$A$3:$E$180,4))</f>
        <v>0</v>
      </c>
      <c r="BB26" s="182">
        <f>IF($B$7&lt;4,0,VLOOKUP(BB3,PriorYR_FTE!$A$3:$E$180,4))</f>
        <v>0</v>
      </c>
      <c r="BC26" s="182">
        <f>IF($B$7&lt;4,0,VLOOKUP(BC3,PriorYR_FTE!$A$3:$E$180,4))</f>
        <v>0</v>
      </c>
      <c r="BD26" s="182">
        <f>IF($B$7&lt;4,0,VLOOKUP(BD3,PriorYR_FTE!$A$3:$E$180,4))</f>
        <v>0</v>
      </c>
      <c r="BE26" s="182">
        <f>IF($B$7&lt;4,0,VLOOKUP(BE3,PriorYR_FTE!$A$3:$E$180,4))</f>
        <v>0</v>
      </c>
      <c r="BF26" s="182">
        <f>IF($B$7&lt;4,0,VLOOKUP(BF3,PriorYR_FTE!$A$3:$E$180,4))</f>
        <v>0</v>
      </c>
      <c r="BG26" s="182">
        <f>IF($B$7&lt;4,0,VLOOKUP(BG3,PriorYR_FTE!$A$3:$E$180,4))</f>
        <v>0</v>
      </c>
      <c r="BH26" s="182">
        <f>IF($B$7&lt;4,0,VLOOKUP(BH3,PriorYR_FTE!$A$3:$E$180,4))</f>
        <v>0</v>
      </c>
      <c r="BI26" s="182">
        <f>IF($B$7&lt;4,0,VLOOKUP(BI3,PriorYR_FTE!$A$3:$E$180,4))</f>
        <v>0</v>
      </c>
      <c r="BJ26" s="182">
        <f>IF($B$7&lt;4,0,VLOOKUP(BJ3,PriorYR_FTE!$A$3:$E$180,4))</f>
        <v>0</v>
      </c>
      <c r="BK26" s="182">
        <f>IF($B$7&lt;4,0,VLOOKUP(BK3,PriorYR_FTE!$A$3:$E$180,4))</f>
        <v>0</v>
      </c>
      <c r="BL26" s="182">
        <f>IF($B$7&lt;4,0,VLOOKUP(BL3,PriorYR_FTE!$A$3:$E$180,4))</f>
        <v>0</v>
      </c>
      <c r="BM26" s="182">
        <f>IF($B$7&lt;4,0,VLOOKUP(BM3,PriorYR_FTE!$A$3:$E$180,4))</f>
        <v>0</v>
      </c>
      <c r="BN26" s="182">
        <f>IF($B$7&lt;4,0,VLOOKUP(BN3,PriorYR_FTE!$A$3:$E$180,4))</f>
        <v>0</v>
      </c>
      <c r="BO26" s="182">
        <f>IF($B$7&lt;4,0,VLOOKUP(BO3,PriorYR_FTE!$A$3:$E$180,4))</f>
        <v>0</v>
      </c>
      <c r="BP26" s="182">
        <f>IF($B$7&lt;4,0,VLOOKUP(BP3,PriorYR_FTE!$A$3:$E$180,4))</f>
        <v>0</v>
      </c>
      <c r="BQ26" s="182">
        <f>IF($B$7&lt;4,0,VLOOKUP(BQ3,PriorYR_FTE!$A$3:$E$180,4))</f>
        <v>0</v>
      </c>
      <c r="BR26" s="182">
        <f>IF($B$7&lt;4,0,VLOOKUP(BR3,PriorYR_FTE!$A$3:$E$180,4))</f>
        <v>0</v>
      </c>
      <c r="BS26" s="182">
        <f>IF($B$7&lt;4,0,VLOOKUP(BS3,PriorYR_FTE!$A$3:$E$180,4))</f>
        <v>0</v>
      </c>
      <c r="BT26" s="182">
        <f>IF($B$7&lt;4,0,VLOOKUP(BT3,PriorYR_FTE!$A$3:$E$180,4))</f>
        <v>0</v>
      </c>
      <c r="BU26" s="182">
        <f>IF($B$7&lt;4,0,VLOOKUP(BU3,PriorYR_FTE!$A$3:$E$180,4))</f>
        <v>0</v>
      </c>
      <c r="BV26" s="182">
        <f>IF($B$7&lt;4,0,VLOOKUP(BV3,PriorYR_FTE!$A$3:$E$180,4))</f>
        <v>0</v>
      </c>
      <c r="BW26" s="182">
        <f>IF($B$7&lt;4,0,VLOOKUP(BW3,PriorYR_FTE!$A$3:$E$180,4))</f>
        <v>0</v>
      </c>
      <c r="BX26" s="182">
        <f>IF($B$7&lt;4,0,VLOOKUP(BX3,PriorYR_FTE!$A$3:$E$180,4))</f>
        <v>0</v>
      </c>
      <c r="BY26" s="182">
        <f>IF($B$7&lt;4,0,VLOOKUP(BY3,PriorYR_FTE!$A$3:$E$180,4))</f>
        <v>0</v>
      </c>
      <c r="BZ26" s="182">
        <f>IF($B$7&lt;4,0,VLOOKUP(BZ3,PriorYR_FTE!$A$3:$E$180,4))</f>
        <v>0</v>
      </c>
      <c r="CA26" s="182">
        <f>IF($B$7&lt;4,0,VLOOKUP(CA3,PriorYR_FTE!$A$3:$E$180,4))</f>
        <v>0</v>
      </c>
      <c r="CB26" s="182">
        <f>IF($B$7&lt;4,0,VLOOKUP(CB3,PriorYR_FTE!$A$3:$E$180,4))</f>
        <v>0</v>
      </c>
      <c r="CC26" s="182">
        <f>IF($B$7&lt;4,0,VLOOKUP(CC3,PriorYR_FTE!$A$3:$E$180,4))</f>
        <v>0</v>
      </c>
      <c r="CD26" s="182">
        <f>IF($B$7&lt;4,0,VLOOKUP(CD3,PriorYR_FTE!$A$3:$E$180,4))</f>
        <v>0</v>
      </c>
      <c r="CE26" s="182">
        <f>IF($B$7&lt;4,0,VLOOKUP(CE3,PriorYR_FTE!$A$3:$E$180,4))</f>
        <v>0</v>
      </c>
      <c r="CF26" s="182">
        <f>IF($B$7&lt;4,0,VLOOKUP(CF3,PriorYR_FTE!$A$3:$E$180,4))</f>
        <v>0</v>
      </c>
      <c r="CG26" s="182">
        <f>IF($B$7&lt;4,0,VLOOKUP(CG3,PriorYR_FTE!$A$3:$E$180,4))</f>
        <v>0</v>
      </c>
      <c r="CH26" s="182">
        <f>IF($B$7&lt;4,0,VLOOKUP(CH3,PriorYR_FTE!$A$3:$E$180,4))</f>
        <v>0</v>
      </c>
      <c r="CI26" s="182">
        <f>IF($B$7&lt;4,0,VLOOKUP(CI3,PriorYR_FTE!$A$3:$E$180,4))</f>
        <v>0</v>
      </c>
      <c r="CJ26" s="182">
        <f>IF($B$7&lt;4,0,VLOOKUP(CJ3,PriorYR_FTE!$A$3:$E$180,4))</f>
        <v>0</v>
      </c>
      <c r="CK26" s="182">
        <f>IF($B$7&lt;4,0,VLOOKUP(CK3,PriorYR_FTE!$A$3:$E$180,4))</f>
        <v>0</v>
      </c>
      <c r="CL26" s="182">
        <f>IF($B$7&lt;4,0,VLOOKUP(CL3,PriorYR_FTE!$A$3:$E$180,4))</f>
        <v>0</v>
      </c>
      <c r="CM26" s="182">
        <f>IF($B$7&lt;4,0,VLOOKUP(CM3,PriorYR_FTE!$A$3:$E$180,4))</f>
        <v>0</v>
      </c>
      <c r="CN26" s="182">
        <f>IF($B$7&lt;4,0,VLOOKUP(CN3,PriorYR_FTE!$A$3:$E$180,4))</f>
        <v>0</v>
      </c>
      <c r="CO26" s="182">
        <f>IF($B$7&lt;4,0,VLOOKUP(CO3,PriorYR_FTE!$A$3:$E$180,4))</f>
        <v>0</v>
      </c>
      <c r="CP26" s="182">
        <f>IF($B$7&lt;4,0,VLOOKUP(CP3,PriorYR_FTE!$A$3:$E$180,4))</f>
        <v>0</v>
      </c>
      <c r="CQ26" s="182">
        <f>IF($B$7&lt;4,0,VLOOKUP(CQ3,PriorYR_FTE!$A$3:$E$180,4))</f>
        <v>0</v>
      </c>
      <c r="CR26" s="182">
        <f>IF($B$7&lt;4,0,VLOOKUP(CR3,PriorYR_FTE!$A$3:$E$180,4))</f>
        <v>0</v>
      </c>
      <c r="CS26" s="182">
        <f>IF($B$7&lt;4,0,VLOOKUP(CS3,PriorYR_FTE!$A$3:$E$180,4))</f>
        <v>0</v>
      </c>
      <c r="CT26" s="182">
        <f>IF($B$7&lt;4,0,VLOOKUP(CT3,PriorYR_FTE!$A$3:$E$180,4))</f>
        <v>0</v>
      </c>
      <c r="CU26" s="182">
        <f>IF($B$7&lt;4,0,VLOOKUP(CU3,PriorYR_FTE!$A$3:$E$180,4))</f>
        <v>0</v>
      </c>
      <c r="CV26" s="182">
        <f>IF($B$7&lt;4,0,VLOOKUP(CV3,PriorYR_FTE!$A$3:$E$180,4))</f>
        <v>0</v>
      </c>
      <c r="CW26" s="182">
        <f>IF($B$7&lt;4,0,VLOOKUP(CW3,PriorYR_FTE!$A$3:$E$180,4))</f>
        <v>0</v>
      </c>
      <c r="CX26" s="182">
        <f>IF($B$7&lt;4,0,VLOOKUP(CX3,PriorYR_FTE!$A$3:$E$180,4))</f>
        <v>0</v>
      </c>
      <c r="CY26" s="182">
        <f>IF($B$7&lt;4,0,VLOOKUP(CY3,PriorYR_FTE!$A$3:$E$180,4))</f>
        <v>0</v>
      </c>
      <c r="CZ26" s="182">
        <f>IF($B$7&lt;4,0,VLOOKUP(CZ3,PriorYR_FTE!$A$3:$E$180,4))</f>
        <v>0</v>
      </c>
      <c r="DA26" s="182">
        <f>IF($B$7&lt;4,0,VLOOKUP(DA3,PriorYR_FTE!$A$3:$E$180,4))</f>
        <v>0</v>
      </c>
      <c r="DB26" s="182">
        <f>IF($B$7&lt;4,0,VLOOKUP(DB3,PriorYR_FTE!$A$3:$E$180,4))</f>
        <v>0</v>
      </c>
      <c r="DC26" s="182">
        <f>IF($B$7&lt;4,0,VLOOKUP(DC3,PriorYR_FTE!$A$3:$E$180,4))</f>
        <v>0</v>
      </c>
      <c r="DD26" s="182">
        <f>IF($B$7&lt;4,0,VLOOKUP(DD3,PriorYR_FTE!$A$3:$E$180,4))</f>
        <v>0</v>
      </c>
      <c r="DE26" s="182">
        <f>IF($B$7&lt;4,0,VLOOKUP(DE3,PriorYR_FTE!$A$3:$E$180,4))</f>
        <v>0</v>
      </c>
      <c r="DF26" s="182">
        <f>IF($B$7&lt;4,0,VLOOKUP(DF3,PriorYR_FTE!$A$3:$E$180,4))</f>
        <v>0</v>
      </c>
      <c r="DG26" s="182">
        <f>IF($B$7&lt;4,0,VLOOKUP(DG3,PriorYR_FTE!$A$3:$E$180,4))</f>
        <v>0</v>
      </c>
      <c r="DH26" s="182">
        <f>IF($B$7&lt;4,0,VLOOKUP(DH3,PriorYR_FTE!$A$3:$E$180,4))</f>
        <v>0</v>
      </c>
      <c r="DI26" s="182">
        <f>IF($B$7&lt;4,0,VLOOKUP(DI3,PriorYR_FTE!$A$3:$E$180,4))</f>
        <v>0</v>
      </c>
      <c r="DJ26" s="182">
        <f>IF($B$7&lt;4,0,VLOOKUP(DJ3,PriorYR_FTE!$A$3:$E$180,4))</f>
        <v>0</v>
      </c>
      <c r="DK26" s="182">
        <f>IF($B$7&lt;4,0,VLOOKUP(DK3,PriorYR_FTE!$A$3:$E$180,4))</f>
        <v>0</v>
      </c>
      <c r="DL26" s="182">
        <f>IF($B$7&lt;4,0,VLOOKUP(DL3,PriorYR_FTE!$A$3:$E$180,4))</f>
        <v>0</v>
      </c>
      <c r="DM26" s="182">
        <f>IF($B$7&lt;4,0,VLOOKUP(DM3,PriorYR_FTE!$A$3:$E$180,4))</f>
        <v>0</v>
      </c>
      <c r="DN26" s="182">
        <f>IF($B$7&lt;4,0,VLOOKUP(DN3,PriorYR_FTE!$A$3:$E$180,4))</f>
        <v>0</v>
      </c>
      <c r="DO26" s="182">
        <f>IF($B$7&lt;4,0,VLOOKUP(DO3,PriorYR_FTE!$A$3:$E$180,4))</f>
        <v>0</v>
      </c>
      <c r="DP26" s="182">
        <f>IF($B$7&lt;4,0,VLOOKUP(DP3,PriorYR_FTE!$A$3:$E$180,4))</f>
        <v>0</v>
      </c>
      <c r="DQ26" s="182">
        <f>IF($B$7&lt;4,0,VLOOKUP(DQ3,PriorYR_FTE!$A$3:$E$180,4))</f>
        <v>0</v>
      </c>
      <c r="DR26" s="182">
        <f>IF($B$7&lt;4,0,VLOOKUP(DR3,PriorYR_FTE!$A$3:$E$180,4))</f>
        <v>0</v>
      </c>
      <c r="DS26" s="182">
        <f>IF($B$7&lt;4,0,VLOOKUP(DS3,PriorYR_FTE!$A$3:$E$180,4))</f>
        <v>0</v>
      </c>
      <c r="DT26" s="182">
        <f>IF($B$7&lt;4,0,VLOOKUP(DT3,PriorYR_FTE!$A$3:$E$180,4))</f>
        <v>0</v>
      </c>
      <c r="DU26" s="182">
        <f>IF($B$7&lt;4,0,VLOOKUP(DU3,PriorYR_FTE!$A$3:$E$180,4))</f>
        <v>0</v>
      </c>
      <c r="DV26" s="182">
        <f>IF($B$7&lt;4,0,VLOOKUP(DV3,PriorYR_FTE!$A$3:$E$180,4))</f>
        <v>0</v>
      </c>
      <c r="DW26" s="182">
        <f>IF($B$7&lt;4,0,VLOOKUP(DW3,PriorYR_FTE!$A$3:$E$180,4))</f>
        <v>0</v>
      </c>
      <c r="DX26" s="182">
        <f>IF($B$7&lt;4,0,VLOOKUP(DX3,PriorYR_FTE!$A$3:$E$180,4))</f>
        <v>0</v>
      </c>
      <c r="DY26" s="182">
        <f>IF($B$7&lt;4,0,VLOOKUP(DY3,PriorYR_FTE!$A$3:$E$180,4))</f>
        <v>0</v>
      </c>
      <c r="DZ26" s="182">
        <f>IF($B$7&lt;4,0,VLOOKUP(DZ3,PriorYR_FTE!$A$3:$E$180,4))</f>
        <v>0</v>
      </c>
      <c r="EA26" s="182">
        <f>IF($B$7&lt;4,0,VLOOKUP(EA3,PriorYR_FTE!$A$3:$E$180,4))</f>
        <v>0</v>
      </c>
      <c r="EB26" s="182">
        <f>IF($B$7&lt;4,0,VLOOKUP(EB3,PriorYR_FTE!$A$3:$E$180,4))</f>
        <v>0</v>
      </c>
      <c r="EC26" s="182">
        <f>IF($B$7&lt;4,0,VLOOKUP(EC3,PriorYR_FTE!$A$3:$E$180,4))</f>
        <v>0</v>
      </c>
      <c r="ED26" s="182">
        <f>IF($B$7&lt;4,0,VLOOKUP(ED3,PriorYR_FTE!$A$3:$E$180,4))</f>
        <v>0</v>
      </c>
      <c r="EE26" s="182">
        <f>IF($B$7&lt;4,0,VLOOKUP(EE3,PriorYR_FTE!$A$3:$E$180,4))</f>
        <v>0</v>
      </c>
      <c r="EF26" s="182">
        <f>IF($B$7&lt;4,0,VLOOKUP(EF3,PriorYR_FTE!$A$3:$E$180,4))</f>
        <v>0</v>
      </c>
      <c r="EG26" s="182">
        <f>IF($B$7&lt;4,0,VLOOKUP(EG3,PriorYR_FTE!$A$3:$E$180,4))</f>
        <v>0</v>
      </c>
      <c r="EH26" s="182">
        <f>IF($B$7&lt;4,0,VLOOKUP(EH3,PriorYR_FTE!$A$3:$E$180,4))</f>
        <v>0</v>
      </c>
      <c r="EI26" s="182">
        <f>IF($B$7&lt;4,0,VLOOKUP(EI3,PriorYR_FTE!$A$3:$E$180,4))</f>
        <v>0</v>
      </c>
      <c r="EJ26" s="182">
        <f>IF($B$7&lt;4,0,VLOOKUP(EJ3,PriorYR_FTE!$A$3:$E$180,4))</f>
        <v>0</v>
      </c>
      <c r="EK26" s="182">
        <f>IF($B$7&lt;4,0,VLOOKUP(EK3,PriorYR_FTE!$A$3:$E$180,4))</f>
        <v>0</v>
      </c>
      <c r="EL26" s="182">
        <f>IF($B$7&lt;4,0,VLOOKUP(EL3,PriorYR_FTE!$A$3:$E$180,4))</f>
        <v>0</v>
      </c>
      <c r="EM26" s="182">
        <f>IF($B$7&lt;4,0,VLOOKUP(EM3,PriorYR_FTE!$A$3:$E$180,4))</f>
        <v>0</v>
      </c>
      <c r="EN26" s="182">
        <f>IF($B$7&lt;4,0,VLOOKUP(EN3,PriorYR_FTE!$A$3:$E$180,4))</f>
        <v>0</v>
      </c>
      <c r="EO26" s="182">
        <f>IF($B$7&lt;4,0,VLOOKUP(EO3,PriorYR_FTE!$A$3:$E$180,4))</f>
        <v>0</v>
      </c>
      <c r="EP26" s="182">
        <f>IF($B$7&lt;4,0,VLOOKUP(EP3,PriorYR_FTE!$A$3:$E$180,4))</f>
        <v>0</v>
      </c>
      <c r="EQ26" s="182">
        <f>IF($B$7&lt;4,0,VLOOKUP(EQ3,PriorYR_FTE!$A$3:$E$180,4))</f>
        <v>0</v>
      </c>
      <c r="ER26" s="182">
        <f>IF($B$7&lt;4,0,VLOOKUP(ER3,PriorYR_FTE!$A$3:$E$180,4))</f>
        <v>0</v>
      </c>
      <c r="ES26" s="182">
        <f>IF($B$7&lt;4,0,VLOOKUP(ES3,PriorYR_FTE!$A$3:$E$180,4))</f>
        <v>0</v>
      </c>
      <c r="ET26" s="182">
        <f>IF($B$7&lt;4,0,VLOOKUP(ET3,PriorYR_FTE!$A$3:$E$180,4))</f>
        <v>0</v>
      </c>
      <c r="EU26" s="182">
        <f>IF($B$7&lt;4,0,VLOOKUP(EU3,PriorYR_FTE!$A$3:$E$180,4))</f>
        <v>0</v>
      </c>
      <c r="EV26" s="182">
        <f>IF($B$7&lt;4,0,VLOOKUP(EV3,PriorYR_FTE!$A$3:$E$180,4))</f>
        <v>0</v>
      </c>
      <c r="EW26" s="182">
        <f>IF($B$7&lt;4,0,VLOOKUP(EW3,PriorYR_FTE!$A$3:$E$180,4))</f>
        <v>0</v>
      </c>
      <c r="EX26" s="182">
        <f>IF($B$7&lt;4,0,VLOOKUP(EX3,PriorYR_FTE!$A$3:$E$180,4))</f>
        <v>0</v>
      </c>
      <c r="EY26" s="182">
        <f>IF($B$7&lt;4,0,VLOOKUP(EY3,PriorYR_FTE!$A$3:$E$180,4))</f>
        <v>0</v>
      </c>
      <c r="EZ26" s="182">
        <f>IF($B$7&lt;4,0,VLOOKUP(EZ3,PriorYR_FTE!$A$3:$E$180,4))</f>
        <v>0</v>
      </c>
      <c r="FA26" s="182">
        <f>IF($B$7&lt;4,0,VLOOKUP(FA3,PriorYR_FTE!$A$3:$E$180,4))</f>
        <v>0</v>
      </c>
      <c r="FB26" s="182">
        <f>IF($B$7&lt;4,0,VLOOKUP(FB3,PriorYR_FTE!$A$3:$E$180,4))</f>
        <v>0</v>
      </c>
      <c r="FC26" s="182">
        <f>IF($B$7&lt;4,0,VLOOKUP(FC3,PriorYR_FTE!$A$3:$E$180,4))</f>
        <v>0</v>
      </c>
      <c r="FD26" s="182">
        <f>IF($B$7&lt;4,0,VLOOKUP(FD3,PriorYR_FTE!$A$3:$E$180,4))</f>
        <v>0</v>
      </c>
      <c r="FE26" s="182">
        <f>IF($B$7&lt;4,0,VLOOKUP(FE3,PriorYR_FTE!$A$3:$E$180,4))</f>
        <v>0</v>
      </c>
      <c r="FF26" s="182">
        <f>IF($B$7&lt;4,0,VLOOKUP(FF3,PriorYR_FTE!$A$3:$E$180,4))</f>
        <v>0</v>
      </c>
      <c r="FG26" s="182">
        <f>IF($B$7&lt;4,0,VLOOKUP(FG3,PriorYR_FTE!$A$3:$E$180,4))</f>
        <v>0</v>
      </c>
      <c r="FH26" s="182">
        <f>IF($B$7&lt;4,0,VLOOKUP(FH3,PriorYR_FTE!$A$3:$E$180,4))</f>
        <v>0</v>
      </c>
      <c r="FI26" s="182">
        <f>IF($B$7&lt;4,0,VLOOKUP(FI3,PriorYR_FTE!$A$3:$E$180,4))</f>
        <v>0</v>
      </c>
      <c r="FJ26" s="182">
        <f>IF($B$7&lt;4,0,VLOOKUP(FJ3,PriorYR_FTE!$A$3:$E$180,4))</f>
        <v>0</v>
      </c>
      <c r="FK26" s="182">
        <f>IF($B$7&lt;4,0,VLOOKUP(FK3,PriorYR_FTE!$A$3:$E$180,4))</f>
        <v>0</v>
      </c>
      <c r="FL26" s="182">
        <f>IF($B$7&lt;4,0,VLOOKUP(FL3,PriorYR_FTE!$A$3:$E$180,4))</f>
        <v>0</v>
      </c>
      <c r="FM26" s="182">
        <f>IF($B$7&lt;4,0,VLOOKUP(FM3,PriorYR_FTE!$A$3:$E$180,4))</f>
        <v>0</v>
      </c>
      <c r="FN26" s="182">
        <f>IF($B$7&lt;4,0,VLOOKUP(FN3,PriorYR_FTE!$A$3:$E$180,4))</f>
        <v>0</v>
      </c>
      <c r="FO26" s="182">
        <f>IF($B$7&lt;4,0,VLOOKUP(FO3,PriorYR_FTE!$A$3:$E$180,4))</f>
        <v>0</v>
      </c>
      <c r="FP26" s="182">
        <f>IF($B$7&lt;4,0,VLOOKUP(FP3,PriorYR_FTE!$A$3:$E$180,4))</f>
        <v>0</v>
      </c>
      <c r="FQ26" s="182">
        <f>IF($B$7&lt;4,0,VLOOKUP(FQ3,PriorYR_FTE!$A$3:$E$180,4))</f>
        <v>0</v>
      </c>
      <c r="FR26" s="182">
        <f>IF($B$7&lt;4,0,VLOOKUP(FR3,PriorYR_FTE!$A$3:$E$180,4))</f>
        <v>0</v>
      </c>
      <c r="FS26" s="182">
        <f>IF($B$7&lt;4,0,VLOOKUP(FS3,PriorYR_FTE!$A$3:$E$180,4))</f>
        <v>0</v>
      </c>
      <c r="FT26" s="182">
        <f>IF($B$7&lt;4,0,VLOOKUP(FT3,PriorYR_FTE!$A$3:$E$180,4))</f>
        <v>0</v>
      </c>
      <c r="FU26" s="182">
        <f>IF($B$7&lt;4,0,VLOOKUP(FU3,PriorYR_FTE!$A$3:$E$180,4))</f>
        <v>0</v>
      </c>
      <c r="FV26" s="182">
        <f>IF($B$7&lt;4,0,VLOOKUP(FV3,PriorYR_FTE!$A$3:$E$180,4))</f>
        <v>0</v>
      </c>
      <c r="FW26" s="182">
        <f>IF($B$7&lt;4,0,VLOOKUP(FW3,PriorYR_FTE!$A$3:$E$180,4))</f>
        <v>0</v>
      </c>
      <c r="FX26" s="182">
        <f>IF($B$7&lt;4,0,VLOOKUP(FX3,PriorYR_FTE!$A$3:$E$180,4))</f>
        <v>0</v>
      </c>
      <c r="FY26" s="12"/>
      <c r="FZ26" s="12">
        <f t="shared" si="13"/>
        <v>0</v>
      </c>
      <c r="GA26" s="12"/>
      <c r="GB26" s="12"/>
      <c r="GC26" s="12"/>
      <c r="GD26" s="12"/>
      <c r="GE26" s="12"/>
      <c r="GF26" s="12"/>
      <c r="GG26" s="2"/>
      <c r="GH26" s="2"/>
      <c r="GI26" s="116"/>
      <c r="GJ26" s="116"/>
      <c r="GK26" s="116"/>
      <c r="GL26" s="116"/>
      <c r="GM26" s="116"/>
    </row>
    <row r="27" spans="1:256" x14ac:dyDescent="0.35">
      <c r="A27" s="115" t="s">
        <v>448</v>
      </c>
      <c r="B27" s="116" t="s">
        <v>780</v>
      </c>
      <c r="C27" s="129">
        <v>0</v>
      </c>
      <c r="D27" s="129">
        <v>268</v>
      </c>
      <c r="E27" s="129">
        <v>49</v>
      </c>
      <c r="F27" s="129">
        <v>0</v>
      </c>
      <c r="G27" s="129">
        <v>0</v>
      </c>
      <c r="H27" s="129">
        <v>0</v>
      </c>
      <c r="I27" s="129">
        <v>0</v>
      </c>
      <c r="J27" s="129">
        <v>555</v>
      </c>
      <c r="K27" s="129">
        <v>0</v>
      </c>
      <c r="L27" s="129">
        <v>0</v>
      </c>
      <c r="M27" s="129">
        <v>0</v>
      </c>
      <c r="N27" s="129">
        <v>131</v>
      </c>
      <c r="O27" s="129">
        <v>37</v>
      </c>
      <c r="P27" s="129">
        <v>0</v>
      </c>
      <c r="Q27" s="129">
        <v>18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107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28</v>
      </c>
      <c r="AI27" s="129">
        <v>0</v>
      </c>
      <c r="AJ27" s="129">
        <v>0</v>
      </c>
      <c r="AK27" s="129">
        <v>0</v>
      </c>
      <c r="AL27" s="129">
        <v>0</v>
      </c>
      <c r="AM27" s="129">
        <v>0</v>
      </c>
      <c r="AN27" s="129">
        <v>0</v>
      </c>
      <c r="AO27" s="129">
        <v>6</v>
      </c>
      <c r="AP27" s="129">
        <v>0</v>
      </c>
      <c r="AQ27" s="129">
        <v>0</v>
      </c>
      <c r="AR27" s="129">
        <v>84.5</v>
      </c>
      <c r="AS27" s="129">
        <v>71.5</v>
      </c>
      <c r="AT27" s="129">
        <v>0</v>
      </c>
      <c r="AU27" s="129">
        <v>0</v>
      </c>
      <c r="AV27" s="129">
        <v>0</v>
      </c>
      <c r="AW27" s="129">
        <v>0</v>
      </c>
      <c r="AX27" s="129">
        <v>0</v>
      </c>
      <c r="AY27" s="129">
        <v>0</v>
      </c>
      <c r="AZ27" s="129">
        <v>0</v>
      </c>
      <c r="BA27" s="129">
        <v>7.5</v>
      </c>
      <c r="BB27" s="129">
        <v>0</v>
      </c>
      <c r="BC27" s="129">
        <v>22</v>
      </c>
      <c r="BD27" s="129">
        <v>0</v>
      </c>
      <c r="BE27" s="129">
        <v>0</v>
      </c>
      <c r="BF27" s="129">
        <v>0</v>
      </c>
      <c r="BG27" s="129">
        <v>0</v>
      </c>
      <c r="BH27" s="129">
        <v>0</v>
      </c>
      <c r="BI27" s="129">
        <v>0</v>
      </c>
      <c r="BJ27" s="129">
        <v>590.5</v>
      </c>
      <c r="BK27" s="129">
        <v>0</v>
      </c>
      <c r="BL27" s="129">
        <v>0</v>
      </c>
      <c r="BM27" s="129">
        <v>0</v>
      </c>
      <c r="BN27" s="129">
        <v>0</v>
      </c>
      <c r="BO27" s="129">
        <v>0</v>
      </c>
      <c r="BP27" s="129">
        <v>0</v>
      </c>
      <c r="BQ27" s="129">
        <v>0</v>
      </c>
      <c r="BR27" s="129">
        <v>0</v>
      </c>
      <c r="BS27" s="129">
        <v>0</v>
      </c>
      <c r="BT27" s="129">
        <v>0</v>
      </c>
      <c r="BU27" s="129">
        <v>0</v>
      </c>
      <c r="BV27" s="129">
        <v>0</v>
      </c>
      <c r="BW27" s="129">
        <v>0</v>
      </c>
      <c r="BX27" s="129">
        <v>0</v>
      </c>
      <c r="BY27" s="129">
        <v>0</v>
      </c>
      <c r="BZ27" s="129">
        <v>0</v>
      </c>
      <c r="CA27" s="129">
        <v>0</v>
      </c>
      <c r="CB27" s="129">
        <v>34</v>
      </c>
      <c r="CC27" s="129">
        <v>0</v>
      </c>
      <c r="CD27" s="129">
        <v>0</v>
      </c>
      <c r="CE27" s="129">
        <v>0</v>
      </c>
      <c r="CF27" s="129">
        <v>0</v>
      </c>
      <c r="CG27" s="129">
        <v>0</v>
      </c>
      <c r="CH27" s="129">
        <v>0</v>
      </c>
      <c r="CI27" s="129">
        <v>0</v>
      </c>
      <c r="CJ27" s="129">
        <v>0</v>
      </c>
      <c r="CK27" s="129">
        <v>0</v>
      </c>
      <c r="CL27" s="129">
        <v>0</v>
      </c>
      <c r="CM27" s="129">
        <v>0</v>
      </c>
      <c r="CN27" s="129">
        <v>0</v>
      </c>
      <c r="CO27" s="129">
        <v>8</v>
      </c>
      <c r="CP27" s="129">
        <v>0</v>
      </c>
      <c r="CQ27" s="129">
        <v>0</v>
      </c>
      <c r="CR27" s="129">
        <v>0</v>
      </c>
      <c r="CS27" s="129">
        <v>0</v>
      </c>
      <c r="CT27" s="129">
        <v>0</v>
      </c>
      <c r="CU27" s="129">
        <v>0</v>
      </c>
      <c r="CV27" s="129">
        <v>0</v>
      </c>
      <c r="CW27" s="129">
        <v>0</v>
      </c>
      <c r="CX27" s="129">
        <v>0</v>
      </c>
      <c r="CY27" s="129">
        <v>0</v>
      </c>
      <c r="CZ27" s="129">
        <v>0</v>
      </c>
      <c r="DA27" s="129">
        <v>0</v>
      </c>
      <c r="DB27" s="129">
        <v>0</v>
      </c>
      <c r="DC27" s="129">
        <v>0</v>
      </c>
      <c r="DD27" s="129">
        <v>0</v>
      </c>
      <c r="DE27" s="129">
        <v>0</v>
      </c>
      <c r="DF27" s="129">
        <v>307</v>
      </c>
      <c r="DG27" s="129">
        <v>0</v>
      </c>
      <c r="DH27" s="129">
        <v>0</v>
      </c>
      <c r="DI27" s="129">
        <v>0</v>
      </c>
      <c r="DJ27" s="129">
        <v>0</v>
      </c>
      <c r="DK27" s="129">
        <v>0</v>
      </c>
      <c r="DL27" s="129">
        <v>192</v>
      </c>
      <c r="DM27" s="129">
        <v>0</v>
      </c>
      <c r="DN27" s="129">
        <v>0</v>
      </c>
      <c r="DO27" s="129">
        <v>0</v>
      </c>
      <c r="DP27" s="129">
        <v>0</v>
      </c>
      <c r="DQ27" s="129">
        <v>0</v>
      </c>
      <c r="DR27" s="129">
        <v>0</v>
      </c>
      <c r="DS27" s="129">
        <v>0</v>
      </c>
      <c r="DT27" s="129">
        <v>0</v>
      </c>
      <c r="DU27" s="129">
        <v>0</v>
      </c>
      <c r="DV27" s="129">
        <v>0</v>
      </c>
      <c r="DW27" s="129">
        <v>0</v>
      </c>
      <c r="DX27" s="129">
        <v>0</v>
      </c>
      <c r="DY27" s="129">
        <v>0</v>
      </c>
      <c r="DZ27" s="129">
        <v>0</v>
      </c>
      <c r="EA27" s="129">
        <v>0</v>
      </c>
      <c r="EB27" s="129">
        <v>32</v>
      </c>
      <c r="EC27" s="129">
        <v>0</v>
      </c>
      <c r="ED27" s="129">
        <v>0</v>
      </c>
      <c r="EE27" s="129">
        <v>0</v>
      </c>
      <c r="EF27" s="129">
        <v>0</v>
      </c>
      <c r="EG27" s="129">
        <v>0</v>
      </c>
      <c r="EH27" s="129">
        <v>0</v>
      </c>
      <c r="EI27" s="129">
        <v>272</v>
      </c>
      <c r="EJ27" s="129">
        <v>0</v>
      </c>
      <c r="EK27" s="129">
        <v>0</v>
      </c>
      <c r="EL27" s="129">
        <v>0</v>
      </c>
      <c r="EM27" s="129">
        <v>0</v>
      </c>
      <c r="EN27" s="129">
        <v>0</v>
      </c>
      <c r="EO27" s="129">
        <v>0</v>
      </c>
      <c r="EP27" s="129">
        <v>0</v>
      </c>
      <c r="EQ27" s="129">
        <v>0</v>
      </c>
      <c r="ER27" s="129">
        <v>0</v>
      </c>
      <c r="ES27" s="129">
        <v>0</v>
      </c>
      <c r="ET27" s="129">
        <v>0</v>
      </c>
      <c r="EU27" s="129">
        <v>13</v>
      </c>
      <c r="EV27" s="129">
        <v>0</v>
      </c>
      <c r="EW27" s="129">
        <v>0</v>
      </c>
      <c r="EX27" s="129">
        <v>0</v>
      </c>
      <c r="EY27" s="129">
        <v>0</v>
      </c>
      <c r="EZ27" s="129">
        <v>0</v>
      </c>
      <c r="FA27" s="129">
        <v>0</v>
      </c>
      <c r="FB27" s="129">
        <v>0</v>
      </c>
      <c r="FC27" s="129">
        <v>19</v>
      </c>
      <c r="FD27" s="129">
        <v>0</v>
      </c>
      <c r="FE27" s="129">
        <v>0</v>
      </c>
      <c r="FF27" s="129">
        <v>0</v>
      </c>
      <c r="FG27" s="129">
        <v>0</v>
      </c>
      <c r="FH27" s="129">
        <v>0</v>
      </c>
      <c r="FI27" s="129">
        <v>8</v>
      </c>
      <c r="FJ27" s="129">
        <v>0</v>
      </c>
      <c r="FK27" s="129">
        <v>0</v>
      </c>
      <c r="FL27" s="129">
        <v>600.5</v>
      </c>
      <c r="FM27" s="129">
        <v>88</v>
      </c>
      <c r="FN27" s="129">
        <v>0</v>
      </c>
      <c r="FO27" s="129">
        <v>0</v>
      </c>
      <c r="FP27" s="129">
        <v>0</v>
      </c>
      <c r="FQ27" s="129">
        <v>0</v>
      </c>
      <c r="FR27" s="129">
        <v>0</v>
      </c>
      <c r="FS27" s="129">
        <v>0</v>
      </c>
      <c r="FT27" s="129">
        <v>0</v>
      </c>
      <c r="FU27" s="129">
        <v>0</v>
      </c>
      <c r="FV27" s="129">
        <v>0</v>
      </c>
      <c r="FW27" s="129">
        <v>0</v>
      </c>
      <c r="FX27" s="129">
        <v>0</v>
      </c>
      <c r="FY27" s="12"/>
      <c r="FZ27" s="12">
        <f t="shared" si="13"/>
        <v>3548.5</v>
      </c>
      <c r="GA27" s="12"/>
      <c r="GB27" s="12"/>
      <c r="GC27" s="12"/>
      <c r="GD27" s="12"/>
      <c r="GE27" s="12"/>
      <c r="GF27" s="12"/>
      <c r="GG27" s="2"/>
      <c r="GH27" s="2"/>
      <c r="GI27" s="116"/>
      <c r="GJ27" s="116"/>
      <c r="GK27" s="116"/>
      <c r="GL27" s="116"/>
      <c r="GM27" s="116"/>
    </row>
    <row r="28" spans="1:256" x14ac:dyDescent="0.35">
      <c r="A28" s="115" t="s">
        <v>450</v>
      </c>
      <c r="B28" s="116" t="s">
        <v>659</v>
      </c>
      <c r="C28" s="182">
        <v>1359</v>
      </c>
      <c r="D28" s="182">
        <v>4465</v>
      </c>
      <c r="E28" s="182">
        <v>1525</v>
      </c>
      <c r="F28" s="182">
        <v>2508</v>
      </c>
      <c r="G28" s="182">
        <v>207</v>
      </c>
      <c r="H28" s="182">
        <v>69</v>
      </c>
      <c r="I28" s="182">
        <v>1835</v>
      </c>
      <c r="J28" s="182">
        <v>185</v>
      </c>
      <c r="K28" s="182">
        <v>3</v>
      </c>
      <c r="L28" s="182">
        <v>184</v>
      </c>
      <c r="M28" s="182">
        <v>187</v>
      </c>
      <c r="N28" s="182">
        <v>5452</v>
      </c>
      <c r="O28" s="182">
        <v>401</v>
      </c>
      <c r="P28" s="182">
        <v>31</v>
      </c>
      <c r="Q28" s="182">
        <v>11916</v>
      </c>
      <c r="R28" s="182">
        <v>108</v>
      </c>
      <c r="S28" s="182">
        <v>50</v>
      </c>
      <c r="T28" s="182">
        <v>0</v>
      </c>
      <c r="U28" s="182">
        <v>0</v>
      </c>
      <c r="V28" s="182">
        <v>0</v>
      </c>
      <c r="W28" s="182">
        <v>0</v>
      </c>
      <c r="X28" s="182">
        <v>0</v>
      </c>
      <c r="Y28" s="182">
        <v>4</v>
      </c>
      <c r="Z28" s="182">
        <v>4</v>
      </c>
      <c r="AA28" s="182">
        <v>2041</v>
      </c>
      <c r="AB28" s="182">
        <v>1565</v>
      </c>
      <c r="AC28" s="182">
        <v>32</v>
      </c>
      <c r="AD28" s="182">
        <v>35</v>
      </c>
      <c r="AE28" s="182">
        <v>3</v>
      </c>
      <c r="AF28" s="182">
        <v>6</v>
      </c>
      <c r="AG28" s="182">
        <v>12</v>
      </c>
      <c r="AH28" s="182">
        <v>0</v>
      </c>
      <c r="AI28" s="182">
        <v>3</v>
      </c>
      <c r="AJ28" s="182">
        <v>2</v>
      </c>
      <c r="AK28" s="182">
        <v>1</v>
      </c>
      <c r="AL28" s="182">
        <v>21</v>
      </c>
      <c r="AM28" s="182">
        <v>1</v>
      </c>
      <c r="AN28" s="182">
        <v>0</v>
      </c>
      <c r="AO28" s="182">
        <v>117</v>
      </c>
      <c r="AP28" s="182">
        <v>16832</v>
      </c>
      <c r="AQ28" s="182">
        <v>0</v>
      </c>
      <c r="AR28" s="182">
        <v>1715</v>
      </c>
      <c r="AS28" s="182">
        <v>1141</v>
      </c>
      <c r="AT28" s="182">
        <v>32</v>
      </c>
      <c r="AU28" s="182">
        <v>4</v>
      </c>
      <c r="AV28" s="182">
        <v>3</v>
      </c>
      <c r="AW28" s="182">
        <v>1</v>
      </c>
      <c r="AX28" s="182">
        <v>5</v>
      </c>
      <c r="AY28" s="182">
        <v>5</v>
      </c>
      <c r="AZ28" s="182">
        <v>1133</v>
      </c>
      <c r="BA28" s="182">
        <v>201</v>
      </c>
      <c r="BB28" s="182">
        <v>184</v>
      </c>
      <c r="BC28" s="182">
        <v>1622</v>
      </c>
      <c r="BD28" s="182">
        <v>53</v>
      </c>
      <c r="BE28" s="182">
        <v>3</v>
      </c>
      <c r="BF28" s="182">
        <v>448</v>
      </c>
      <c r="BG28" s="182">
        <v>78</v>
      </c>
      <c r="BH28" s="182">
        <v>6</v>
      </c>
      <c r="BI28" s="182">
        <v>15</v>
      </c>
      <c r="BJ28" s="182">
        <v>68</v>
      </c>
      <c r="BK28" s="182">
        <v>681</v>
      </c>
      <c r="BL28" s="182">
        <v>1</v>
      </c>
      <c r="BM28" s="182">
        <v>11</v>
      </c>
      <c r="BN28" s="182">
        <v>11</v>
      </c>
      <c r="BO28" s="182">
        <v>9</v>
      </c>
      <c r="BP28" s="182">
        <v>1</v>
      </c>
      <c r="BQ28" s="182">
        <v>1133</v>
      </c>
      <c r="BR28" s="182">
        <v>764</v>
      </c>
      <c r="BS28" s="182">
        <v>207</v>
      </c>
      <c r="BT28" s="182">
        <v>2</v>
      </c>
      <c r="BU28" s="182">
        <v>42</v>
      </c>
      <c r="BV28" s="182">
        <v>85</v>
      </c>
      <c r="BW28" s="182">
        <v>214</v>
      </c>
      <c r="BX28" s="182">
        <v>0</v>
      </c>
      <c r="BY28" s="182">
        <v>0</v>
      </c>
      <c r="BZ28" s="182">
        <v>0</v>
      </c>
      <c r="CA28" s="182">
        <v>5</v>
      </c>
      <c r="CB28" s="182">
        <v>2880</v>
      </c>
      <c r="CC28" s="182">
        <v>0</v>
      </c>
      <c r="CD28" s="182">
        <v>1</v>
      </c>
      <c r="CE28" s="182">
        <v>0</v>
      </c>
      <c r="CF28" s="182">
        <v>0</v>
      </c>
      <c r="CG28" s="182">
        <v>11</v>
      </c>
      <c r="CH28" s="182">
        <v>6</v>
      </c>
      <c r="CI28" s="182">
        <v>63</v>
      </c>
      <c r="CJ28" s="182">
        <v>158</v>
      </c>
      <c r="CK28" s="182">
        <v>168</v>
      </c>
      <c r="CL28" s="182">
        <v>22</v>
      </c>
      <c r="CM28" s="182">
        <v>8</v>
      </c>
      <c r="CN28" s="182">
        <v>1199</v>
      </c>
      <c r="CO28" s="182">
        <v>377</v>
      </c>
      <c r="CP28" s="182">
        <v>139</v>
      </c>
      <c r="CQ28" s="182">
        <v>3</v>
      </c>
      <c r="CR28" s="182">
        <v>0</v>
      </c>
      <c r="CS28" s="182">
        <v>1</v>
      </c>
      <c r="CT28" s="182">
        <v>1</v>
      </c>
      <c r="CU28" s="182">
        <v>3</v>
      </c>
      <c r="CV28" s="182">
        <v>0</v>
      </c>
      <c r="CW28" s="182">
        <v>1</v>
      </c>
      <c r="CX28" s="182">
        <v>12</v>
      </c>
      <c r="CY28" s="182">
        <v>0</v>
      </c>
      <c r="CZ28" s="182">
        <v>39</v>
      </c>
      <c r="DA28" s="182">
        <v>0</v>
      </c>
      <c r="DB28" s="182">
        <v>7</v>
      </c>
      <c r="DC28" s="182">
        <v>0</v>
      </c>
      <c r="DD28" s="182">
        <v>7</v>
      </c>
      <c r="DE28" s="182">
        <v>1</v>
      </c>
      <c r="DF28" s="182">
        <v>654</v>
      </c>
      <c r="DG28" s="182">
        <v>0</v>
      </c>
      <c r="DH28" s="182">
        <v>120</v>
      </c>
      <c r="DI28" s="182">
        <v>62</v>
      </c>
      <c r="DJ28" s="182">
        <v>9</v>
      </c>
      <c r="DK28" s="182">
        <v>19</v>
      </c>
      <c r="DL28" s="182">
        <v>415</v>
      </c>
      <c r="DM28" s="182">
        <v>0</v>
      </c>
      <c r="DN28" s="182">
        <v>66</v>
      </c>
      <c r="DO28" s="182">
        <v>533</v>
      </c>
      <c r="DP28" s="182">
        <v>0</v>
      </c>
      <c r="DQ28" s="182">
        <v>51</v>
      </c>
      <c r="DR28" s="182">
        <v>17</v>
      </c>
      <c r="DS28" s="182">
        <v>32</v>
      </c>
      <c r="DT28" s="182">
        <v>6</v>
      </c>
      <c r="DU28" s="182">
        <v>3</v>
      </c>
      <c r="DV28" s="182">
        <v>1</v>
      </c>
      <c r="DW28" s="182">
        <v>1</v>
      </c>
      <c r="DX28" s="182">
        <v>1</v>
      </c>
      <c r="DY28" s="182">
        <v>4</v>
      </c>
      <c r="DZ28" s="182">
        <v>0</v>
      </c>
      <c r="EA28" s="182">
        <v>28</v>
      </c>
      <c r="EB28" s="182">
        <v>62</v>
      </c>
      <c r="EC28" s="182">
        <v>9</v>
      </c>
      <c r="ED28" s="182">
        <v>66</v>
      </c>
      <c r="EE28" s="182">
        <v>19</v>
      </c>
      <c r="EF28" s="182">
        <v>71</v>
      </c>
      <c r="EG28" s="182">
        <v>44</v>
      </c>
      <c r="EH28" s="182">
        <v>14</v>
      </c>
      <c r="EI28" s="182">
        <v>421</v>
      </c>
      <c r="EJ28" s="182">
        <v>200</v>
      </c>
      <c r="EK28" s="182">
        <v>17</v>
      </c>
      <c r="EL28" s="182">
        <v>1</v>
      </c>
      <c r="EM28" s="182">
        <v>6</v>
      </c>
      <c r="EN28" s="182">
        <v>10</v>
      </c>
      <c r="EO28" s="182">
        <v>5</v>
      </c>
      <c r="EP28" s="182">
        <v>17</v>
      </c>
      <c r="EQ28" s="182">
        <v>184</v>
      </c>
      <c r="ER28" s="182">
        <v>14</v>
      </c>
      <c r="ES28" s="182">
        <v>3</v>
      </c>
      <c r="ET28" s="182">
        <v>5</v>
      </c>
      <c r="EU28" s="182">
        <v>102</v>
      </c>
      <c r="EV28" s="182">
        <v>6</v>
      </c>
      <c r="EW28" s="182">
        <v>59</v>
      </c>
      <c r="EX28" s="182">
        <v>8</v>
      </c>
      <c r="EY28" s="182">
        <v>17</v>
      </c>
      <c r="EZ28" s="182">
        <v>0</v>
      </c>
      <c r="FA28" s="182">
        <v>611</v>
      </c>
      <c r="FB28" s="182">
        <v>3</v>
      </c>
      <c r="FC28" s="182">
        <v>32</v>
      </c>
      <c r="FD28" s="182">
        <v>4</v>
      </c>
      <c r="FE28" s="182">
        <v>13</v>
      </c>
      <c r="FF28" s="182">
        <v>2</v>
      </c>
      <c r="FG28" s="182">
        <v>3</v>
      </c>
      <c r="FH28" s="182">
        <v>0</v>
      </c>
      <c r="FI28" s="182">
        <v>182</v>
      </c>
      <c r="FJ28" s="182">
        <v>72</v>
      </c>
      <c r="FK28" s="182">
        <v>246</v>
      </c>
      <c r="FL28" s="182">
        <v>195</v>
      </c>
      <c r="FM28" s="182">
        <v>93</v>
      </c>
      <c r="FN28" s="182">
        <v>3402</v>
      </c>
      <c r="FO28" s="182">
        <v>55</v>
      </c>
      <c r="FP28" s="182">
        <v>325</v>
      </c>
      <c r="FQ28" s="182">
        <v>60</v>
      </c>
      <c r="FR28" s="182">
        <v>1</v>
      </c>
      <c r="FS28" s="182">
        <v>0</v>
      </c>
      <c r="FT28" s="182">
        <v>0</v>
      </c>
      <c r="FU28" s="182">
        <v>137</v>
      </c>
      <c r="FV28" s="182">
        <v>88</v>
      </c>
      <c r="FW28" s="182">
        <v>5</v>
      </c>
      <c r="FX28" s="182">
        <v>0</v>
      </c>
      <c r="FY28" s="12"/>
      <c r="FZ28" s="12">
        <f t="shared" si="13"/>
        <v>75065</v>
      </c>
      <c r="GA28" s="12"/>
      <c r="GB28" s="12"/>
      <c r="GC28" s="12"/>
      <c r="GD28" s="12"/>
      <c r="GE28" s="12"/>
      <c r="GF28" s="12"/>
      <c r="GG28" s="2"/>
      <c r="GH28" s="2"/>
      <c r="GI28" s="116"/>
      <c r="GJ28" s="116"/>
      <c r="GK28" s="116"/>
      <c r="GL28" s="116"/>
      <c r="GM28" s="116"/>
    </row>
    <row r="29" spans="1:256" x14ac:dyDescent="0.35">
      <c r="A29" s="115" t="s">
        <v>785</v>
      </c>
      <c r="B29" s="116" t="s">
        <v>1080</v>
      </c>
      <c r="C29" s="182">
        <v>885</v>
      </c>
      <c r="D29" s="182">
        <v>4709</v>
      </c>
      <c r="E29" s="182">
        <v>838</v>
      </c>
      <c r="F29" s="182">
        <v>2895</v>
      </c>
      <c r="G29" s="182">
        <v>225</v>
      </c>
      <c r="H29" s="182">
        <v>218</v>
      </c>
      <c r="I29" s="182">
        <v>1112</v>
      </c>
      <c r="J29" s="182">
        <v>275</v>
      </c>
      <c r="K29" s="182">
        <v>22</v>
      </c>
      <c r="L29" s="182">
        <v>412</v>
      </c>
      <c r="M29" s="182">
        <v>166</v>
      </c>
      <c r="N29" s="182">
        <v>7649</v>
      </c>
      <c r="O29" s="182">
        <v>1816</v>
      </c>
      <c r="P29" s="182">
        <v>61</v>
      </c>
      <c r="Q29" s="182">
        <v>5536</v>
      </c>
      <c r="R29" s="182">
        <v>775</v>
      </c>
      <c r="S29" s="182">
        <v>194</v>
      </c>
      <c r="T29" s="182">
        <v>29</v>
      </c>
      <c r="U29" s="182">
        <v>10</v>
      </c>
      <c r="V29" s="182">
        <v>48</v>
      </c>
      <c r="W29" s="182">
        <v>11</v>
      </c>
      <c r="X29" s="182">
        <v>6</v>
      </c>
      <c r="Y29" s="182">
        <v>152</v>
      </c>
      <c r="Z29" s="182">
        <v>24</v>
      </c>
      <c r="AA29" s="182">
        <v>4206</v>
      </c>
      <c r="AB29" s="182">
        <v>3897</v>
      </c>
      <c r="AC29" s="182">
        <v>137</v>
      </c>
      <c r="AD29" s="182">
        <v>171</v>
      </c>
      <c r="AE29" s="182">
        <v>15</v>
      </c>
      <c r="AF29" s="182">
        <v>28</v>
      </c>
      <c r="AG29" s="182">
        <v>75</v>
      </c>
      <c r="AH29" s="182">
        <v>102</v>
      </c>
      <c r="AI29" s="182">
        <v>42</v>
      </c>
      <c r="AJ29" s="182">
        <v>24</v>
      </c>
      <c r="AK29" s="182">
        <v>25</v>
      </c>
      <c r="AL29" s="182">
        <v>12</v>
      </c>
      <c r="AM29" s="182">
        <v>55</v>
      </c>
      <c r="AN29" s="182">
        <v>44</v>
      </c>
      <c r="AO29" s="182">
        <v>738</v>
      </c>
      <c r="AP29" s="182">
        <v>11729</v>
      </c>
      <c r="AQ29" s="182">
        <v>48</v>
      </c>
      <c r="AR29" s="182">
        <v>8063</v>
      </c>
      <c r="AS29" s="182">
        <v>963</v>
      </c>
      <c r="AT29" s="182">
        <v>360</v>
      </c>
      <c r="AU29" s="182">
        <v>56</v>
      </c>
      <c r="AV29" s="182">
        <v>43</v>
      </c>
      <c r="AW29" s="182">
        <v>42</v>
      </c>
      <c r="AX29" s="182">
        <v>17</v>
      </c>
      <c r="AY29" s="182">
        <v>46</v>
      </c>
      <c r="AZ29" s="182">
        <v>1784</v>
      </c>
      <c r="BA29" s="182">
        <v>1386</v>
      </c>
      <c r="BB29" s="182">
        <v>1555</v>
      </c>
      <c r="BC29" s="182">
        <v>3025</v>
      </c>
      <c r="BD29" s="182">
        <v>435</v>
      </c>
      <c r="BE29" s="182">
        <v>123</v>
      </c>
      <c r="BF29" s="182">
        <v>2290</v>
      </c>
      <c r="BG29" s="182">
        <v>137</v>
      </c>
      <c r="BH29" s="182">
        <v>56</v>
      </c>
      <c r="BI29" s="182">
        <v>53</v>
      </c>
      <c r="BJ29" s="182">
        <v>666</v>
      </c>
      <c r="BK29" s="182">
        <v>3196</v>
      </c>
      <c r="BL29" s="182">
        <v>10</v>
      </c>
      <c r="BM29" s="182">
        <v>63</v>
      </c>
      <c r="BN29" s="182">
        <v>529</v>
      </c>
      <c r="BO29" s="182">
        <v>253</v>
      </c>
      <c r="BP29" s="182">
        <v>23</v>
      </c>
      <c r="BQ29" s="182">
        <v>708</v>
      </c>
      <c r="BR29" s="182">
        <v>604</v>
      </c>
      <c r="BS29" s="182">
        <v>150</v>
      </c>
      <c r="BT29" s="182">
        <v>50</v>
      </c>
      <c r="BU29" s="182">
        <v>65</v>
      </c>
      <c r="BV29" s="182">
        <v>185</v>
      </c>
      <c r="BW29" s="182">
        <v>189</v>
      </c>
      <c r="BX29" s="182">
        <v>10</v>
      </c>
      <c r="BY29" s="182">
        <v>92</v>
      </c>
      <c r="BZ29" s="182">
        <v>36</v>
      </c>
      <c r="CA29" s="182">
        <v>25</v>
      </c>
      <c r="CB29" s="182">
        <v>10037</v>
      </c>
      <c r="CC29" s="182">
        <v>24</v>
      </c>
      <c r="CD29" s="182">
        <v>5</v>
      </c>
      <c r="CE29" s="182">
        <v>38</v>
      </c>
      <c r="CF29" s="182">
        <v>14</v>
      </c>
      <c r="CG29" s="182">
        <v>30</v>
      </c>
      <c r="CH29" s="182">
        <v>15</v>
      </c>
      <c r="CI29" s="182">
        <v>126</v>
      </c>
      <c r="CJ29" s="182">
        <v>164</v>
      </c>
      <c r="CK29" s="182">
        <v>750</v>
      </c>
      <c r="CL29" s="182">
        <v>178</v>
      </c>
      <c r="CM29" s="182">
        <v>114</v>
      </c>
      <c r="CN29" s="182">
        <v>3051</v>
      </c>
      <c r="CO29" s="182">
        <v>2067</v>
      </c>
      <c r="CP29" s="182">
        <v>102</v>
      </c>
      <c r="CQ29" s="182">
        <v>163</v>
      </c>
      <c r="CR29" s="182">
        <v>49</v>
      </c>
      <c r="CS29" s="182">
        <v>50</v>
      </c>
      <c r="CT29" s="182">
        <v>25</v>
      </c>
      <c r="CU29" s="182">
        <v>35</v>
      </c>
      <c r="CV29" s="182">
        <v>3</v>
      </c>
      <c r="CW29" s="182">
        <v>56</v>
      </c>
      <c r="CX29" s="182">
        <v>121</v>
      </c>
      <c r="CY29" s="182">
        <v>6</v>
      </c>
      <c r="CZ29" s="182">
        <v>332</v>
      </c>
      <c r="DA29" s="182">
        <v>35</v>
      </c>
      <c r="DB29" s="182">
        <v>55</v>
      </c>
      <c r="DC29" s="182">
        <v>31</v>
      </c>
      <c r="DD29" s="182">
        <v>26</v>
      </c>
      <c r="DE29" s="182">
        <v>48</v>
      </c>
      <c r="DF29" s="182">
        <v>3413</v>
      </c>
      <c r="DG29" s="182">
        <v>18</v>
      </c>
      <c r="DH29" s="182">
        <v>337</v>
      </c>
      <c r="DI29" s="182">
        <v>412</v>
      </c>
      <c r="DJ29" s="182">
        <v>92</v>
      </c>
      <c r="DK29" s="182">
        <v>73</v>
      </c>
      <c r="DL29" s="182">
        <v>1055</v>
      </c>
      <c r="DM29" s="182">
        <v>48</v>
      </c>
      <c r="DN29" s="182">
        <v>187</v>
      </c>
      <c r="DO29" s="182">
        <v>449</v>
      </c>
      <c r="DP29" s="182">
        <v>40</v>
      </c>
      <c r="DQ29" s="182">
        <v>106</v>
      </c>
      <c r="DR29" s="182">
        <v>267</v>
      </c>
      <c r="DS29" s="182">
        <v>115</v>
      </c>
      <c r="DT29" s="182">
        <v>22</v>
      </c>
      <c r="DU29" s="182">
        <v>46</v>
      </c>
      <c r="DV29" s="182">
        <v>29</v>
      </c>
      <c r="DW29" s="182">
        <v>34</v>
      </c>
      <c r="DX29" s="182">
        <v>28</v>
      </c>
      <c r="DY29" s="182">
        <v>43</v>
      </c>
      <c r="DZ29" s="182">
        <v>91</v>
      </c>
      <c r="EA29" s="182">
        <v>85</v>
      </c>
      <c r="EB29" s="182">
        <v>94</v>
      </c>
      <c r="EC29" s="182">
        <v>48</v>
      </c>
      <c r="ED29" s="182">
        <v>226</v>
      </c>
      <c r="EE29" s="182">
        <v>35</v>
      </c>
      <c r="EF29" s="182">
        <v>269</v>
      </c>
      <c r="EG29" s="182">
        <v>36</v>
      </c>
      <c r="EH29" s="182">
        <v>37</v>
      </c>
      <c r="EI29" s="182">
        <v>2160</v>
      </c>
      <c r="EJ29" s="182">
        <v>1728</v>
      </c>
      <c r="EK29" s="182">
        <v>102</v>
      </c>
      <c r="EL29" s="182">
        <v>87</v>
      </c>
      <c r="EM29" s="182">
        <v>47</v>
      </c>
      <c r="EN29" s="182">
        <v>167</v>
      </c>
      <c r="EO29" s="182">
        <v>30</v>
      </c>
      <c r="EP29" s="182">
        <v>49</v>
      </c>
      <c r="EQ29" s="182">
        <v>384</v>
      </c>
      <c r="ER29" s="182">
        <v>40</v>
      </c>
      <c r="ES29" s="182">
        <v>16</v>
      </c>
      <c r="ET29" s="182">
        <v>23</v>
      </c>
      <c r="EU29" s="182">
        <v>86</v>
      </c>
      <c r="EV29" s="182">
        <v>16</v>
      </c>
      <c r="EW29" s="182">
        <v>80</v>
      </c>
      <c r="EX29" s="182">
        <v>27</v>
      </c>
      <c r="EY29" s="182">
        <v>135</v>
      </c>
      <c r="EZ29" s="182">
        <v>23</v>
      </c>
      <c r="FA29" s="182">
        <v>462</v>
      </c>
      <c r="FB29" s="182">
        <v>47</v>
      </c>
      <c r="FC29" s="182">
        <v>212</v>
      </c>
      <c r="FD29" s="182">
        <v>85</v>
      </c>
      <c r="FE29" s="182">
        <v>15</v>
      </c>
      <c r="FF29" s="182">
        <v>32</v>
      </c>
      <c r="FG29" s="182">
        <v>19</v>
      </c>
      <c r="FH29" s="182">
        <v>15</v>
      </c>
      <c r="FI29" s="182">
        <v>262</v>
      </c>
      <c r="FJ29" s="182">
        <v>214</v>
      </c>
      <c r="FK29" s="182">
        <v>246</v>
      </c>
      <c r="FL29" s="182">
        <v>901</v>
      </c>
      <c r="FM29" s="182">
        <v>523</v>
      </c>
      <c r="FN29" s="182">
        <v>3119</v>
      </c>
      <c r="FO29" s="182">
        <v>146</v>
      </c>
      <c r="FP29" s="182">
        <v>304</v>
      </c>
      <c r="FQ29" s="182">
        <v>121</v>
      </c>
      <c r="FR29" s="182">
        <v>29</v>
      </c>
      <c r="FS29" s="182">
        <v>21</v>
      </c>
      <c r="FT29" s="182">
        <v>7</v>
      </c>
      <c r="FU29" s="182">
        <v>145</v>
      </c>
      <c r="FV29" s="182">
        <v>108</v>
      </c>
      <c r="FW29" s="182">
        <v>15</v>
      </c>
      <c r="FX29" s="182">
        <v>3</v>
      </c>
      <c r="FY29" s="182">
        <v>0</v>
      </c>
      <c r="FZ29" s="12">
        <f t="shared" si="13"/>
        <v>114440</v>
      </c>
      <c r="GA29" s="12"/>
      <c r="GB29" s="12"/>
      <c r="GC29" s="12"/>
      <c r="GD29" s="12"/>
      <c r="GE29" s="12"/>
      <c r="GF29" s="12"/>
      <c r="GG29" s="2"/>
      <c r="GH29" s="2"/>
      <c r="GI29" s="116"/>
      <c r="GJ29" s="116"/>
      <c r="GK29" s="116"/>
      <c r="GL29" s="116"/>
      <c r="GM29" s="116"/>
    </row>
    <row r="30" spans="1:256" x14ac:dyDescent="0.35">
      <c r="A30" s="115" t="s">
        <v>789</v>
      </c>
      <c r="B30" s="116" t="s">
        <v>660</v>
      </c>
      <c r="C30" s="145">
        <v>0</v>
      </c>
      <c r="D30" s="146">
        <v>4562.5</v>
      </c>
      <c r="E30" s="146">
        <v>643</v>
      </c>
      <c r="F30" s="146">
        <v>907.5</v>
      </c>
      <c r="G30" s="146">
        <v>0</v>
      </c>
      <c r="H30" s="146">
        <v>0</v>
      </c>
      <c r="I30" s="146">
        <v>748</v>
      </c>
      <c r="J30" s="146">
        <v>0</v>
      </c>
      <c r="K30" s="146">
        <v>0</v>
      </c>
      <c r="L30" s="146">
        <v>0</v>
      </c>
      <c r="M30" s="146">
        <v>0</v>
      </c>
      <c r="N30" s="146">
        <v>90</v>
      </c>
      <c r="O30" s="146">
        <v>0</v>
      </c>
      <c r="P30" s="146">
        <v>0</v>
      </c>
      <c r="Q30" s="146">
        <v>1920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154</v>
      </c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46">
        <v>0</v>
      </c>
      <c r="AN30" s="146">
        <v>0</v>
      </c>
      <c r="AO30" s="146">
        <v>0</v>
      </c>
      <c r="AP30" s="146">
        <v>0</v>
      </c>
      <c r="AQ30" s="146">
        <v>0</v>
      </c>
      <c r="AR30" s="146">
        <v>1987.5</v>
      </c>
      <c r="AS30" s="147">
        <v>293</v>
      </c>
      <c r="AT30" s="146">
        <v>0</v>
      </c>
      <c r="AU30" s="146">
        <v>0</v>
      </c>
      <c r="AV30" s="146">
        <v>0</v>
      </c>
      <c r="AW30" s="146">
        <v>0</v>
      </c>
      <c r="AX30" s="146">
        <v>0</v>
      </c>
      <c r="AY30" s="146">
        <v>0</v>
      </c>
      <c r="AZ30" s="146">
        <v>0</v>
      </c>
      <c r="BA30" s="146">
        <v>0</v>
      </c>
      <c r="BB30" s="146">
        <v>0</v>
      </c>
      <c r="BC30" s="146">
        <v>2883.5</v>
      </c>
      <c r="BD30" s="146">
        <v>0</v>
      </c>
      <c r="BE30" s="146">
        <v>0</v>
      </c>
      <c r="BF30" s="146">
        <v>0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0</v>
      </c>
      <c r="BM30" s="146">
        <v>0</v>
      </c>
      <c r="BN30" s="146">
        <v>0</v>
      </c>
      <c r="BO30" s="146">
        <v>0</v>
      </c>
      <c r="BP30" s="146">
        <v>0</v>
      </c>
      <c r="BQ30" s="146">
        <v>177</v>
      </c>
      <c r="BR30" s="146">
        <v>0</v>
      </c>
      <c r="BS30" s="146">
        <v>0</v>
      </c>
      <c r="BT30" s="146">
        <v>0</v>
      </c>
      <c r="BU30" s="146">
        <v>0</v>
      </c>
      <c r="BV30" s="146">
        <v>0</v>
      </c>
      <c r="BW30" s="146">
        <v>0</v>
      </c>
      <c r="BX30" s="146">
        <v>0</v>
      </c>
      <c r="BY30" s="146">
        <v>0</v>
      </c>
      <c r="BZ30" s="146">
        <v>0</v>
      </c>
      <c r="CA30" s="146">
        <v>0</v>
      </c>
      <c r="CB30" s="146">
        <v>827</v>
      </c>
      <c r="CC30" s="146">
        <v>0</v>
      </c>
      <c r="CD30" s="146">
        <v>0</v>
      </c>
      <c r="CE30" s="146">
        <v>0</v>
      </c>
      <c r="CF30" s="146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577.5</v>
      </c>
      <c r="CL30" s="146">
        <v>0</v>
      </c>
      <c r="CM30" s="146">
        <v>0</v>
      </c>
      <c r="CN30" s="146">
        <v>2256</v>
      </c>
      <c r="CO30" s="146">
        <v>0</v>
      </c>
      <c r="CP30" s="146">
        <v>0</v>
      </c>
      <c r="CQ30" s="146">
        <v>0</v>
      </c>
      <c r="CR30" s="146">
        <v>0</v>
      </c>
      <c r="CS30" s="146">
        <v>0</v>
      </c>
      <c r="CT30" s="146">
        <v>0</v>
      </c>
      <c r="CU30" s="146">
        <v>0</v>
      </c>
      <c r="CV30" s="146">
        <v>0</v>
      </c>
      <c r="CW30" s="146">
        <v>0</v>
      </c>
      <c r="CX30" s="146">
        <v>0</v>
      </c>
      <c r="CY30" s="146">
        <v>0</v>
      </c>
      <c r="CZ30" s="146">
        <v>0</v>
      </c>
      <c r="DA30" s="146">
        <v>0</v>
      </c>
      <c r="DB30" s="146">
        <v>0</v>
      </c>
      <c r="DC30" s="146">
        <v>0</v>
      </c>
      <c r="DD30" s="146">
        <v>0</v>
      </c>
      <c r="DE30" s="146">
        <v>0</v>
      </c>
      <c r="DF30" s="146">
        <v>1366</v>
      </c>
      <c r="DG30" s="146">
        <v>0</v>
      </c>
      <c r="DH30" s="146">
        <v>0</v>
      </c>
      <c r="DI30" s="146">
        <v>61</v>
      </c>
      <c r="DJ30" s="146">
        <v>0</v>
      </c>
      <c r="DK30" s="146">
        <v>0</v>
      </c>
      <c r="DL30" s="146">
        <v>0</v>
      </c>
      <c r="DM30" s="146">
        <v>0</v>
      </c>
      <c r="DN30" s="146">
        <v>0</v>
      </c>
      <c r="DO30" s="146">
        <v>0</v>
      </c>
      <c r="DP30" s="146">
        <v>0</v>
      </c>
      <c r="DQ30" s="146">
        <v>0</v>
      </c>
      <c r="DR30" s="146">
        <v>0</v>
      </c>
      <c r="DS30" s="146">
        <v>0</v>
      </c>
      <c r="DT30" s="146">
        <v>0</v>
      </c>
      <c r="DU30" s="146">
        <v>0</v>
      </c>
      <c r="DV30" s="146">
        <v>0</v>
      </c>
      <c r="DW30" s="146">
        <v>0</v>
      </c>
      <c r="DX30" s="146">
        <v>0</v>
      </c>
      <c r="DY30" s="146">
        <v>0</v>
      </c>
      <c r="DZ30" s="146">
        <v>0</v>
      </c>
      <c r="EA30" s="146">
        <v>20</v>
      </c>
      <c r="EB30" s="146">
        <v>0</v>
      </c>
      <c r="EC30" s="146">
        <v>0</v>
      </c>
      <c r="ED30" s="146">
        <v>0</v>
      </c>
      <c r="EE30" s="146">
        <v>0</v>
      </c>
      <c r="EF30" s="146">
        <v>0</v>
      </c>
      <c r="EG30" s="146">
        <v>0</v>
      </c>
      <c r="EH30" s="146">
        <v>0</v>
      </c>
      <c r="EI30" s="146">
        <v>0</v>
      </c>
      <c r="EJ30" s="146">
        <v>0</v>
      </c>
      <c r="EK30" s="146">
        <v>0</v>
      </c>
      <c r="EL30" s="146">
        <v>0</v>
      </c>
      <c r="EM30" s="146">
        <v>0</v>
      </c>
      <c r="EN30" s="146">
        <v>0</v>
      </c>
      <c r="EO30" s="146">
        <v>0</v>
      </c>
      <c r="EP30" s="146">
        <v>0</v>
      </c>
      <c r="EQ30" s="146">
        <v>103</v>
      </c>
      <c r="ER30" s="146">
        <v>0</v>
      </c>
      <c r="ES30" s="146">
        <v>0</v>
      </c>
      <c r="ET30" s="146">
        <v>0</v>
      </c>
      <c r="EU30" s="146">
        <v>0</v>
      </c>
      <c r="EV30" s="146">
        <v>0</v>
      </c>
      <c r="EW30" s="146">
        <v>0</v>
      </c>
      <c r="EX30" s="146">
        <v>0</v>
      </c>
      <c r="EY30" s="146">
        <v>0</v>
      </c>
      <c r="EZ30" s="146">
        <v>0</v>
      </c>
      <c r="FA30" s="146">
        <v>0</v>
      </c>
      <c r="FB30" s="146">
        <v>0</v>
      </c>
      <c r="FC30" s="146">
        <v>0</v>
      </c>
      <c r="FD30" s="146">
        <v>0</v>
      </c>
      <c r="FE30" s="146">
        <v>0</v>
      </c>
      <c r="FF30" s="146">
        <v>0</v>
      </c>
      <c r="FG30" s="146">
        <v>0</v>
      </c>
      <c r="FH30" s="146">
        <v>0</v>
      </c>
      <c r="FI30" s="146">
        <v>0</v>
      </c>
      <c r="FJ30" s="146">
        <v>0</v>
      </c>
      <c r="FK30" s="146">
        <v>0</v>
      </c>
      <c r="FL30" s="146">
        <v>0</v>
      </c>
      <c r="FM30" s="146">
        <v>0</v>
      </c>
      <c r="FN30" s="146">
        <v>0</v>
      </c>
      <c r="FO30" s="146">
        <v>0</v>
      </c>
      <c r="FP30" s="146">
        <v>0</v>
      </c>
      <c r="FQ30" s="146">
        <v>0</v>
      </c>
      <c r="FR30" s="146">
        <v>0</v>
      </c>
      <c r="FS30" s="146">
        <v>0</v>
      </c>
      <c r="FT30" s="146">
        <v>0</v>
      </c>
      <c r="FU30" s="146">
        <v>0</v>
      </c>
      <c r="FV30" s="146">
        <v>0</v>
      </c>
      <c r="FW30" s="146">
        <v>0</v>
      </c>
      <c r="FX30" s="146">
        <v>0</v>
      </c>
      <c r="FY30" s="12"/>
      <c r="FZ30" s="12">
        <f t="shared" si="13"/>
        <v>19576.5</v>
      </c>
      <c r="GA30" s="12"/>
      <c r="GB30" s="12"/>
      <c r="GC30" s="12"/>
      <c r="GD30" s="12"/>
      <c r="GE30" s="12"/>
      <c r="GF30" s="12"/>
      <c r="GG30" s="2"/>
      <c r="GH30" s="2"/>
      <c r="GI30" s="116"/>
      <c r="GJ30" s="116"/>
      <c r="GK30" s="116"/>
      <c r="GL30" s="116"/>
      <c r="GM30" s="116"/>
    </row>
    <row r="31" spans="1:256" x14ac:dyDescent="0.35">
      <c r="A31" s="115" t="s">
        <v>791</v>
      </c>
      <c r="B31" s="116" t="s">
        <v>661</v>
      </c>
      <c r="C31" s="148">
        <v>0</v>
      </c>
      <c r="D31" s="149">
        <v>363</v>
      </c>
      <c r="E31" s="149">
        <v>52</v>
      </c>
      <c r="F31" s="149">
        <v>114.5</v>
      </c>
      <c r="G31" s="149">
        <v>0</v>
      </c>
      <c r="H31" s="149">
        <v>0</v>
      </c>
      <c r="I31" s="149">
        <v>71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>
        <v>173</v>
      </c>
      <c r="R31" s="149">
        <v>0</v>
      </c>
      <c r="S31" s="149">
        <v>0</v>
      </c>
      <c r="T31" s="149">
        <v>0</v>
      </c>
      <c r="U31" s="149">
        <v>0</v>
      </c>
      <c r="V31" s="149">
        <v>0</v>
      </c>
      <c r="W31" s="149">
        <v>0</v>
      </c>
      <c r="X31" s="149">
        <v>0</v>
      </c>
      <c r="Y31" s="149">
        <v>0</v>
      </c>
      <c r="Z31" s="149">
        <v>0</v>
      </c>
      <c r="AA31" s="149">
        <v>0</v>
      </c>
      <c r="AB31" s="149">
        <v>0</v>
      </c>
      <c r="AC31" s="149">
        <v>0</v>
      </c>
      <c r="AD31" s="149">
        <v>16</v>
      </c>
      <c r="AE31" s="149">
        <v>0</v>
      </c>
      <c r="AF31" s="149">
        <v>0</v>
      </c>
      <c r="AG31" s="149">
        <v>0</v>
      </c>
      <c r="AH31" s="149">
        <v>0</v>
      </c>
      <c r="AI31" s="149">
        <v>0</v>
      </c>
      <c r="AJ31" s="149">
        <v>0</v>
      </c>
      <c r="AK31" s="149">
        <v>0</v>
      </c>
      <c r="AL31" s="149">
        <v>0</v>
      </c>
      <c r="AM31" s="149">
        <v>0</v>
      </c>
      <c r="AN31" s="149">
        <v>0</v>
      </c>
      <c r="AO31" s="149">
        <v>0</v>
      </c>
      <c r="AP31" s="149">
        <v>0</v>
      </c>
      <c r="AQ31" s="149">
        <v>0</v>
      </c>
      <c r="AR31" s="149">
        <v>76</v>
      </c>
      <c r="AS31" s="149">
        <v>23</v>
      </c>
      <c r="AT31" s="149">
        <v>0</v>
      </c>
      <c r="AU31" s="149">
        <v>0</v>
      </c>
      <c r="AV31" s="149">
        <v>0</v>
      </c>
      <c r="AW31" s="149">
        <v>0</v>
      </c>
      <c r="AX31" s="149">
        <v>0</v>
      </c>
      <c r="AY31" s="149">
        <v>0</v>
      </c>
      <c r="AZ31" s="149">
        <v>0</v>
      </c>
      <c r="BA31" s="149">
        <v>0</v>
      </c>
      <c r="BB31" s="149">
        <v>0</v>
      </c>
      <c r="BC31" s="149">
        <v>278.5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49">
        <v>0</v>
      </c>
      <c r="BJ31" s="149">
        <v>0</v>
      </c>
      <c r="BK31" s="149">
        <v>0</v>
      </c>
      <c r="BL31" s="149">
        <v>0</v>
      </c>
      <c r="BM31" s="149">
        <v>0</v>
      </c>
      <c r="BN31" s="149">
        <v>0</v>
      </c>
      <c r="BO31" s="149">
        <v>0</v>
      </c>
      <c r="BP31" s="149">
        <v>0</v>
      </c>
      <c r="BQ31" s="149">
        <v>15</v>
      </c>
      <c r="BR31" s="149">
        <v>0</v>
      </c>
      <c r="BS31" s="149">
        <v>0</v>
      </c>
      <c r="BT31" s="149">
        <v>0</v>
      </c>
      <c r="BU31" s="149">
        <v>0</v>
      </c>
      <c r="BV31" s="149">
        <v>0</v>
      </c>
      <c r="BW31" s="149">
        <v>0</v>
      </c>
      <c r="BX31" s="149">
        <v>0</v>
      </c>
      <c r="BY31" s="149">
        <v>0</v>
      </c>
      <c r="BZ31" s="149">
        <v>0</v>
      </c>
      <c r="CA31" s="149">
        <v>0</v>
      </c>
      <c r="CB31" s="149">
        <v>50</v>
      </c>
      <c r="CC31" s="149">
        <v>0</v>
      </c>
      <c r="CD31" s="149">
        <v>0</v>
      </c>
      <c r="CE31" s="149">
        <v>0</v>
      </c>
      <c r="CF31" s="149">
        <v>0</v>
      </c>
      <c r="CG31" s="149">
        <v>0</v>
      </c>
      <c r="CH31" s="149">
        <v>0</v>
      </c>
      <c r="CI31" s="149">
        <v>0</v>
      </c>
      <c r="CJ31" s="149">
        <v>0</v>
      </c>
      <c r="CK31" s="149">
        <v>1.5</v>
      </c>
      <c r="CL31" s="149">
        <v>0</v>
      </c>
      <c r="CM31" s="149">
        <v>0</v>
      </c>
      <c r="CN31" s="149">
        <v>125</v>
      </c>
      <c r="CO31" s="149">
        <v>0</v>
      </c>
      <c r="CP31" s="149">
        <v>0</v>
      </c>
      <c r="CQ31" s="149">
        <v>0</v>
      </c>
      <c r="CR31" s="149">
        <v>0</v>
      </c>
      <c r="CS31" s="149">
        <v>0</v>
      </c>
      <c r="CT31" s="149">
        <v>0</v>
      </c>
      <c r="CU31" s="149">
        <v>0</v>
      </c>
      <c r="CV31" s="149">
        <v>0</v>
      </c>
      <c r="CW31" s="149">
        <v>0</v>
      </c>
      <c r="CX31" s="149">
        <v>0</v>
      </c>
      <c r="CY31" s="149">
        <v>0</v>
      </c>
      <c r="CZ31" s="149">
        <v>0</v>
      </c>
      <c r="DA31" s="149">
        <v>0</v>
      </c>
      <c r="DB31" s="149">
        <v>0</v>
      </c>
      <c r="DC31" s="149">
        <v>0</v>
      </c>
      <c r="DD31" s="149">
        <v>0</v>
      </c>
      <c r="DE31" s="149">
        <v>0</v>
      </c>
      <c r="DF31" s="149">
        <v>161</v>
      </c>
      <c r="DG31" s="149">
        <v>0</v>
      </c>
      <c r="DH31" s="149">
        <v>0</v>
      </c>
      <c r="DI31" s="149">
        <v>7</v>
      </c>
      <c r="DJ31" s="149">
        <v>0</v>
      </c>
      <c r="DK31" s="149">
        <v>0</v>
      </c>
      <c r="DL31" s="149">
        <v>0</v>
      </c>
      <c r="DM31" s="149">
        <v>0</v>
      </c>
      <c r="DN31" s="149">
        <v>0</v>
      </c>
      <c r="DO31" s="149">
        <v>0</v>
      </c>
      <c r="DP31" s="149">
        <v>0</v>
      </c>
      <c r="DQ31" s="149">
        <v>0</v>
      </c>
      <c r="DR31" s="149">
        <v>0</v>
      </c>
      <c r="DS31" s="149">
        <v>0</v>
      </c>
      <c r="DT31" s="149">
        <v>0</v>
      </c>
      <c r="DU31" s="149">
        <v>0</v>
      </c>
      <c r="DV31" s="149">
        <v>0</v>
      </c>
      <c r="DW31" s="149">
        <v>0</v>
      </c>
      <c r="DX31" s="149">
        <v>0</v>
      </c>
      <c r="DY31" s="149">
        <v>0</v>
      </c>
      <c r="DZ31" s="149">
        <v>0</v>
      </c>
      <c r="EA31" s="149">
        <v>0</v>
      </c>
      <c r="EB31" s="149">
        <v>0</v>
      </c>
      <c r="EC31" s="149">
        <v>0</v>
      </c>
      <c r="ED31" s="149">
        <v>0</v>
      </c>
      <c r="EE31" s="149">
        <v>0</v>
      </c>
      <c r="EF31" s="149">
        <v>0</v>
      </c>
      <c r="EG31" s="149">
        <v>0</v>
      </c>
      <c r="EH31" s="149">
        <v>0</v>
      </c>
      <c r="EI31" s="149">
        <v>0</v>
      </c>
      <c r="EJ31" s="149">
        <v>0</v>
      </c>
      <c r="EK31" s="149">
        <v>0</v>
      </c>
      <c r="EL31" s="149">
        <v>0</v>
      </c>
      <c r="EM31" s="149">
        <v>0</v>
      </c>
      <c r="EN31" s="149">
        <v>0</v>
      </c>
      <c r="EO31" s="149">
        <v>0</v>
      </c>
      <c r="EP31" s="149">
        <v>0</v>
      </c>
      <c r="EQ31" s="149">
        <v>21</v>
      </c>
      <c r="ER31" s="149">
        <v>0</v>
      </c>
      <c r="ES31" s="149">
        <v>0</v>
      </c>
      <c r="ET31" s="149">
        <v>0</v>
      </c>
      <c r="EU31" s="149">
        <v>0</v>
      </c>
      <c r="EV31" s="149">
        <v>0</v>
      </c>
      <c r="EW31" s="149">
        <v>0</v>
      </c>
      <c r="EX31" s="149">
        <v>0</v>
      </c>
      <c r="EY31" s="149">
        <v>0</v>
      </c>
      <c r="EZ31" s="149">
        <v>0</v>
      </c>
      <c r="FA31" s="149">
        <v>0</v>
      </c>
      <c r="FB31" s="149">
        <v>0</v>
      </c>
      <c r="FC31" s="149">
        <v>0</v>
      </c>
      <c r="FD31" s="149">
        <v>0</v>
      </c>
      <c r="FE31" s="149">
        <v>0</v>
      </c>
      <c r="FF31" s="149">
        <v>0</v>
      </c>
      <c r="FG31" s="149">
        <v>0</v>
      </c>
      <c r="FH31" s="149">
        <v>0</v>
      </c>
      <c r="FI31" s="149">
        <v>0</v>
      </c>
      <c r="FJ31" s="149">
        <v>0</v>
      </c>
      <c r="FK31" s="149">
        <v>0</v>
      </c>
      <c r="FL31" s="149">
        <v>0</v>
      </c>
      <c r="FM31" s="149">
        <v>0</v>
      </c>
      <c r="FN31" s="149">
        <v>0</v>
      </c>
      <c r="FO31" s="149">
        <v>0</v>
      </c>
      <c r="FP31" s="149">
        <v>0</v>
      </c>
      <c r="FQ31" s="149">
        <v>0</v>
      </c>
      <c r="FR31" s="149">
        <v>0</v>
      </c>
      <c r="FS31" s="149">
        <v>0</v>
      </c>
      <c r="FT31" s="149">
        <v>0</v>
      </c>
      <c r="FU31" s="149">
        <v>0</v>
      </c>
      <c r="FV31" s="149">
        <v>0</v>
      </c>
      <c r="FW31" s="149">
        <v>0</v>
      </c>
      <c r="FX31" s="149">
        <v>0</v>
      </c>
      <c r="FY31" s="12"/>
      <c r="FZ31" s="12">
        <f t="shared" si="13"/>
        <v>1547.5</v>
      </c>
      <c r="GA31" s="12"/>
      <c r="GB31" s="12"/>
      <c r="GC31" s="12"/>
      <c r="GD31" s="12"/>
      <c r="GE31" s="12"/>
      <c r="GF31" s="12"/>
      <c r="GG31" s="2"/>
      <c r="GH31" s="2"/>
      <c r="GI31" s="116"/>
      <c r="GJ31" s="116"/>
      <c r="GK31" s="116"/>
      <c r="GL31" s="116"/>
      <c r="GM31" s="116"/>
    </row>
    <row r="32" spans="1:256" x14ac:dyDescent="0.35">
      <c r="A32" s="115" t="s">
        <v>1065</v>
      </c>
      <c r="B32" s="116" t="s">
        <v>662</v>
      </c>
      <c r="C32" s="148">
        <v>0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  <c r="W32" s="149">
        <v>0</v>
      </c>
      <c r="X32" s="149">
        <v>0</v>
      </c>
      <c r="Y32" s="149">
        <v>0</v>
      </c>
      <c r="Z32" s="149">
        <v>0</v>
      </c>
      <c r="AA32" s="149">
        <v>0</v>
      </c>
      <c r="AB32" s="149">
        <v>0</v>
      </c>
      <c r="AC32" s="149">
        <v>0</v>
      </c>
      <c r="AD32" s="149">
        <v>0</v>
      </c>
      <c r="AE32" s="149">
        <v>0</v>
      </c>
      <c r="AF32" s="149">
        <v>0</v>
      </c>
      <c r="AG32" s="149">
        <v>0</v>
      </c>
      <c r="AH32" s="149">
        <v>0</v>
      </c>
      <c r="AI32" s="149">
        <v>0</v>
      </c>
      <c r="AJ32" s="149">
        <v>0</v>
      </c>
      <c r="AK32" s="149">
        <v>0</v>
      </c>
      <c r="AL32" s="149">
        <v>0</v>
      </c>
      <c r="AM32" s="149">
        <v>0</v>
      </c>
      <c r="AN32" s="149">
        <v>0</v>
      </c>
      <c r="AO32" s="149">
        <v>0</v>
      </c>
      <c r="AP32" s="149">
        <v>0</v>
      </c>
      <c r="AQ32" s="149">
        <v>0</v>
      </c>
      <c r="AR32" s="149">
        <v>0</v>
      </c>
      <c r="AS32" s="149">
        <v>0</v>
      </c>
      <c r="AT32" s="149">
        <v>0</v>
      </c>
      <c r="AU32" s="149">
        <v>0</v>
      </c>
      <c r="AV32" s="149">
        <v>0</v>
      </c>
      <c r="AW32" s="149">
        <v>0</v>
      </c>
      <c r="AX32" s="149">
        <v>0</v>
      </c>
      <c r="AY32" s="14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49">
        <v>0</v>
      </c>
      <c r="BJ32" s="149">
        <v>0</v>
      </c>
      <c r="BK32" s="149">
        <v>0</v>
      </c>
      <c r="BL32" s="149">
        <v>0</v>
      </c>
      <c r="BM32" s="149">
        <v>0</v>
      </c>
      <c r="BN32" s="149">
        <v>0</v>
      </c>
      <c r="BO32" s="149">
        <v>0</v>
      </c>
      <c r="BP32" s="149">
        <v>0</v>
      </c>
      <c r="BQ32" s="149">
        <v>0</v>
      </c>
      <c r="BR32" s="149">
        <v>0</v>
      </c>
      <c r="BS32" s="149">
        <v>0</v>
      </c>
      <c r="BT32" s="149">
        <v>0</v>
      </c>
      <c r="BU32" s="149">
        <v>0</v>
      </c>
      <c r="BV32" s="149">
        <v>0</v>
      </c>
      <c r="BW32" s="149">
        <v>0</v>
      </c>
      <c r="BX32" s="149">
        <v>0</v>
      </c>
      <c r="BY32" s="149">
        <v>0</v>
      </c>
      <c r="BZ32" s="149">
        <v>0</v>
      </c>
      <c r="CA32" s="149">
        <v>0</v>
      </c>
      <c r="CB32" s="149">
        <v>0</v>
      </c>
      <c r="CC32" s="149">
        <v>0</v>
      </c>
      <c r="CD32" s="149">
        <v>0</v>
      </c>
      <c r="CE32" s="149">
        <v>0</v>
      </c>
      <c r="CF32" s="149">
        <v>0</v>
      </c>
      <c r="CG32" s="149">
        <v>0</v>
      </c>
      <c r="CH32" s="149">
        <v>0</v>
      </c>
      <c r="CI32" s="149">
        <v>0</v>
      </c>
      <c r="CJ32" s="149">
        <v>0</v>
      </c>
      <c r="CK32" s="149">
        <v>0</v>
      </c>
      <c r="CL32" s="149">
        <v>0</v>
      </c>
      <c r="CM32" s="149">
        <v>0</v>
      </c>
      <c r="CN32" s="149">
        <v>0</v>
      </c>
      <c r="CO32" s="149">
        <v>0</v>
      </c>
      <c r="CP32" s="149">
        <v>0</v>
      </c>
      <c r="CQ32" s="149">
        <v>0</v>
      </c>
      <c r="CR32" s="149">
        <v>0</v>
      </c>
      <c r="CS32" s="149">
        <v>0</v>
      </c>
      <c r="CT32" s="149">
        <v>0</v>
      </c>
      <c r="CU32" s="149">
        <v>0</v>
      </c>
      <c r="CV32" s="149">
        <v>0</v>
      </c>
      <c r="CW32" s="149">
        <v>0</v>
      </c>
      <c r="CX32" s="149">
        <v>0</v>
      </c>
      <c r="CY32" s="149">
        <v>0</v>
      </c>
      <c r="CZ32" s="149">
        <v>0</v>
      </c>
      <c r="DA32" s="149">
        <v>0</v>
      </c>
      <c r="DB32" s="149">
        <v>0</v>
      </c>
      <c r="DC32" s="149">
        <v>0</v>
      </c>
      <c r="DD32" s="149">
        <v>0</v>
      </c>
      <c r="DE32" s="149">
        <v>0</v>
      </c>
      <c r="DF32" s="149">
        <v>0</v>
      </c>
      <c r="DG32" s="149">
        <v>0</v>
      </c>
      <c r="DH32" s="149">
        <v>0</v>
      </c>
      <c r="DI32" s="149">
        <v>0</v>
      </c>
      <c r="DJ32" s="149">
        <v>0</v>
      </c>
      <c r="DK32" s="149">
        <v>0</v>
      </c>
      <c r="DL32" s="149">
        <v>0</v>
      </c>
      <c r="DM32" s="149">
        <v>0</v>
      </c>
      <c r="DN32" s="149">
        <v>0</v>
      </c>
      <c r="DO32" s="149">
        <v>0</v>
      </c>
      <c r="DP32" s="149">
        <v>0</v>
      </c>
      <c r="DQ32" s="149">
        <v>0</v>
      </c>
      <c r="DR32" s="149">
        <v>0</v>
      </c>
      <c r="DS32" s="149">
        <v>0</v>
      </c>
      <c r="DT32" s="149">
        <v>0</v>
      </c>
      <c r="DU32" s="149">
        <v>0</v>
      </c>
      <c r="DV32" s="149">
        <v>0</v>
      </c>
      <c r="DW32" s="149">
        <v>0</v>
      </c>
      <c r="DX32" s="149">
        <v>0</v>
      </c>
      <c r="DY32" s="149">
        <v>0</v>
      </c>
      <c r="DZ32" s="149">
        <v>0</v>
      </c>
      <c r="EA32" s="149">
        <v>0</v>
      </c>
      <c r="EB32" s="149">
        <v>0</v>
      </c>
      <c r="EC32" s="149">
        <v>0</v>
      </c>
      <c r="ED32" s="149">
        <v>0</v>
      </c>
      <c r="EE32" s="149">
        <v>0</v>
      </c>
      <c r="EF32" s="149">
        <v>0</v>
      </c>
      <c r="EG32" s="149">
        <v>0</v>
      </c>
      <c r="EH32" s="149">
        <v>0</v>
      </c>
      <c r="EI32" s="149">
        <v>0</v>
      </c>
      <c r="EJ32" s="149">
        <v>0</v>
      </c>
      <c r="EK32" s="149">
        <v>0</v>
      </c>
      <c r="EL32" s="149">
        <v>0</v>
      </c>
      <c r="EM32" s="149">
        <v>0</v>
      </c>
      <c r="EN32" s="149">
        <v>0</v>
      </c>
      <c r="EO32" s="149">
        <v>0</v>
      </c>
      <c r="EP32" s="149">
        <v>0</v>
      </c>
      <c r="EQ32" s="149">
        <v>0</v>
      </c>
      <c r="ER32" s="149">
        <v>0</v>
      </c>
      <c r="ES32" s="149">
        <v>0</v>
      </c>
      <c r="ET32" s="149">
        <v>0</v>
      </c>
      <c r="EU32" s="149">
        <v>0</v>
      </c>
      <c r="EV32" s="149">
        <v>0</v>
      </c>
      <c r="EW32" s="149">
        <v>0</v>
      </c>
      <c r="EX32" s="149">
        <v>0</v>
      </c>
      <c r="EY32" s="149">
        <v>0</v>
      </c>
      <c r="EZ32" s="149">
        <v>0</v>
      </c>
      <c r="FA32" s="149">
        <v>0</v>
      </c>
      <c r="FB32" s="149">
        <v>0</v>
      </c>
      <c r="FC32" s="149">
        <v>0</v>
      </c>
      <c r="FD32" s="149">
        <v>0</v>
      </c>
      <c r="FE32" s="149">
        <v>0</v>
      </c>
      <c r="FF32" s="149">
        <v>0</v>
      </c>
      <c r="FG32" s="149">
        <v>0</v>
      </c>
      <c r="FH32" s="149">
        <v>0</v>
      </c>
      <c r="FI32" s="149">
        <v>0</v>
      </c>
      <c r="FJ32" s="149">
        <v>0</v>
      </c>
      <c r="FK32" s="149">
        <v>0</v>
      </c>
      <c r="FL32" s="149">
        <v>0</v>
      </c>
      <c r="FM32" s="149">
        <v>0</v>
      </c>
      <c r="FN32" s="149">
        <v>0</v>
      </c>
      <c r="FO32" s="149">
        <v>0</v>
      </c>
      <c r="FP32" s="149">
        <v>0</v>
      </c>
      <c r="FQ32" s="149">
        <v>0</v>
      </c>
      <c r="FR32" s="149">
        <v>0</v>
      </c>
      <c r="FS32" s="149">
        <v>0</v>
      </c>
      <c r="FT32" s="149">
        <v>0</v>
      </c>
      <c r="FU32" s="149">
        <v>0</v>
      </c>
      <c r="FV32" s="149">
        <v>0</v>
      </c>
      <c r="FW32" s="149">
        <v>0</v>
      </c>
      <c r="FX32" s="149">
        <v>0</v>
      </c>
      <c r="FY32" s="12"/>
      <c r="FZ32" s="12">
        <f t="shared" si="13"/>
        <v>0</v>
      </c>
      <c r="GA32" s="12"/>
      <c r="GB32" s="12"/>
      <c r="GC32" s="12"/>
      <c r="GD32" s="12"/>
      <c r="GE32" s="12"/>
      <c r="GF32" s="12"/>
      <c r="GG32" s="2"/>
      <c r="GH32" s="2"/>
      <c r="GI32" s="116"/>
      <c r="GJ32" s="116"/>
      <c r="GK32" s="116"/>
      <c r="GL32" s="116"/>
      <c r="GM32" s="116"/>
    </row>
    <row r="33" spans="1:256" x14ac:dyDescent="0.35">
      <c r="A33" s="115" t="s">
        <v>793</v>
      </c>
      <c r="B33" s="116" t="s">
        <v>781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  <c r="AX33" s="132">
        <v>0</v>
      </c>
      <c r="AY33" s="132">
        <v>0</v>
      </c>
      <c r="AZ33" s="132">
        <v>0</v>
      </c>
      <c r="BA33" s="132">
        <v>0</v>
      </c>
      <c r="BB33" s="132">
        <v>0</v>
      </c>
      <c r="BC33" s="132">
        <v>0</v>
      </c>
      <c r="BD33" s="132">
        <v>0</v>
      </c>
      <c r="BE33" s="132">
        <v>0</v>
      </c>
      <c r="BF33" s="132">
        <v>0</v>
      </c>
      <c r="BG33" s="132">
        <v>0</v>
      </c>
      <c r="BH33" s="132">
        <v>0</v>
      </c>
      <c r="BI33" s="132">
        <v>0</v>
      </c>
      <c r="BJ33" s="132">
        <v>0</v>
      </c>
      <c r="BK33" s="132">
        <v>0</v>
      </c>
      <c r="BL33" s="132">
        <v>0</v>
      </c>
      <c r="BM33" s="132">
        <v>0</v>
      </c>
      <c r="BN33" s="132">
        <v>0</v>
      </c>
      <c r="BO33" s="132">
        <v>0</v>
      </c>
      <c r="BP33" s="132">
        <v>0</v>
      </c>
      <c r="BQ33" s="132">
        <v>0</v>
      </c>
      <c r="BR33" s="132">
        <v>0</v>
      </c>
      <c r="BS33" s="132">
        <v>0</v>
      </c>
      <c r="BT33" s="132">
        <v>0</v>
      </c>
      <c r="BU33" s="132">
        <v>0</v>
      </c>
      <c r="BV33" s="132">
        <v>0</v>
      </c>
      <c r="BW33" s="132">
        <v>0</v>
      </c>
      <c r="BX33" s="132">
        <v>0</v>
      </c>
      <c r="BY33" s="132">
        <v>0</v>
      </c>
      <c r="BZ33" s="132">
        <v>0</v>
      </c>
      <c r="CA33" s="132">
        <v>0</v>
      </c>
      <c r="CB33" s="132">
        <v>0</v>
      </c>
      <c r="CC33" s="132">
        <v>0</v>
      </c>
      <c r="CD33" s="132">
        <v>0</v>
      </c>
      <c r="CE33" s="132">
        <v>0</v>
      </c>
      <c r="CF33" s="132">
        <v>0</v>
      </c>
      <c r="CG33" s="132">
        <v>0</v>
      </c>
      <c r="CH33" s="132">
        <v>0</v>
      </c>
      <c r="CI33" s="132">
        <v>0</v>
      </c>
      <c r="CJ33" s="132">
        <v>0</v>
      </c>
      <c r="CK33" s="132">
        <v>0</v>
      </c>
      <c r="CL33" s="132">
        <v>0</v>
      </c>
      <c r="CM33" s="132">
        <v>0</v>
      </c>
      <c r="CN33" s="132">
        <v>408</v>
      </c>
      <c r="CO33" s="132">
        <v>0</v>
      </c>
      <c r="CP33" s="132">
        <v>0</v>
      </c>
      <c r="CQ33" s="132">
        <v>0</v>
      </c>
      <c r="CR33" s="132">
        <v>0</v>
      </c>
      <c r="CS33" s="132">
        <v>0</v>
      </c>
      <c r="CT33" s="132">
        <v>0</v>
      </c>
      <c r="CU33" s="132">
        <v>0</v>
      </c>
      <c r="CV33" s="132">
        <v>0</v>
      </c>
      <c r="CW33" s="132">
        <v>0</v>
      </c>
      <c r="CX33" s="132">
        <v>0</v>
      </c>
      <c r="CY33" s="132">
        <v>0</v>
      </c>
      <c r="CZ33" s="132">
        <v>0</v>
      </c>
      <c r="DA33" s="132">
        <v>0</v>
      </c>
      <c r="DB33" s="132">
        <v>0</v>
      </c>
      <c r="DC33" s="132">
        <v>0</v>
      </c>
      <c r="DD33" s="132">
        <v>0</v>
      </c>
      <c r="DE33" s="132">
        <v>0</v>
      </c>
      <c r="DF33" s="132">
        <v>0</v>
      </c>
      <c r="DG33" s="132">
        <v>0</v>
      </c>
      <c r="DH33" s="132">
        <v>0</v>
      </c>
      <c r="DI33" s="132">
        <v>0</v>
      </c>
      <c r="DJ33" s="132">
        <v>0</v>
      </c>
      <c r="DK33" s="132">
        <v>0</v>
      </c>
      <c r="DL33" s="132">
        <v>0</v>
      </c>
      <c r="DM33" s="132">
        <v>0</v>
      </c>
      <c r="DN33" s="132">
        <v>0</v>
      </c>
      <c r="DO33" s="132">
        <v>0</v>
      </c>
      <c r="DP33" s="132">
        <v>0</v>
      </c>
      <c r="DQ33" s="132">
        <v>0</v>
      </c>
      <c r="DR33" s="132">
        <v>0</v>
      </c>
      <c r="DS33" s="132">
        <v>0</v>
      </c>
      <c r="DT33" s="132">
        <v>0</v>
      </c>
      <c r="DU33" s="132">
        <v>0</v>
      </c>
      <c r="DV33" s="132">
        <v>0</v>
      </c>
      <c r="DW33" s="132">
        <v>0</v>
      </c>
      <c r="DX33" s="132">
        <v>0</v>
      </c>
      <c r="DY33" s="132">
        <v>0</v>
      </c>
      <c r="DZ33" s="132">
        <v>0</v>
      </c>
      <c r="EA33" s="132">
        <v>0</v>
      </c>
      <c r="EB33" s="132">
        <v>0</v>
      </c>
      <c r="EC33" s="132">
        <v>0</v>
      </c>
      <c r="ED33" s="132">
        <v>0</v>
      </c>
      <c r="EE33" s="132">
        <v>0</v>
      </c>
      <c r="EF33" s="132">
        <v>0</v>
      </c>
      <c r="EG33" s="132">
        <v>0</v>
      </c>
      <c r="EH33" s="132">
        <v>0</v>
      </c>
      <c r="EI33" s="132">
        <v>0</v>
      </c>
      <c r="EJ33" s="132">
        <v>0</v>
      </c>
      <c r="EK33" s="132">
        <v>0</v>
      </c>
      <c r="EL33" s="132">
        <v>0</v>
      </c>
      <c r="EM33" s="132">
        <v>0</v>
      </c>
      <c r="EN33" s="132">
        <v>0</v>
      </c>
      <c r="EO33" s="132">
        <v>0</v>
      </c>
      <c r="EP33" s="132">
        <v>0</v>
      </c>
      <c r="EQ33" s="132">
        <v>0</v>
      </c>
      <c r="ER33" s="132">
        <v>0</v>
      </c>
      <c r="ES33" s="132">
        <v>0</v>
      </c>
      <c r="ET33" s="132">
        <v>0</v>
      </c>
      <c r="EU33" s="132">
        <v>0</v>
      </c>
      <c r="EV33" s="132">
        <v>0</v>
      </c>
      <c r="EW33" s="132">
        <v>0</v>
      </c>
      <c r="EX33" s="132">
        <v>0</v>
      </c>
      <c r="EY33" s="132">
        <v>0</v>
      </c>
      <c r="EZ33" s="132">
        <v>0</v>
      </c>
      <c r="FA33" s="132">
        <v>0</v>
      </c>
      <c r="FB33" s="132">
        <v>0</v>
      </c>
      <c r="FC33" s="132">
        <v>0</v>
      </c>
      <c r="FD33" s="132">
        <v>0</v>
      </c>
      <c r="FE33" s="132">
        <v>0</v>
      </c>
      <c r="FF33" s="132">
        <v>0</v>
      </c>
      <c r="FG33" s="132">
        <v>0</v>
      </c>
      <c r="FH33" s="132">
        <v>0</v>
      </c>
      <c r="FI33" s="132">
        <v>0</v>
      </c>
      <c r="FJ33" s="132">
        <v>0</v>
      </c>
      <c r="FK33" s="132">
        <v>0</v>
      </c>
      <c r="FL33" s="132">
        <v>0</v>
      </c>
      <c r="FM33" s="132">
        <v>0</v>
      </c>
      <c r="FN33" s="132">
        <v>0</v>
      </c>
      <c r="FO33" s="132">
        <v>0</v>
      </c>
      <c r="FP33" s="132">
        <v>0</v>
      </c>
      <c r="FQ33" s="132">
        <v>0</v>
      </c>
      <c r="FR33" s="132">
        <v>0</v>
      </c>
      <c r="FS33" s="132">
        <v>0</v>
      </c>
      <c r="FT33" s="132">
        <v>0</v>
      </c>
      <c r="FU33" s="132">
        <v>0</v>
      </c>
      <c r="FV33" s="132">
        <v>0</v>
      </c>
      <c r="FW33" s="132">
        <v>0</v>
      </c>
      <c r="FX33" s="132">
        <v>0</v>
      </c>
      <c r="FY33" s="15"/>
      <c r="FZ33" s="12">
        <f t="shared" si="13"/>
        <v>408</v>
      </c>
      <c r="GA33" s="15"/>
      <c r="GB33" s="12"/>
      <c r="GC33" s="12"/>
      <c r="GD33" s="12"/>
      <c r="GE33" s="12"/>
      <c r="GF33" s="12"/>
      <c r="GG33" s="2"/>
      <c r="GH33" s="2"/>
      <c r="GI33" s="116"/>
      <c r="GJ33" s="116"/>
      <c r="GK33" s="116"/>
      <c r="GL33" s="116"/>
      <c r="GM33" s="116"/>
    </row>
    <row r="34" spans="1:256" x14ac:dyDescent="0.35">
      <c r="A34" s="115" t="s">
        <v>1066</v>
      </c>
      <c r="B34" s="116" t="s">
        <v>1082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1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  <c r="AX34" s="132">
        <v>0</v>
      </c>
      <c r="AY34" s="132">
        <v>0</v>
      </c>
      <c r="AZ34" s="132">
        <v>0</v>
      </c>
      <c r="BA34" s="132">
        <v>0</v>
      </c>
      <c r="BB34" s="132">
        <v>0</v>
      </c>
      <c r="BC34" s="132">
        <v>0</v>
      </c>
      <c r="BD34" s="132">
        <v>0</v>
      </c>
      <c r="BE34" s="132">
        <v>0</v>
      </c>
      <c r="BF34" s="132">
        <v>0</v>
      </c>
      <c r="BG34" s="132">
        <v>0</v>
      </c>
      <c r="BH34" s="132">
        <v>0</v>
      </c>
      <c r="BI34" s="132">
        <v>0</v>
      </c>
      <c r="BJ34" s="132">
        <v>0</v>
      </c>
      <c r="BK34" s="132">
        <v>0</v>
      </c>
      <c r="BL34" s="132">
        <v>0</v>
      </c>
      <c r="BM34" s="132">
        <v>0</v>
      </c>
      <c r="BN34" s="132">
        <v>0</v>
      </c>
      <c r="BO34" s="132">
        <v>0</v>
      </c>
      <c r="BP34" s="132">
        <v>0</v>
      </c>
      <c r="BQ34" s="132">
        <v>0</v>
      </c>
      <c r="BR34" s="132">
        <v>0</v>
      </c>
      <c r="BS34" s="132">
        <v>0</v>
      </c>
      <c r="BT34" s="132">
        <v>0</v>
      </c>
      <c r="BU34" s="132">
        <v>0</v>
      </c>
      <c r="BV34" s="132">
        <v>0</v>
      </c>
      <c r="BW34" s="132">
        <v>0</v>
      </c>
      <c r="BX34" s="132">
        <v>0</v>
      </c>
      <c r="BY34" s="132">
        <v>0</v>
      </c>
      <c r="BZ34" s="132">
        <v>0</v>
      </c>
      <c r="CA34" s="132">
        <v>0</v>
      </c>
      <c r="CB34" s="132">
        <v>0</v>
      </c>
      <c r="CC34" s="132">
        <v>0</v>
      </c>
      <c r="CD34" s="132">
        <v>0</v>
      </c>
      <c r="CE34" s="132">
        <v>0</v>
      </c>
      <c r="CF34" s="132">
        <v>0</v>
      </c>
      <c r="CG34" s="132">
        <v>0</v>
      </c>
      <c r="CH34" s="132">
        <v>0</v>
      </c>
      <c r="CI34" s="132">
        <v>0</v>
      </c>
      <c r="CJ34" s="132">
        <v>0</v>
      </c>
      <c r="CK34" s="132">
        <v>0</v>
      </c>
      <c r="CL34" s="132">
        <v>0</v>
      </c>
      <c r="CM34" s="132">
        <v>0</v>
      </c>
      <c r="CN34" s="132">
        <v>0</v>
      </c>
      <c r="CO34" s="132">
        <v>0</v>
      </c>
      <c r="CP34" s="132">
        <v>0</v>
      </c>
      <c r="CQ34" s="132">
        <v>0</v>
      </c>
      <c r="CR34" s="132">
        <v>0</v>
      </c>
      <c r="CS34" s="132">
        <v>0</v>
      </c>
      <c r="CT34" s="132">
        <v>0</v>
      </c>
      <c r="CU34" s="132">
        <v>0</v>
      </c>
      <c r="CV34" s="132">
        <v>0</v>
      </c>
      <c r="CW34" s="132">
        <v>0</v>
      </c>
      <c r="CX34" s="132">
        <v>0</v>
      </c>
      <c r="CY34" s="132">
        <v>0</v>
      </c>
      <c r="CZ34" s="132">
        <v>0</v>
      </c>
      <c r="DA34" s="132">
        <v>0</v>
      </c>
      <c r="DB34" s="132">
        <v>0</v>
      </c>
      <c r="DC34" s="132">
        <v>0</v>
      </c>
      <c r="DD34" s="132">
        <v>0</v>
      </c>
      <c r="DE34" s="132">
        <v>0</v>
      </c>
      <c r="DF34" s="132">
        <v>0</v>
      </c>
      <c r="DG34" s="132">
        <v>0</v>
      </c>
      <c r="DH34" s="132">
        <v>0</v>
      </c>
      <c r="DI34" s="132">
        <v>0</v>
      </c>
      <c r="DJ34" s="132">
        <v>0</v>
      </c>
      <c r="DK34" s="132">
        <v>0</v>
      </c>
      <c r="DL34" s="132">
        <v>0</v>
      </c>
      <c r="DM34" s="132">
        <v>0</v>
      </c>
      <c r="DN34" s="132">
        <v>0</v>
      </c>
      <c r="DO34" s="132">
        <v>0</v>
      </c>
      <c r="DP34" s="132">
        <v>0</v>
      </c>
      <c r="DQ34" s="132">
        <v>0</v>
      </c>
      <c r="DR34" s="132">
        <v>0</v>
      </c>
      <c r="DS34" s="132">
        <v>0</v>
      </c>
      <c r="DT34" s="132">
        <v>0</v>
      </c>
      <c r="DU34" s="132">
        <v>0</v>
      </c>
      <c r="DV34" s="132">
        <v>0</v>
      </c>
      <c r="DW34" s="132">
        <v>0</v>
      </c>
      <c r="DX34" s="132">
        <v>0</v>
      </c>
      <c r="DY34" s="132">
        <v>0</v>
      </c>
      <c r="DZ34" s="132">
        <v>0</v>
      </c>
      <c r="EA34" s="132">
        <v>0</v>
      </c>
      <c r="EB34" s="132">
        <v>0</v>
      </c>
      <c r="EC34" s="132">
        <v>0</v>
      </c>
      <c r="ED34" s="132">
        <v>0</v>
      </c>
      <c r="EE34" s="132">
        <v>0</v>
      </c>
      <c r="EF34" s="132">
        <v>0</v>
      </c>
      <c r="EG34" s="132">
        <v>0</v>
      </c>
      <c r="EH34" s="132">
        <v>0</v>
      </c>
      <c r="EI34" s="132">
        <v>0</v>
      </c>
      <c r="EJ34" s="132">
        <v>0</v>
      </c>
      <c r="EK34" s="132">
        <v>0</v>
      </c>
      <c r="EL34" s="132">
        <v>0</v>
      </c>
      <c r="EM34" s="132">
        <v>0</v>
      </c>
      <c r="EN34" s="132">
        <v>0</v>
      </c>
      <c r="EO34" s="132">
        <v>0</v>
      </c>
      <c r="EP34" s="132">
        <v>0</v>
      </c>
      <c r="EQ34" s="132">
        <v>0</v>
      </c>
      <c r="ER34" s="132">
        <v>0</v>
      </c>
      <c r="ES34" s="132">
        <v>0</v>
      </c>
      <c r="ET34" s="132">
        <v>0</v>
      </c>
      <c r="EU34" s="132">
        <v>0</v>
      </c>
      <c r="EV34" s="132">
        <v>0</v>
      </c>
      <c r="EW34" s="132">
        <v>0</v>
      </c>
      <c r="EX34" s="132">
        <v>0</v>
      </c>
      <c r="EY34" s="132">
        <v>0</v>
      </c>
      <c r="EZ34" s="132">
        <v>0</v>
      </c>
      <c r="FA34" s="132">
        <v>0</v>
      </c>
      <c r="FB34" s="132">
        <v>0</v>
      </c>
      <c r="FC34" s="132">
        <v>0</v>
      </c>
      <c r="FD34" s="132">
        <v>0</v>
      </c>
      <c r="FE34" s="132">
        <v>0</v>
      </c>
      <c r="FF34" s="132">
        <v>0</v>
      </c>
      <c r="FG34" s="132">
        <v>0</v>
      </c>
      <c r="FH34" s="132">
        <v>0</v>
      </c>
      <c r="FI34" s="132">
        <v>0</v>
      </c>
      <c r="FJ34" s="132">
        <v>0</v>
      </c>
      <c r="FK34" s="132">
        <v>0</v>
      </c>
      <c r="FL34" s="132">
        <v>0</v>
      </c>
      <c r="FM34" s="132">
        <v>0</v>
      </c>
      <c r="FN34" s="132">
        <v>0</v>
      </c>
      <c r="FO34" s="132">
        <v>0</v>
      </c>
      <c r="FP34" s="132">
        <v>0</v>
      </c>
      <c r="FQ34" s="132">
        <v>0</v>
      </c>
      <c r="FR34" s="132">
        <v>0</v>
      </c>
      <c r="FS34" s="132">
        <v>0</v>
      </c>
      <c r="FT34" s="132">
        <v>0</v>
      </c>
      <c r="FU34" s="132">
        <v>0</v>
      </c>
      <c r="FV34" s="132">
        <v>0</v>
      </c>
      <c r="FW34" s="132">
        <v>0</v>
      </c>
      <c r="FX34" s="132">
        <v>0</v>
      </c>
      <c r="FY34" s="15"/>
      <c r="FZ34" s="12">
        <f t="shared" si="13"/>
        <v>1</v>
      </c>
      <c r="GA34" s="15"/>
      <c r="GB34" s="12"/>
      <c r="GC34" s="12"/>
      <c r="GD34" s="12"/>
      <c r="GE34" s="12"/>
      <c r="GF34" s="12"/>
      <c r="GG34" s="2"/>
      <c r="GH34" s="2"/>
      <c r="GI34" s="116"/>
      <c r="GJ34" s="116"/>
      <c r="GK34" s="116"/>
      <c r="GL34" s="116"/>
      <c r="GM34" s="116"/>
    </row>
    <row r="35" spans="1:256" x14ac:dyDescent="0.35">
      <c r="A35" s="115" t="s">
        <v>1081</v>
      </c>
      <c r="B35" s="116" t="s">
        <v>1017</v>
      </c>
      <c r="C35" s="129">
        <v>0</v>
      </c>
      <c r="D35" s="129">
        <v>23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  <c r="AG35" s="129">
        <v>0</v>
      </c>
      <c r="AH35" s="129">
        <v>0</v>
      </c>
      <c r="AI35" s="129">
        <v>0</v>
      </c>
      <c r="AJ35" s="129">
        <v>0</v>
      </c>
      <c r="AK35" s="129">
        <v>0</v>
      </c>
      <c r="AL35" s="129">
        <v>0</v>
      </c>
      <c r="AM35" s="129">
        <v>0</v>
      </c>
      <c r="AN35" s="129">
        <v>0</v>
      </c>
      <c r="AO35" s="129">
        <v>0</v>
      </c>
      <c r="AP35" s="129">
        <v>0</v>
      </c>
      <c r="AQ35" s="129">
        <v>0</v>
      </c>
      <c r="AR35" s="129">
        <v>0</v>
      </c>
      <c r="AS35" s="129">
        <v>0</v>
      </c>
      <c r="AT35" s="129">
        <v>0</v>
      </c>
      <c r="AU35" s="129">
        <v>0</v>
      </c>
      <c r="AV35" s="129">
        <v>0</v>
      </c>
      <c r="AW35" s="129">
        <v>0</v>
      </c>
      <c r="AX35" s="129">
        <v>0</v>
      </c>
      <c r="AY35" s="129">
        <v>0</v>
      </c>
      <c r="AZ35" s="129">
        <v>0</v>
      </c>
      <c r="BA35" s="129">
        <v>0</v>
      </c>
      <c r="BB35" s="129">
        <v>0</v>
      </c>
      <c r="BC35" s="129">
        <v>0</v>
      </c>
      <c r="BD35" s="129">
        <v>0</v>
      </c>
      <c r="BE35" s="129">
        <v>0</v>
      </c>
      <c r="BF35" s="129">
        <v>0</v>
      </c>
      <c r="BG35" s="129">
        <v>0</v>
      </c>
      <c r="BH35" s="129">
        <v>0</v>
      </c>
      <c r="BI35" s="129">
        <v>0</v>
      </c>
      <c r="BJ35" s="129">
        <v>0</v>
      </c>
      <c r="BK35" s="129">
        <v>0</v>
      </c>
      <c r="BL35" s="129">
        <v>0</v>
      </c>
      <c r="BM35" s="129">
        <v>0</v>
      </c>
      <c r="BN35" s="129">
        <v>0</v>
      </c>
      <c r="BO35" s="129">
        <v>0</v>
      </c>
      <c r="BP35" s="129">
        <v>0</v>
      </c>
      <c r="BQ35" s="129">
        <v>0</v>
      </c>
      <c r="BR35" s="129">
        <v>0</v>
      </c>
      <c r="BS35" s="129">
        <v>0</v>
      </c>
      <c r="BT35" s="129">
        <v>0</v>
      </c>
      <c r="BU35" s="129">
        <v>0</v>
      </c>
      <c r="BV35" s="129">
        <v>0</v>
      </c>
      <c r="BW35" s="129">
        <v>0</v>
      </c>
      <c r="BX35" s="129">
        <v>0</v>
      </c>
      <c r="BY35" s="129">
        <v>0</v>
      </c>
      <c r="BZ35" s="129">
        <v>0</v>
      </c>
      <c r="CA35" s="129">
        <v>0</v>
      </c>
      <c r="CB35" s="129">
        <v>0</v>
      </c>
      <c r="CC35" s="129">
        <v>0</v>
      </c>
      <c r="CD35" s="129">
        <v>0</v>
      </c>
      <c r="CE35" s="129">
        <v>0</v>
      </c>
      <c r="CF35" s="129">
        <v>0</v>
      </c>
      <c r="CG35" s="129">
        <v>0</v>
      </c>
      <c r="CH35" s="129">
        <v>0</v>
      </c>
      <c r="CI35" s="129">
        <v>0</v>
      </c>
      <c r="CJ35" s="129">
        <v>0</v>
      </c>
      <c r="CK35" s="129">
        <v>0</v>
      </c>
      <c r="CL35" s="129">
        <v>0</v>
      </c>
      <c r="CM35" s="129">
        <v>0</v>
      </c>
      <c r="CN35" s="129">
        <v>0</v>
      </c>
      <c r="CO35" s="129">
        <v>0</v>
      </c>
      <c r="CP35" s="129">
        <v>0</v>
      </c>
      <c r="CQ35" s="129">
        <v>0</v>
      </c>
      <c r="CR35" s="129">
        <v>0</v>
      </c>
      <c r="CS35" s="129">
        <v>0</v>
      </c>
      <c r="CT35" s="129">
        <v>0</v>
      </c>
      <c r="CU35" s="129">
        <v>0</v>
      </c>
      <c r="CV35" s="129">
        <v>0</v>
      </c>
      <c r="CW35" s="129">
        <v>0</v>
      </c>
      <c r="CX35" s="129">
        <v>0</v>
      </c>
      <c r="CY35" s="129">
        <v>0</v>
      </c>
      <c r="CZ35" s="129">
        <v>0</v>
      </c>
      <c r="DA35" s="129">
        <v>0</v>
      </c>
      <c r="DB35" s="129">
        <v>0</v>
      </c>
      <c r="DC35" s="129">
        <v>0</v>
      </c>
      <c r="DD35" s="129">
        <v>0</v>
      </c>
      <c r="DE35" s="129">
        <v>0</v>
      </c>
      <c r="DF35" s="129">
        <v>0</v>
      </c>
      <c r="DG35" s="129">
        <v>0</v>
      </c>
      <c r="DH35" s="129">
        <v>0</v>
      </c>
      <c r="DI35" s="129">
        <v>0</v>
      </c>
      <c r="DJ35" s="129">
        <v>0</v>
      </c>
      <c r="DK35" s="129">
        <v>0</v>
      </c>
      <c r="DL35" s="129">
        <v>0</v>
      </c>
      <c r="DM35" s="129">
        <v>0</v>
      </c>
      <c r="DN35" s="129">
        <v>0</v>
      </c>
      <c r="DO35" s="129">
        <v>0</v>
      </c>
      <c r="DP35" s="129">
        <v>0</v>
      </c>
      <c r="DQ35" s="129">
        <v>0</v>
      </c>
      <c r="DR35" s="129">
        <v>0</v>
      </c>
      <c r="DS35" s="129">
        <v>0</v>
      </c>
      <c r="DT35" s="129">
        <v>0</v>
      </c>
      <c r="DU35" s="129">
        <v>0</v>
      </c>
      <c r="DV35" s="129">
        <v>0</v>
      </c>
      <c r="DW35" s="129">
        <v>0</v>
      </c>
      <c r="DX35" s="129">
        <v>0</v>
      </c>
      <c r="DY35" s="129">
        <v>0</v>
      </c>
      <c r="DZ35" s="129">
        <v>0</v>
      </c>
      <c r="EA35" s="129">
        <v>0</v>
      </c>
      <c r="EB35" s="129">
        <v>0</v>
      </c>
      <c r="EC35" s="129">
        <v>0</v>
      </c>
      <c r="ED35" s="129">
        <v>0</v>
      </c>
      <c r="EE35" s="129">
        <v>0</v>
      </c>
      <c r="EF35" s="129">
        <v>0</v>
      </c>
      <c r="EG35" s="129">
        <v>0</v>
      </c>
      <c r="EH35" s="129">
        <v>0</v>
      </c>
      <c r="EI35" s="129">
        <v>0</v>
      </c>
      <c r="EJ35" s="129">
        <v>0</v>
      </c>
      <c r="EK35" s="129">
        <v>0</v>
      </c>
      <c r="EL35" s="129">
        <v>0</v>
      </c>
      <c r="EM35" s="129">
        <v>0</v>
      </c>
      <c r="EN35" s="129">
        <v>0</v>
      </c>
      <c r="EO35" s="129">
        <v>0</v>
      </c>
      <c r="EP35" s="129">
        <v>0</v>
      </c>
      <c r="EQ35" s="129">
        <v>0</v>
      </c>
      <c r="ER35" s="129">
        <v>0</v>
      </c>
      <c r="ES35" s="129">
        <v>0</v>
      </c>
      <c r="ET35" s="129">
        <v>0</v>
      </c>
      <c r="EU35" s="129">
        <v>0</v>
      </c>
      <c r="EV35" s="129">
        <v>0</v>
      </c>
      <c r="EW35" s="129">
        <v>0</v>
      </c>
      <c r="EX35" s="129">
        <v>0</v>
      </c>
      <c r="EY35" s="129">
        <v>0</v>
      </c>
      <c r="EZ35" s="129">
        <v>0</v>
      </c>
      <c r="FA35" s="129">
        <v>0</v>
      </c>
      <c r="FB35" s="129">
        <v>0</v>
      </c>
      <c r="FC35" s="129">
        <v>0</v>
      </c>
      <c r="FD35" s="129">
        <v>0</v>
      </c>
      <c r="FE35" s="129">
        <v>0</v>
      </c>
      <c r="FF35" s="129">
        <v>0</v>
      </c>
      <c r="FG35" s="129">
        <v>0</v>
      </c>
      <c r="FH35" s="129">
        <v>0</v>
      </c>
      <c r="FI35" s="129">
        <v>0</v>
      </c>
      <c r="FJ35" s="129">
        <v>0</v>
      </c>
      <c r="FK35" s="129">
        <v>0</v>
      </c>
      <c r="FL35" s="129">
        <v>0</v>
      </c>
      <c r="FM35" s="129">
        <v>0</v>
      </c>
      <c r="FN35" s="129">
        <v>0</v>
      </c>
      <c r="FO35" s="129">
        <v>0</v>
      </c>
      <c r="FP35" s="129">
        <v>0</v>
      </c>
      <c r="FQ35" s="129">
        <v>0</v>
      </c>
      <c r="FR35" s="129">
        <v>0</v>
      </c>
      <c r="FS35" s="129">
        <v>0</v>
      </c>
      <c r="FT35" s="129">
        <v>0</v>
      </c>
      <c r="FU35" s="129">
        <v>0</v>
      </c>
      <c r="FV35" s="129">
        <v>0</v>
      </c>
      <c r="FW35" s="129">
        <v>0</v>
      </c>
      <c r="FX35" s="129">
        <v>0</v>
      </c>
      <c r="FY35" s="12"/>
      <c r="FZ35" s="12">
        <f t="shared" si="13"/>
        <v>23</v>
      </c>
      <c r="GA35" s="12"/>
      <c r="GB35" s="12"/>
      <c r="GC35" s="12"/>
      <c r="GD35" s="12"/>
      <c r="GE35" s="12"/>
      <c r="GF35" s="12"/>
      <c r="GG35" s="2"/>
      <c r="GH35" s="2"/>
      <c r="GI35" s="116"/>
      <c r="GJ35" s="116"/>
      <c r="GK35" s="116"/>
      <c r="GL35" s="116"/>
      <c r="GM35" s="116"/>
    </row>
    <row r="36" spans="1:256" x14ac:dyDescent="0.35">
      <c r="A36" s="115" t="s">
        <v>1067</v>
      </c>
      <c r="B36" s="116" t="s">
        <v>1044</v>
      </c>
      <c r="C36" s="129">
        <v>0</v>
      </c>
      <c r="D36" s="129">
        <v>77.399999999999636</v>
      </c>
      <c r="E36" s="129">
        <v>19.700000000000045</v>
      </c>
      <c r="F36" s="129">
        <v>21.799999999999955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29.099999999999909</v>
      </c>
      <c r="R36" s="129">
        <v>0</v>
      </c>
      <c r="S36" s="129">
        <v>0</v>
      </c>
      <c r="T36" s="129">
        <v>0</v>
      </c>
      <c r="U36" s="129">
        <v>0</v>
      </c>
      <c r="V36" s="129">
        <v>0</v>
      </c>
      <c r="W36" s="129">
        <v>0</v>
      </c>
      <c r="X36" s="129">
        <v>0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  <c r="AG36" s="129">
        <v>0</v>
      </c>
      <c r="AH36" s="129">
        <v>0</v>
      </c>
      <c r="AI36" s="129">
        <v>0</v>
      </c>
      <c r="AJ36" s="129">
        <v>0</v>
      </c>
      <c r="AK36" s="129">
        <v>0</v>
      </c>
      <c r="AL36" s="129">
        <v>0</v>
      </c>
      <c r="AM36" s="129">
        <v>0</v>
      </c>
      <c r="AN36" s="129">
        <v>0</v>
      </c>
      <c r="AO36" s="129">
        <v>0</v>
      </c>
      <c r="AP36" s="129">
        <v>0</v>
      </c>
      <c r="AQ36" s="129">
        <v>0</v>
      </c>
      <c r="AR36" s="129">
        <v>117.80000000000018</v>
      </c>
      <c r="AS36" s="129">
        <v>7.3000000000000114</v>
      </c>
      <c r="AT36" s="129">
        <v>0</v>
      </c>
      <c r="AU36" s="129">
        <v>0</v>
      </c>
      <c r="AV36" s="129">
        <v>0</v>
      </c>
      <c r="AW36" s="129">
        <v>0</v>
      </c>
      <c r="AX36" s="129">
        <v>0</v>
      </c>
      <c r="AY36" s="129">
        <v>0</v>
      </c>
      <c r="AZ36" s="129">
        <v>0</v>
      </c>
      <c r="BA36" s="129">
        <v>0</v>
      </c>
      <c r="BB36" s="129">
        <v>0</v>
      </c>
      <c r="BC36" s="129">
        <v>70.300000000000182</v>
      </c>
      <c r="BD36" s="129">
        <v>0</v>
      </c>
      <c r="BE36" s="129">
        <v>0</v>
      </c>
      <c r="BF36" s="129">
        <v>0</v>
      </c>
      <c r="BG36" s="129">
        <v>0</v>
      </c>
      <c r="BH36" s="129">
        <v>0</v>
      </c>
      <c r="BI36" s="129">
        <v>0</v>
      </c>
      <c r="BJ36" s="129">
        <v>0</v>
      </c>
      <c r="BK36" s="129">
        <v>0</v>
      </c>
      <c r="BL36" s="129">
        <v>0</v>
      </c>
      <c r="BM36" s="129">
        <v>0</v>
      </c>
      <c r="BN36" s="129">
        <v>0</v>
      </c>
      <c r="BO36" s="129">
        <v>0</v>
      </c>
      <c r="BP36" s="129">
        <v>0</v>
      </c>
      <c r="BQ36" s="129">
        <v>60.5</v>
      </c>
      <c r="BR36" s="129">
        <v>0</v>
      </c>
      <c r="BS36" s="129">
        <v>0</v>
      </c>
      <c r="BT36" s="129">
        <v>0</v>
      </c>
      <c r="BU36" s="129">
        <v>0</v>
      </c>
      <c r="BV36" s="129">
        <v>0</v>
      </c>
      <c r="BW36" s="129">
        <v>0</v>
      </c>
      <c r="BX36" s="129">
        <v>0</v>
      </c>
      <c r="BY36" s="129">
        <v>0</v>
      </c>
      <c r="BZ36" s="129">
        <v>0</v>
      </c>
      <c r="CA36" s="129">
        <v>0</v>
      </c>
      <c r="CB36" s="129">
        <v>7.7999999999999545</v>
      </c>
      <c r="CC36" s="129">
        <v>0</v>
      </c>
      <c r="CD36" s="129">
        <v>0</v>
      </c>
      <c r="CE36" s="129">
        <v>0</v>
      </c>
      <c r="CF36" s="129">
        <v>0</v>
      </c>
      <c r="CG36" s="129">
        <v>0</v>
      </c>
      <c r="CH36" s="129">
        <v>0</v>
      </c>
      <c r="CI36" s="129">
        <v>0</v>
      </c>
      <c r="CJ36" s="129">
        <v>0</v>
      </c>
      <c r="CK36" s="129">
        <v>4.7000000000000455</v>
      </c>
      <c r="CL36" s="129">
        <v>0</v>
      </c>
      <c r="CM36" s="129">
        <v>0</v>
      </c>
      <c r="CN36" s="129">
        <v>646.40000000000009</v>
      </c>
      <c r="CO36" s="129">
        <v>0</v>
      </c>
      <c r="CP36" s="129">
        <v>0</v>
      </c>
      <c r="CQ36" s="129">
        <v>0</v>
      </c>
      <c r="CR36" s="129">
        <v>0</v>
      </c>
      <c r="CS36" s="129">
        <v>0</v>
      </c>
      <c r="CT36" s="129">
        <v>0</v>
      </c>
      <c r="CU36" s="129">
        <v>0</v>
      </c>
      <c r="CV36" s="129">
        <v>0</v>
      </c>
      <c r="CW36" s="129">
        <v>0</v>
      </c>
      <c r="CX36" s="129">
        <v>0</v>
      </c>
      <c r="CY36" s="129">
        <v>0</v>
      </c>
      <c r="CZ36" s="129">
        <v>0</v>
      </c>
      <c r="DA36" s="129">
        <v>0</v>
      </c>
      <c r="DB36" s="129">
        <v>0</v>
      </c>
      <c r="DC36" s="129">
        <v>0</v>
      </c>
      <c r="DD36" s="129">
        <v>0</v>
      </c>
      <c r="DE36" s="129">
        <v>0</v>
      </c>
      <c r="DF36" s="129">
        <v>33.799999999999955</v>
      </c>
      <c r="DG36" s="129">
        <v>0</v>
      </c>
      <c r="DH36" s="129">
        <v>0</v>
      </c>
      <c r="DI36" s="129">
        <v>0</v>
      </c>
      <c r="DJ36" s="129">
        <v>0</v>
      </c>
      <c r="DK36" s="129">
        <v>0</v>
      </c>
      <c r="DL36" s="129">
        <v>0</v>
      </c>
      <c r="DM36" s="129">
        <v>0</v>
      </c>
      <c r="DN36" s="129">
        <v>0</v>
      </c>
      <c r="DO36" s="129">
        <v>0</v>
      </c>
      <c r="DP36" s="129">
        <v>0</v>
      </c>
      <c r="DQ36" s="129">
        <v>0</v>
      </c>
      <c r="DR36" s="129">
        <v>0</v>
      </c>
      <c r="DS36" s="129">
        <v>0</v>
      </c>
      <c r="DT36" s="129">
        <v>0</v>
      </c>
      <c r="DU36" s="129">
        <v>0</v>
      </c>
      <c r="DV36" s="129">
        <v>0</v>
      </c>
      <c r="DW36" s="129">
        <v>0</v>
      </c>
      <c r="DX36" s="129">
        <v>0</v>
      </c>
      <c r="DY36" s="129">
        <v>0</v>
      </c>
      <c r="DZ36" s="129">
        <v>0</v>
      </c>
      <c r="EA36" s="129">
        <v>0</v>
      </c>
      <c r="EB36" s="129">
        <v>0</v>
      </c>
      <c r="EC36" s="129">
        <v>0</v>
      </c>
      <c r="ED36" s="129">
        <v>0</v>
      </c>
      <c r="EE36" s="129">
        <v>0</v>
      </c>
      <c r="EF36" s="129">
        <v>0</v>
      </c>
      <c r="EG36" s="129">
        <v>0</v>
      </c>
      <c r="EH36" s="129">
        <v>0</v>
      </c>
      <c r="EI36" s="129">
        <v>0</v>
      </c>
      <c r="EJ36" s="129">
        <v>0</v>
      </c>
      <c r="EK36" s="129">
        <v>0</v>
      </c>
      <c r="EL36" s="129">
        <v>0</v>
      </c>
      <c r="EM36" s="129">
        <v>0</v>
      </c>
      <c r="EN36" s="129">
        <v>0</v>
      </c>
      <c r="EO36" s="129">
        <v>0</v>
      </c>
      <c r="EP36" s="129">
        <v>0</v>
      </c>
      <c r="EQ36" s="129">
        <v>14.799999999999997</v>
      </c>
      <c r="ER36" s="129">
        <v>0</v>
      </c>
      <c r="ES36" s="129">
        <v>0</v>
      </c>
      <c r="ET36" s="129">
        <v>0</v>
      </c>
      <c r="EU36" s="129">
        <v>0</v>
      </c>
      <c r="EV36" s="129">
        <v>0</v>
      </c>
      <c r="EW36" s="129">
        <v>0</v>
      </c>
      <c r="EX36" s="129">
        <v>0</v>
      </c>
      <c r="EY36" s="129">
        <v>0</v>
      </c>
      <c r="EZ36" s="129">
        <v>0</v>
      </c>
      <c r="FA36" s="129">
        <v>0</v>
      </c>
      <c r="FB36" s="129">
        <v>0</v>
      </c>
      <c r="FC36" s="129">
        <v>0</v>
      </c>
      <c r="FD36" s="129">
        <v>0</v>
      </c>
      <c r="FE36" s="129">
        <v>0</v>
      </c>
      <c r="FF36" s="129">
        <v>0</v>
      </c>
      <c r="FG36" s="129">
        <v>0</v>
      </c>
      <c r="FH36" s="129">
        <v>0</v>
      </c>
      <c r="FI36" s="129">
        <v>0</v>
      </c>
      <c r="FJ36" s="129">
        <v>0</v>
      </c>
      <c r="FK36" s="129">
        <v>0</v>
      </c>
      <c r="FL36" s="129">
        <v>0</v>
      </c>
      <c r="FM36" s="129">
        <v>0</v>
      </c>
      <c r="FN36" s="129">
        <v>0</v>
      </c>
      <c r="FO36" s="129">
        <v>0</v>
      </c>
      <c r="FP36" s="129">
        <v>0</v>
      </c>
      <c r="FQ36" s="129">
        <v>0</v>
      </c>
      <c r="FR36" s="129">
        <v>0</v>
      </c>
      <c r="FS36" s="129">
        <v>0</v>
      </c>
      <c r="FT36" s="129">
        <v>0</v>
      </c>
      <c r="FU36" s="129">
        <v>0</v>
      </c>
      <c r="FV36" s="129">
        <v>0</v>
      </c>
      <c r="FW36" s="129">
        <v>0</v>
      </c>
      <c r="FX36" s="129">
        <v>0</v>
      </c>
      <c r="FY36" s="12"/>
      <c r="FZ36" s="12">
        <f t="shared" si="13"/>
        <v>1111.3999999999999</v>
      </c>
      <c r="GA36" s="12"/>
      <c r="GB36" s="12"/>
      <c r="GC36" s="12"/>
      <c r="GD36" s="12"/>
      <c r="GE36" s="12"/>
      <c r="GF36" s="12"/>
      <c r="GG36" s="2"/>
      <c r="GH36" s="2"/>
      <c r="GI36" s="116"/>
      <c r="GJ36" s="116"/>
      <c r="GK36" s="116"/>
      <c r="GL36" s="116"/>
      <c r="GM36" s="116"/>
    </row>
    <row r="37" spans="1:256" x14ac:dyDescent="0.35">
      <c r="A37" s="115"/>
      <c r="B37" s="116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"/>
      <c r="FZ37" s="12"/>
      <c r="GA37" s="12"/>
      <c r="GB37" s="12"/>
      <c r="GC37" s="12"/>
      <c r="GD37" s="12"/>
      <c r="GE37" s="12"/>
      <c r="GF37" s="12"/>
      <c r="GG37" s="2"/>
      <c r="GH37" s="2"/>
      <c r="GI37" s="116"/>
      <c r="GJ37" s="116"/>
      <c r="GK37" s="116"/>
      <c r="GL37" s="116"/>
      <c r="GM37" s="116"/>
    </row>
    <row r="38" spans="1:256" x14ac:dyDescent="0.35">
      <c r="A38" s="115"/>
      <c r="B38" s="11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2"/>
      <c r="FZ38" s="12"/>
      <c r="GA38" s="12"/>
      <c r="GB38" s="12"/>
      <c r="GC38" s="12"/>
      <c r="GD38" s="12"/>
      <c r="GE38" s="12"/>
      <c r="GF38" s="12"/>
      <c r="GG38" s="2"/>
      <c r="GH38" s="2"/>
      <c r="GI38" s="116"/>
      <c r="GJ38" s="116"/>
      <c r="GK38" s="116"/>
      <c r="GL38" s="116"/>
      <c r="GM38" s="116"/>
    </row>
    <row r="39" spans="1:256" s="154" customFormat="1" x14ac:dyDescent="0.35">
      <c r="A39" s="116"/>
      <c r="B39" s="150" t="s">
        <v>451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2"/>
      <c r="FZ39" s="33"/>
      <c r="GA39" s="35"/>
      <c r="GB39" s="12"/>
      <c r="GC39" s="12"/>
      <c r="GD39" s="12"/>
      <c r="GE39" s="12"/>
      <c r="GF39" s="12"/>
      <c r="GG39" s="2"/>
      <c r="GH39" s="2"/>
      <c r="GI39" s="116"/>
      <c r="GJ39" s="116"/>
      <c r="GK39" s="116"/>
      <c r="GL39" s="116"/>
      <c r="GM39" s="116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  <c r="HN39" s="153"/>
      <c r="HO39" s="153"/>
      <c r="HP39" s="153"/>
      <c r="HQ39" s="153"/>
      <c r="HR39" s="153"/>
      <c r="HS39" s="153"/>
      <c r="HT39" s="153"/>
      <c r="HU39" s="153"/>
      <c r="HV39" s="153"/>
      <c r="HW39" s="153"/>
      <c r="HX39" s="153"/>
      <c r="HY39" s="153"/>
      <c r="HZ39" s="153"/>
      <c r="IA39" s="153"/>
      <c r="IB39" s="153"/>
      <c r="IC39" s="153"/>
      <c r="ID39" s="153"/>
      <c r="IE39" s="153"/>
      <c r="IF39" s="153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  <c r="IV39" s="110"/>
    </row>
    <row r="40" spans="1:256" x14ac:dyDescent="0.35">
      <c r="A40" s="155" t="s">
        <v>1067</v>
      </c>
      <c r="B40" s="152" t="s">
        <v>663</v>
      </c>
      <c r="C40" s="156">
        <v>2560686.8522000001</v>
      </c>
      <c r="D40" s="157">
        <v>5893861.0663000001</v>
      </c>
      <c r="E40" s="157">
        <v>1533589.3097999999</v>
      </c>
      <c r="F40" s="157">
        <v>8621939.0791999996</v>
      </c>
      <c r="G40" s="157">
        <v>607002.37069999997</v>
      </c>
      <c r="H40" s="157">
        <v>179594.76550000001</v>
      </c>
      <c r="I40" s="157">
        <v>1650259.9024</v>
      </c>
      <c r="J40" s="157">
        <v>547848.9351</v>
      </c>
      <c r="K40" s="157">
        <v>149089.70870000002</v>
      </c>
      <c r="L40" s="157">
        <v>1508705.6222000001</v>
      </c>
      <c r="M40" s="157">
        <v>497059.10979999998</v>
      </c>
      <c r="N40" s="157">
        <v>13016108.805199999</v>
      </c>
      <c r="O40" s="157">
        <v>5532329.2535000006</v>
      </c>
      <c r="P40" s="157">
        <v>88257.723299999998</v>
      </c>
      <c r="Q40" s="157">
        <v>9691720.9957999997</v>
      </c>
      <c r="R40" s="157">
        <v>107971.00660000001</v>
      </c>
      <c r="S40" s="157">
        <v>1090460.5571000001</v>
      </c>
      <c r="T40" s="157">
        <v>8030.7040000000006</v>
      </c>
      <c r="U40" s="157">
        <v>72131.579800000007</v>
      </c>
      <c r="V40" s="157">
        <v>88788.873699999996</v>
      </c>
      <c r="W40" s="157">
        <v>18955.965499999998</v>
      </c>
      <c r="X40" s="157">
        <v>26336.276000000002</v>
      </c>
      <c r="Y40" s="157">
        <v>141119.23910000001</v>
      </c>
      <c r="Z40" s="157">
        <v>64405.8897</v>
      </c>
      <c r="AA40" s="157">
        <v>7031649.8968000002</v>
      </c>
      <c r="AB40" s="157">
        <v>13084314.0559</v>
      </c>
      <c r="AC40" s="157">
        <v>755081.04170000006</v>
      </c>
      <c r="AD40" s="157">
        <v>788299.14939999999</v>
      </c>
      <c r="AE40" s="157">
        <v>61151.305999999997</v>
      </c>
      <c r="AF40" s="157">
        <v>99519.475500000015</v>
      </c>
      <c r="AG40" s="158">
        <v>342262.9951</v>
      </c>
      <c r="AH40" s="157">
        <v>155830.80120000002</v>
      </c>
      <c r="AI40" s="157">
        <v>57733.292199999996</v>
      </c>
      <c r="AJ40" s="157">
        <v>143887.0448</v>
      </c>
      <c r="AK40" s="157">
        <v>51657.682699999998</v>
      </c>
      <c r="AL40" s="157">
        <v>140572.7623</v>
      </c>
      <c r="AM40" s="157">
        <v>112017.0423</v>
      </c>
      <c r="AN40" s="157">
        <v>534213.54790000001</v>
      </c>
      <c r="AO40" s="157">
        <v>1789029.7836000002</v>
      </c>
      <c r="AP40" s="157">
        <v>37511674.452299997</v>
      </c>
      <c r="AQ40" s="157">
        <v>117578.7745</v>
      </c>
      <c r="AR40" s="157">
        <v>20939020.390300002</v>
      </c>
      <c r="AS40" s="157">
        <v>3102494.6313</v>
      </c>
      <c r="AT40" s="157">
        <v>1133113.9386000002</v>
      </c>
      <c r="AU40" s="157">
        <v>199381.71440000003</v>
      </c>
      <c r="AV40" s="157">
        <v>170342.12100000001</v>
      </c>
      <c r="AW40" s="157">
        <v>116296.69230000001</v>
      </c>
      <c r="AX40" s="157">
        <v>84285.960900000005</v>
      </c>
      <c r="AY40" s="157">
        <v>137273.77530000001</v>
      </c>
      <c r="AZ40" s="157">
        <v>1582169.7027</v>
      </c>
      <c r="BA40" s="157">
        <v>2390410.0641000001</v>
      </c>
      <c r="BB40" s="157">
        <v>507446.07270000002</v>
      </c>
      <c r="BC40" s="157">
        <v>8608146.8333000001</v>
      </c>
      <c r="BD40" s="157">
        <v>1380661.4091</v>
      </c>
      <c r="BE40" s="157">
        <v>465282.07510000002</v>
      </c>
      <c r="BF40" s="157">
        <v>7512114.3882000009</v>
      </c>
      <c r="BG40" s="157">
        <v>128664.04650000001</v>
      </c>
      <c r="BH40" s="157">
        <v>160552.9186</v>
      </c>
      <c r="BI40" s="157">
        <v>72393.704499999993</v>
      </c>
      <c r="BJ40" s="157">
        <v>1877850.7418000002</v>
      </c>
      <c r="BK40" s="157">
        <v>3680646.9800999998</v>
      </c>
      <c r="BL40" s="157">
        <v>17783.763700000003</v>
      </c>
      <c r="BM40" s="157">
        <v>98110.033800000005</v>
      </c>
      <c r="BN40" s="157">
        <v>1169134.1200999999</v>
      </c>
      <c r="BO40" s="157">
        <v>384843.29810000001</v>
      </c>
      <c r="BP40" s="157">
        <v>238915.93660000002</v>
      </c>
      <c r="BQ40" s="157">
        <v>2221039.2227999996</v>
      </c>
      <c r="BR40" s="157">
        <v>599679.81230000011</v>
      </c>
      <c r="BS40" s="157">
        <v>319211.2243</v>
      </c>
      <c r="BT40" s="157">
        <v>199659.50539999999</v>
      </c>
      <c r="BU40" s="157">
        <v>97778.456200000001</v>
      </c>
      <c r="BV40" s="157">
        <v>775400.17099999997</v>
      </c>
      <c r="BW40" s="157">
        <v>881978.83390000009</v>
      </c>
      <c r="BX40" s="157">
        <v>94147.654700000014</v>
      </c>
      <c r="BY40" s="157">
        <v>328469.07030000002</v>
      </c>
      <c r="BZ40" s="157">
        <v>91152.136599999998</v>
      </c>
      <c r="CA40" s="157">
        <v>369516.28009999997</v>
      </c>
      <c r="CB40" s="157">
        <v>25092860.206</v>
      </c>
      <c r="CC40" s="157">
        <v>6719.1431999999995</v>
      </c>
      <c r="CD40" s="157">
        <v>92314.264999999999</v>
      </c>
      <c r="CE40" s="157">
        <v>730229.10900000005</v>
      </c>
      <c r="CF40" s="157">
        <v>0</v>
      </c>
      <c r="CG40" s="157">
        <v>62583.840300000003</v>
      </c>
      <c r="CH40" s="157">
        <v>31013.248500000002</v>
      </c>
      <c r="CI40" s="157">
        <v>258674.5502</v>
      </c>
      <c r="CJ40" s="157">
        <v>426066.4731</v>
      </c>
      <c r="CK40" s="157">
        <v>1750071.3108000001</v>
      </c>
      <c r="CL40" s="157">
        <v>226813.622</v>
      </c>
      <c r="CM40" s="157">
        <v>191892.09</v>
      </c>
      <c r="CN40" s="157">
        <v>8815625.7381999996</v>
      </c>
      <c r="CO40" s="157">
        <v>5549747.4496000009</v>
      </c>
      <c r="CP40" s="157">
        <v>770993.73829999997</v>
      </c>
      <c r="CQ40" s="157">
        <v>66525.670899999997</v>
      </c>
      <c r="CR40" s="157">
        <v>78141.4856</v>
      </c>
      <c r="CS40" s="157">
        <v>240994.82680000001</v>
      </c>
      <c r="CT40" s="157">
        <v>91274.861099999995</v>
      </c>
      <c r="CU40" s="157">
        <v>53855.095000000001</v>
      </c>
      <c r="CV40" s="157">
        <v>46464.752300000007</v>
      </c>
      <c r="CW40" s="116">
        <v>176440.4523</v>
      </c>
      <c r="CX40" s="157">
        <v>236614.88570000001</v>
      </c>
      <c r="CY40" s="157">
        <v>20968.008700000002</v>
      </c>
      <c r="CZ40" s="157">
        <v>611552.8077</v>
      </c>
      <c r="DA40" s="157">
        <v>161197.34840000002</v>
      </c>
      <c r="DB40" s="157">
        <v>124091.3615</v>
      </c>
      <c r="DC40" s="157">
        <v>157117.61110000001</v>
      </c>
      <c r="DD40" s="157">
        <v>82200.365399999995</v>
      </c>
      <c r="DE40" s="157">
        <v>230376.63920000003</v>
      </c>
      <c r="DF40" s="157">
        <v>7931372.8909000009</v>
      </c>
      <c r="DG40" s="157">
        <v>134945.89290000001</v>
      </c>
      <c r="DH40" s="157">
        <v>973344.63370000001</v>
      </c>
      <c r="DI40" s="157">
        <v>1314255.4757000001</v>
      </c>
      <c r="DJ40" s="157">
        <v>163354.0963</v>
      </c>
      <c r="DK40" s="157">
        <v>90233.654700000014</v>
      </c>
      <c r="DL40" s="157">
        <v>2704099.5098999999</v>
      </c>
      <c r="DM40" s="157">
        <v>82016.438300000009</v>
      </c>
      <c r="DN40" s="157">
        <v>617000.50860000006</v>
      </c>
      <c r="DO40" s="157">
        <v>788407.76290000009</v>
      </c>
      <c r="DP40" s="157">
        <v>62459.303</v>
      </c>
      <c r="DQ40" s="157">
        <v>421201.94790000003</v>
      </c>
      <c r="DR40" s="157">
        <v>371954.18710000004</v>
      </c>
      <c r="DS40" s="157">
        <v>221168.19200000001</v>
      </c>
      <c r="DT40" s="157">
        <v>56709.853300000002</v>
      </c>
      <c r="DU40" s="157">
        <v>128077.6057</v>
      </c>
      <c r="DV40" s="157">
        <v>51103.5118</v>
      </c>
      <c r="DW40" s="157">
        <v>114371.26180000001</v>
      </c>
      <c r="DX40" s="157">
        <v>138688.37729999999</v>
      </c>
      <c r="DY40" s="157">
        <v>246747.80940000003</v>
      </c>
      <c r="DZ40" s="157">
        <v>425356.04090000002</v>
      </c>
      <c r="EA40" s="157">
        <v>700118.11989999993</v>
      </c>
      <c r="EB40" s="157">
        <v>256195.04149999999</v>
      </c>
      <c r="EC40" s="157">
        <v>113432.63310000001</v>
      </c>
      <c r="ED40" s="157">
        <v>711930.54099999997</v>
      </c>
      <c r="EE40" s="157">
        <v>67348.022899999996</v>
      </c>
      <c r="EF40" s="157">
        <v>336479.576</v>
      </c>
      <c r="EG40" s="157">
        <v>110519.4944</v>
      </c>
      <c r="EH40" s="157">
        <v>52622.380700000002</v>
      </c>
      <c r="EI40" s="157">
        <v>3203402.3613999998</v>
      </c>
      <c r="EJ40" s="157">
        <v>2293388.5858</v>
      </c>
      <c r="EK40" s="157">
        <v>133472.82810000001</v>
      </c>
      <c r="EL40" s="157">
        <v>75783.352100000004</v>
      </c>
      <c r="EM40" s="157">
        <v>287432.94329999998</v>
      </c>
      <c r="EN40" s="157">
        <v>276609.03380000003</v>
      </c>
      <c r="EO40" s="157">
        <v>115921.8135</v>
      </c>
      <c r="EP40" s="157">
        <v>216670.1923</v>
      </c>
      <c r="EQ40" s="157">
        <v>943823.95819999999</v>
      </c>
      <c r="ER40" s="157">
        <v>210772.91699999999</v>
      </c>
      <c r="ES40" s="157">
        <v>122176.89019999999</v>
      </c>
      <c r="ET40" s="157">
        <v>130038.67420000001</v>
      </c>
      <c r="EU40" s="157">
        <v>176769.80510000003</v>
      </c>
      <c r="EV40" s="157">
        <v>75842.803699999989</v>
      </c>
      <c r="EW40" s="157">
        <v>319722.75320000004</v>
      </c>
      <c r="EX40" s="157">
        <v>21080.989399999999</v>
      </c>
      <c r="EY40" s="157">
        <v>109249.08210000001</v>
      </c>
      <c r="EZ40" s="157">
        <v>89563.444000000003</v>
      </c>
      <c r="FA40" s="157">
        <v>1752049.9511000002</v>
      </c>
      <c r="FB40" s="158">
        <v>386435.34850000002</v>
      </c>
      <c r="FC40" s="157">
        <v>899627.18349999993</v>
      </c>
      <c r="FD40" s="157">
        <v>161761.99440000003</v>
      </c>
      <c r="FE40" s="157">
        <v>69042.383200000011</v>
      </c>
      <c r="FF40" s="157">
        <v>73860.826199999996</v>
      </c>
      <c r="FG40" s="157">
        <v>87094.122000000003</v>
      </c>
      <c r="FH40" s="157">
        <v>113911.1917</v>
      </c>
      <c r="FI40" s="157">
        <v>713196.77150000003</v>
      </c>
      <c r="FJ40" s="157">
        <v>972386.27020000003</v>
      </c>
      <c r="FK40" s="157">
        <v>927164.51159999997</v>
      </c>
      <c r="FL40" s="157">
        <v>2258274.6601</v>
      </c>
      <c r="FM40" s="157">
        <v>928178.87620000006</v>
      </c>
      <c r="FN40" s="157">
        <v>3326474.7439000001</v>
      </c>
      <c r="FO40" s="158">
        <v>828285.08840000001</v>
      </c>
      <c r="FP40" s="157">
        <v>721678.07990000001</v>
      </c>
      <c r="FQ40" s="157">
        <v>416551.92020000005</v>
      </c>
      <c r="FR40" s="157">
        <v>279396.44040000002</v>
      </c>
      <c r="FS40" s="157">
        <v>97661.468800000002</v>
      </c>
      <c r="FT40" s="158">
        <v>96720.17240000001</v>
      </c>
      <c r="FU40" s="157">
        <v>339889.2365</v>
      </c>
      <c r="FV40" s="157">
        <v>211677.84410000002</v>
      </c>
      <c r="FW40" s="157">
        <v>49670.915700000005</v>
      </c>
      <c r="FX40" s="157">
        <v>39112.396000000001</v>
      </c>
      <c r="FY40" s="35"/>
      <c r="FZ40" s="33">
        <f>SUM(C40:FX40)</f>
        <v>268928854.91949993</v>
      </c>
      <c r="GA40" s="2"/>
      <c r="GB40" s="35"/>
      <c r="GC40" s="35"/>
      <c r="GD40" s="35"/>
      <c r="GE40" s="35"/>
      <c r="GF40" s="35"/>
      <c r="GG40" s="35"/>
      <c r="GH40" s="35"/>
      <c r="GI40" s="152"/>
      <c r="GJ40" s="152"/>
      <c r="GK40" s="152"/>
      <c r="GL40" s="152"/>
      <c r="GM40" s="152"/>
    </row>
    <row r="41" spans="1:256" x14ac:dyDescent="0.35">
      <c r="A41" s="155" t="s">
        <v>1068</v>
      </c>
      <c r="B41" s="116" t="s">
        <v>664</v>
      </c>
      <c r="C41" s="159">
        <v>1243601606.6496468</v>
      </c>
      <c r="D41" s="158">
        <v>4362497362.8374462</v>
      </c>
      <c r="E41" s="158">
        <v>1281818241.7459588</v>
      </c>
      <c r="F41" s="158">
        <v>3316753183.6381764</v>
      </c>
      <c r="G41" s="158">
        <v>414637600.97463906</v>
      </c>
      <c r="H41" s="158">
        <v>148095276.45343465</v>
      </c>
      <c r="I41" s="158">
        <v>1216514183.5107453</v>
      </c>
      <c r="J41" s="158">
        <v>198877786.88383758</v>
      </c>
      <c r="K41" s="158">
        <v>52322497.726102397</v>
      </c>
      <c r="L41" s="158">
        <v>927862976.89382482</v>
      </c>
      <c r="M41" s="158">
        <v>357500658.41083831</v>
      </c>
      <c r="N41" s="158">
        <v>9900081864.9537354</v>
      </c>
      <c r="O41" s="158">
        <v>2688657824.1936374</v>
      </c>
      <c r="P41" s="158">
        <v>58824331.473843291</v>
      </c>
      <c r="Q41" s="158">
        <v>6338300343.1981106</v>
      </c>
      <c r="R41" s="158">
        <v>77055929.21583958</v>
      </c>
      <c r="S41" s="158">
        <v>624572849.02052844</v>
      </c>
      <c r="T41" s="158">
        <v>27983732.006148435</v>
      </c>
      <c r="U41" s="158">
        <v>32670481.572587337</v>
      </c>
      <c r="V41" s="158">
        <v>37363539.304090485</v>
      </c>
      <c r="W41" s="158">
        <v>7121192.4849271663</v>
      </c>
      <c r="X41" s="158">
        <v>19201084.018010464</v>
      </c>
      <c r="Y41" s="158">
        <v>77188740.651597694</v>
      </c>
      <c r="Z41" s="158">
        <v>28271419.743515182</v>
      </c>
      <c r="AA41" s="158">
        <v>5341316780.5814934</v>
      </c>
      <c r="AB41" s="158">
        <v>10044762501.799801</v>
      </c>
      <c r="AC41" s="158">
        <v>460891812.19642395</v>
      </c>
      <c r="AD41" s="158">
        <v>521192498.95087504</v>
      </c>
      <c r="AE41" s="158">
        <v>47189694.100847311</v>
      </c>
      <c r="AF41" s="158">
        <v>88492525.749152884</v>
      </c>
      <c r="AG41" s="158">
        <v>379237719.96896118</v>
      </c>
      <c r="AH41" s="158">
        <v>47280400.857504427</v>
      </c>
      <c r="AI41" s="158">
        <v>12240768.607177576</v>
      </c>
      <c r="AJ41" s="158">
        <v>41173803.973182067</v>
      </c>
      <c r="AK41" s="158">
        <v>71163745.175423145</v>
      </c>
      <c r="AL41" s="158">
        <v>96122037.42707628</v>
      </c>
      <c r="AM41" s="158">
        <v>65002504.733970933</v>
      </c>
      <c r="AN41" s="158">
        <v>182999918.20326889</v>
      </c>
      <c r="AO41" s="158">
        <v>586585194.12159026</v>
      </c>
      <c r="AP41" s="158">
        <v>27482090981.294785</v>
      </c>
      <c r="AQ41" s="158">
        <v>92696436.543065622</v>
      </c>
      <c r="AR41" s="158">
        <v>11551013173.565487</v>
      </c>
      <c r="AS41" s="158">
        <v>5158330790.6717453</v>
      </c>
      <c r="AT41" s="158">
        <v>459594116.02811003</v>
      </c>
      <c r="AU41" s="158">
        <v>80091364.615828961</v>
      </c>
      <c r="AV41" s="158">
        <v>49984762.347154453</v>
      </c>
      <c r="AW41" s="158">
        <v>43285777.381530046</v>
      </c>
      <c r="AX41" s="158">
        <v>32987675.723150883</v>
      </c>
      <c r="AY41" s="158">
        <v>65485615.451817669</v>
      </c>
      <c r="AZ41" s="158">
        <v>1102908720.2632251</v>
      </c>
      <c r="BA41" s="158">
        <v>965673356.1210568</v>
      </c>
      <c r="BB41" s="158">
        <v>280021135.02786601</v>
      </c>
      <c r="BC41" s="158">
        <v>4595757885.2092972</v>
      </c>
      <c r="BD41" s="158">
        <v>597442312.6401242</v>
      </c>
      <c r="BE41" s="158">
        <v>210720006.06041855</v>
      </c>
      <c r="BF41" s="158">
        <v>3103877733.4325323</v>
      </c>
      <c r="BG41" s="158">
        <v>73542668.289479315</v>
      </c>
      <c r="BH41" s="158">
        <v>85528566.587978989</v>
      </c>
      <c r="BI41" s="158">
        <v>57437253.33844988</v>
      </c>
      <c r="BJ41" s="158">
        <v>1034883525.8110571</v>
      </c>
      <c r="BK41" s="158">
        <v>1955167531.2286768</v>
      </c>
      <c r="BL41" s="158">
        <v>9035230.004770346</v>
      </c>
      <c r="BM41" s="158">
        <v>48143342.335851751</v>
      </c>
      <c r="BN41" s="158">
        <v>410445958.73082203</v>
      </c>
      <c r="BO41" s="158">
        <v>220157750.90849704</v>
      </c>
      <c r="BP41" s="158">
        <v>105667930.01995474</v>
      </c>
      <c r="BQ41" s="158">
        <v>2131652436.2727599</v>
      </c>
      <c r="BR41" s="158">
        <v>901539014.39666963</v>
      </c>
      <c r="BS41" s="158">
        <v>640625027.51293635</v>
      </c>
      <c r="BT41" s="158">
        <v>471750882.07582849</v>
      </c>
      <c r="BU41" s="158">
        <v>179459845.46343201</v>
      </c>
      <c r="BV41" s="158">
        <v>1456175101.959085</v>
      </c>
      <c r="BW41" s="158">
        <v>1233451230.9942861</v>
      </c>
      <c r="BX41" s="158">
        <v>64862365.417251438</v>
      </c>
      <c r="BY41" s="158">
        <v>133928173.36848345</v>
      </c>
      <c r="BZ41" s="158">
        <v>43523517.010726683</v>
      </c>
      <c r="CA41" s="158">
        <v>113612086.79963569</v>
      </c>
      <c r="CB41" s="158">
        <v>15431059752.704048</v>
      </c>
      <c r="CC41" s="158">
        <v>20974051.784950342</v>
      </c>
      <c r="CD41" s="158">
        <v>19709595.117423899</v>
      </c>
      <c r="CE41" s="158">
        <v>47799440.413593933</v>
      </c>
      <c r="CF41" s="158">
        <v>35758282.242941238</v>
      </c>
      <c r="CG41" s="158">
        <v>28614881.336912602</v>
      </c>
      <c r="CH41" s="158">
        <v>19320024.382206008</v>
      </c>
      <c r="CI41" s="158">
        <v>128951937.6903066</v>
      </c>
      <c r="CJ41" s="158">
        <v>395912034.19515449</v>
      </c>
      <c r="CK41" s="158">
        <v>1831648854.4073534</v>
      </c>
      <c r="CL41" s="158">
        <v>261004975.54474634</v>
      </c>
      <c r="CM41" s="158">
        <v>243316636.15034533</v>
      </c>
      <c r="CN41" s="158">
        <v>5452135240.7675171</v>
      </c>
      <c r="CO41" s="158">
        <v>3415603573.255415</v>
      </c>
      <c r="CP41" s="158">
        <v>664347034.32507992</v>
      </c>
      <c r="CQ41" s="158">
        <v>164954112.16799194</v>
      </c>
      <c r="CR41" s="158">
        <v>83138382.849898696</v>
      </c>
      <c r="CS41" s="158">
        <v>58314122.055316418</v>
      </c>
      <c r="CT41" s="158">
        <v>47381306.393195629</v>
      </c>
      <c r="CU41" s="158">
        <v>19830026.117392983</v>
      </c>
      <c r="CV41" s="158">
        <v>27194547.935918164</v>
      </c>
      <c r="CW41" s="158">
        <v>67086436.22082933</v>
      </c>
      <c r="CX41" s="158">
        <v>90388451.550803453</v>
      </c>
      <c r="CY41" s="158">
        <v>7008095.700592503</v>
      </c>
      <c r="CZ41" s="158">
        <v>273039614.17804974</v>
      </c>
      <c r="DA41" s="158">
        <v>50191875.941980541</v>
      </c>
      <c r="DB41" s="158">
        <v>49713241.879327476</v>
      </c>
      <c r="DC41" s="158">
        <v>56571583.685375407</v>
      </c>
      <c r="DD41" s="158">
        <v>246134458.42487204</v>
      </c>
      <c r="DE41" s="158">
        <v>161615079.2033743</v>
      </c>
      <c r="DF41" s="158">
        <v>3126523853.0730629</v>
      </c>
      <c r="DG41" s="158">
        <v>64207199.094811767</v>
      </c>
      <c r="DH41" s="158">
        <v>405333652.83414197</v>
      </c>
      <c r="DI41" s="158">
        <v>560095135.80778515</v>
      </c>
      <c r="DJ41" s="158">
        <v>75468939.71241501</v>
      </c>
      <c r="DK41" s="158">
        <v>67761464.662420139</v>
      </c>
      <c r="DL41" s="158">
        <v>963033600.1552639</v>
      </c>
      <c r="DM41" s="158">
        <v>30207963.096321456</v>
      </c>
      <c r="DN41" s="158">
        <v>281484461.78141403</v>
      </c>
      <c r="DO41" s="158">
        <v>395138534.0698427</v>
      </c>
      <c r="DP41" s="158">
        <v>36441556.649806038</v>
      </c>
      <c r="DQ41" s="158">
        <v>392987366.34227288</v>
      </c>
      <c r="DR41" s="158">
        <v>99027897.513264656</v>
      </c>
      <c r="DS41" s="158">
        <v>46640623.658919454</v>
      </c>
      <c r="DT41" s="158">
        <v>12681035.77275067</v>
      </c>
      <c r="DU41" s="158">
        <v>32073394.248723976</v>
      </c>
      <c r="DV41" s="158">
        <v>10165800.929390807</v>
      </c>
      <c r="DW41" s="158">
        <v>21816788.458494209</v>
      </c>
      <c r="DX41" s="158">
        <v>114152850.45104373</v>
      </c>
      <c r="DY41" s="158">
        <v>219707479.48383415</v>
      </c>
      <c r="DZ41" s="158">
        <v>263171593.85385132</v>
      </c>
      <c r="EA41" s="158">
        <v>674075546.54063344</v>
      </c>
      <c r="EB41" s="158">
        <v>86986684.925858214</v>
      </c>
      <c r="EC41" s="158">
        <v>38519291.163867205</v>
      </c>
      <c r="ED41" s="158">
        <v>5699749727.8319006</v>
      </c>
      <c r="EE41" s="158">
        <v>18924743.23873312</v>
      </c>
      <c r="EF41" s="158">
        <v>106644572.29979819</v>
      </c>
      <c r="EG41" s="158">
        <v>31287684.384104524</v>
      </c>
      <c r="EH41" s="158">
        <v>15061431.78931107</v>
      </c>
      <c r="EI41" s="158">
        <v>1479493197.949744</v>
      </c>
      <c r="EJ41" s="158">
        <v>1154841778.545696</v>
      </c>
      <c r="EK41" s="158">
        <v>486375719.65006649</v>
      </c>
      <c r="EL41" s="158">
        <v>264370238.80045506</v>
      </c>
      <c r="EM41" s="158">
        <v>135881384.91703942</v>
      </c>
      <c r="EN41" s="158">
        <v>87550154.000631541</v>
      </c>
      <c r="EO41" s="158">
        <v>46780287.722274326</v>
      </c>
      <c r="EP41" s="158">
        <v>172701266.79436207</v>
      </c>
      <c r="EQ41" s="158">
        <v>2119589693.2760887</v>
      </c>
      <c r="ER41" s="158">
        <v>165466361.01151448</v>
      </c>
      <c r="ES41" s="158">
        <v>36686541.794511683</v>
      </c>
      <c r="ET41" s="158">
        <v>49808371.331810758</v>
      </c>
      <c r="EU41" s="158">
        <v>46758172.633222021</v>
      </c>
      <c r="EV41" s="158">
        <v>77931972.664746255</v>
      </c>
      <c r="EW41" s="158">
        <v>1421265974.079175</v>
      </c>
      <c r="EX41" s="158">
        <v>59807141.595943436</v>
      </c>
      <c r="EY41" s="158">
        <v>40435932.07372874</v>
      </c>
      <c r="EZ41" s="158">
        <v>32314676.654557437</v>
      </c>
      <c r="FA41" s="158">
        <v>3754647482.8082423</v>
      </c>
      <c r="FB41" s="158">
        <v>408625166.91441143</v>
      </c>
      <c r="FC41" s="158">
        <v>464961798.46041834</v>
      </c>
      <c r="FD41" s="158">
        <v>55259106.179588892</v>
      </c>
      <c r="FE41" s="158">
        <v>31287303.647305395</v>
      </c>
      <c r="FF41" s="158">
        <v>24084763.222299851</v>
      </c>
      <c r="FG41" s="158">
        <v>34179035.98026561</v>
      </c>
      <c r="FH41" s="158">
        <v>37423292.638262548</v>
      </c>
      <c r="FI41" s="158">
        <v>1348521627.0442333</v>
      </c>
      <c r="FJ41" s="158">
        <v>806430877.8879925</v>
      </c>
      <c r="FK41" s="158">
        <v>2210689231.6474605</v>
      </c>
      <c r="FL41" s="158">
        <v>1886145326.2210112</v>
      </c>
      <c r="FM41" s="158">
        <v>1312739316.8814142</v>
      </c>
      <c r="FN41" s="158">
        <v>2402682950.0232449</v>
      </c>
      <c r="FO41" s="158">
        <v>3788321054.1683092</v>
      </c>
      <c r="FP41" s="158">
        <v>1062974259.4676495</v>
      </c>
      <c r="FQ41" s="158">
        <v>879018793.16125596</v>
      </c>
      <c r="FR41" s="158">
        <v>466160330.75492889</v>
      </c>
      <c r="FS41" s="158">
        <v>514575641.00514281</v>
      </c>
      <c r="FT41" s="158">
        <v>559134161.85164225</v>
      </c>
      <c r="FU41" s="158">
        <v>154690426.67526165</v>
      </c>
      <c r="FV41" s="158">
        <v>132163135.137032</v>
      </c>
      <c r="FW41" s="158">
        <v>17264791.640953675</v>
      </c>
      <c r="FX41" s="158">
        <v>16213038.171744477</v>
      </c>
      <c r="FY41" s="35"/>
      <c r="FZ41" s="35">
        <f>SUM(C41:FX41)</f>
        <v>192200318194.44434</v>
      </c>
      <c r="GA41" s="35"/>
      <c r="GB41" s="35"/>
      <c r="GC41" s="35"/>
      <c r="GD41" s="35"/>
      <c r="GE41" s="35"/>
      <c r="GF41" s="35"/>
      <c r="GG41" s="2"/>
      <c r="GH41" s="2"/>
      <c r="GI41" s="116"/>
      <c r="GJ41" s="116"/>
      <c r="GK41" s="116"/>
      <c r="GL41" s="116"/>
      <c r="GM41" s="116"/>
    </row>
    <row r="42" spans="1:256" x14ac:dyDescent="0.35">
      <c r="A42" s="155" t="s">
        <v>452</v>
      </c>
      <c r="B42" s="138" t="s">
        <v>682</v>
      </c>
      <c r="C42" s="160">
        <v>27</v>
      </c>
      <c r="D42" s="161">
        <v>27</v>
      </c>
      <c r="E42" s="161">
        <v>27</v>
      </c>
      <c r="F42" s="161">
        <v>27</v>
      </c>
      <c r="G42" s="161">
        <v>25.265000000000001</v>
      </c>
      <c r="H42" s="161">
        <v>27</v>
      </c>
      <c r="I42" s="161">
        <v>27</v>
      </c>
      <c r="J42" s="161">
        <v>27</v>
      </c>
      <c r="K42" s="161">
        <v>27</v>
      </c>
      <c r="L42" s="161">
        <v>26.895</v>
      </c>
      <c r="M42" s="161">
        <v>25.946999999999999</v>
      </c>
      <c r="N42" s="161">
        <v>18.756</v>
      </c>
      <c r="O42" s="161">
        <v>27</v>
      </c>
      <c r="P42" s="161">
        <v>27</v>
      </c>
      <c r="Q42" s="161">
        <v>27</v>
      </c>
      <c r="R42" s="161">
        <v>27</v>
      </c>
      <c r="S42" s="161">
        <v>26.013999999999999</v>
      </c>
      <c r="T42" s="161">
        <v>24.300999999999998</v>
      </c>
      <c r="U42" s="161">
        <v>23.800999999999998</v>
      </c>
      <c r="V42" s="161">
        <v>27</v>
      </c>
      <c r="W42" s="161">
        <v>27</v>
      </c>
      <c r="X42" s="161">
        <v>15.756</v>
      </c>
      <c r="Y42" s="161">
        <v>24.498000000000001</v>
      </c>
      <c r="Z42" s="161">
        <v>23.59</v>
      </c>
      <c r="AA42" s="161">
        <v>27</v>
      </c>
      <c r="AB42" s="161">
        <v>27</v>
      </c>
      <c r="AC42" s="161">
        <v>20.981999999999999</v>
      </c>
      <c r="AD42" s="161">
        <v>19.693000000000001</v>
      </c>
      <c r="AE42" s="161">
        <v>12.814</v>
      </c>
      <c r="AF42" s="161">
        <v>11.673999999999999</v>
      </c>
      <c r="AG42" s="161">
        <v>12.484999999999999</v>
      </c>
      <c r="AH42" s="161">
        <v>22.123000000000001</v>
      </c>
      <c r="AI42" s="161">
        <v>27</v>
      </c>
      <c r="AJ42" s="161">
        <v>23.788</v>
      </c>
      <c r="AK42" s="161">
        <v>21.28</v>
      </c>
      <c r="AL42" s="161">
        <v>27</v>
      </c>
      <c r="AM42" s="161">
        <v>21.449000000000002</v>
      </c>
      <c r="AN42" s="161">
        <v>27</v>
      </c>
      <c r="AO42" s="161">
        <v>27</v>
      </c>
      <c r="AP42" s="161">
        <v>27</v>
      </c>
      <c r="AQ42" s="161">
        <v>18.684999999999999</v>
      </c>
      <c r="AR42" s="161">
        <v>27</v>
      </c>
      <c r="AS42" s="161">
        <v>12.138</v>
      </c>
      <c r="AT42" s="161">
        <v>27</v>
      </c>
      <c r="AU42" s="161">
        <v>24.187999999999999</v>
      </c>
      <c r="AV42" s="161">
        <v>27</v>
      </c>
      <c r="AW42" s="161">
        <v>24.431000000000001</v>
      </c>
      <c r="AX42" s="161">
        <v>21.797999999999998</v>
      </c>
      <c r="AY42" s="161">
        <v>27</v>
      </c>
      <c r="AZ42" s="161">
        <v>15.72</v>
      </c>
      <c r="BA42" s="161">
        <v>26.893999999999998</v>
      </c>
      <c r="BB42" s="161">
        <v>24.684000000000001</v>
      </c>
      <c r="BC42" s="161">
        <v>20.715</v>
      </c>
      <c r="BD42" s="161">
        <v>27</v>
      </c>
      <c r="BE42" s="161">
        <v>27</v>
      </c>
      <c r="BF42" s="161">
        <v>27</v>
      </c>
      <c r="BG42" s="161">
        <v>27</v>
      </c>
      <c r="BH42" s="161">
        <v>26.419</v>
      </c>
      <c r="BI42" s="161">
        <v>13.433</v>
      </c>
      <c r="BJ42" s="161">
        <v>27</v>
      </c>
      <c r="BK42" s="161">
        <v>27</v>
      </c>
      <c r="BL42" s="161">
        <v>27</v>
      </c>
      <c r="BM42" s="161">
        <v>25.834</v>
      </c>
      <c r="BN42" s="161">
        <v>27</v>
      </c>
      <c r="BO42" s="161">
        <v>20.202999999999999</v>
      </c>
      <c r="BP42" s="161">
        <v>26.702000000000002</v>
      </c>
      <c r="BQ42" s="161">
        <v>26.759</v>
      </c>
      <c r="BR42" s="161">
        <v>9.6999999999999993</v>
      </c>
      <c r="BS42" s="161">
        <v>4.3949999999999996</v>
      </c>
      <c r="BT42" s="161">
        <v>6.6509999999999998</v>
      </c>
      <c r="BU42" s="161">
        <v>13.811</v>
      </c>
      <c r="BV42" s="161">
        <v>10.33</v>
      </c>
      <c r="BW42" s="161">
        <v>15.736000000000001</v>
      </c>
      <c r="BX42" s="161">
        <v>19.067</v>
      </c>
      <c r="BY42" s="161">
        <v>27</v>
      </c>
      <c r="BZ42" s="161">
        <v>27</v>
      </c>
      <c r="CA42" s="161">
        <v>23.041</v>
      </c>
      <c r="CB42" s="161">
        <v>27</v>
      </c>
      <c r="CC42" s="161">
        <v>27</v>
      </c>
      <c r="CD42" s="161">
        <v>24.52</v>
      </c>
      <c r="CE42" s="161">
        <v>27</v>
      </c>
      <c r="CF42" s="161">
        <v>24.334</v>
      </c>
      <c r="CG42" s="161">
        <v>27</v>
      </c>
      <c r="CH42" s="161">
        <v>27</v>
      </c>
      <c r="CI42" s="161">
        <v>27</v>
      </c>
      <c r="CJ42" s="161">
        <v>26.513999999999999</v>
      </c>
      <c r="CK42" s="161">
        <v>11.601000000000001</v>
      </c>
      <c r="CL42" s="161">
        <v>13.228999999999999</v>
      </c>
      <c r="CM42" s="161">
        <v>7.274</v>
      </c>
      <c r="CN42" s="161">
        <v>27</v>
      </c>
      <c r="CO42" s="161">
        <v>27</v>
      </c>
      <c r="CP42" s="161">
        <v>18.135999999999999</v>
      </c>
      <c r="CQ42" s="161">
        <v>17.427</v>
      </c>
      <c r="CR42" s="161">
        <v>4.1689999999999996</v>
      </c>
      <c r="CS42" s="161">
        <v>27</v>
      </c>
      <c r="CT42" s="161">
        <v>13.52</v>
      </c>
      <c r="CU42" s="161">
        <v>24.616</v>
      </c>
      <c r="CV42" s="161">
        <v>15.978999999999999</v>
      </c>
      <c r="CW42" s="161">
        <v>17.379000000000001</v>
      </c>
      <c r="CX42" s="161">
        <v>26.824000000000002</v>
      </c>
      <c r="CY42" s="161">
        <v>27</v>
      </c>
      <c r="CZ42" s="161">
        <v>27</v>
      </c>
      <c r="DA42" s="161">
        <v>27</v>
      </c>
      <c r="DB42" s="161">
        <v>27</v>
      </c>
      <c r="DC42" s="161">
        <v>22.417999999999999</v>
      </c>
      <c r="DD42" s="161">
        <v>3.43</v>
      </c>
      <c r="DE42" s="161">
        <v>11.895</v>
      </c>
      <c r="DF42" s="161">
        <v>27</v>
      </c>
      <c r="DG42" s="161">
        <v>25.452999999999999</v>
      </c>
      <c r="DH42" s="161">
        <v>25.515999999999998</v>
      </c>
      <c r="DI42" s="161">
        <v>23.844999999999999</v>
      </c>
      <c r="DJ42" s="161">
        <v>25.882999999999999</v>
      </c>
      <c r="DK42" s="161">
        <v>20.658000000000001</v>
      </c>
      <c r="DL42" s="161">
        <v>26.966999999999999</v>
      </c>
      <c r="DM42" s="161">
        <v>24.899000000000001</v>
      </c>
      <c r="DN42" s="161">
        <v>27</v>
      </c>
      <c r="DO42" s="161">
        <v>27</v>
      </c>
      <c r="DP42" s="161">
        <v>27</v>
      </c>
      <c r="DQ42" s="161">
        <v>22.202000000000002</v>
      </c>
      <c r="DR42" s="161">
        <v>27</v>
      </c>
      <c r="DS42" s="161">
        <v>27</v>
      </c>
      <c r="DT42" s="161">
        <v>26.728999999999999</v>
      </c>
      <c r="DU42" s="161">
        <v>27</v>
      </c>
      <c r="DV42" s="161">
        <v>27</v>
      </c>
      <c r="DW42" s="161">
        <v>26.997</v>
      </c>
      <c r="DX42" s="161">
        <v>23.931000000000001</v>
      </c>
      <c r="DY42" s="161">
        <v>17.928000000000001</v>
      </c>
      <c r="DZ42" s="161">
        <v>22.661999999999999</v>
      </c>
      <c r="EA42" s="161">
        <v>11.192</v>
      </c>
      <c r="EB42" s="161">
        <v>27</v>
      </c>
      <c r="EC42" s="161">
        <v>27</v>
      </c>
      <c r="ED42" s="161">
        <v>4.0839999999999996</v>
      </c>
      <c r="EE42" s="161">
        <v>27</v>
      </c>
      <c r="EF42" s="161">
        <v>24.594999999999999</v>
      </c>
      <c r="EG42" s="161">
        <v>27</v>
      </c>
      <c r="EH42" s="161">
        <v>27</v>
      </c>
      <c r="EI42" s="161">
        <v>27</v>
      </c>
      <c r="EJ42" s="161">
        <v>27</v>
      </c>
      <c r="EK42" s="161">
        <v>5.7670000000000003</v>
      </c>
      <c r="EL42" s="161">
        <v>6.1429999999999998</v>
      </c>
      <c r="EM42" s="161">
        <v>21.308</v>
      </c>
      <c r="EN42" s="161">
        <v>27</v>
      </c>
      <c r="EO42" s="161">
        <v>27</v>
      </c>
      <c r="EP42" s="161">
        <v>25.585999999999999</v>
      </c>
      <c r="EQ42" s="161">
        <v>5.59</v>
      </c>
      <c r="ER42" s="161">
        <v>21.283000000000001</v>
      </c>
      <c r="ES42" s="161">
        <v>27</v>
      </c>
      <c r="ET42" s="161">
        <v>27</v>
      </c>
      <c r="EU42" s="161">
        <v>27</v>
      </c>
      <c r="EV42" s="161">
        <v>15.009</v>
      </c>
      <c r="EW42" s="161">
        <v>7.2809999999999997</v>
      </c>
      <c r="EX42" s="161">
        <v>8.91</v>
      </c>
      <c r="EY42" s="161">
        <v>27</v>
      </c>
      <c r="EZ42" s="161">
        <v>27</v>
      </c>
      <c r="FA42" s="161">
        <v>10.666</v>
      </c>
      <c r="FB42" s="161">
        <v>9.6240000000000006</v>
      </c>
      <c r="FC42" s="161">
        <v>27</v>
      </c>
      <c r="FD42" s="161">
        <v>27</v>
      </c>
      <c r="FE42" s="161">
        <v>19.181000000000001</v>
      </c>
      <c r="FF42" s="161">
        <v>27</v>
      </c>
      <c r="FG42" s="161">
        <v>27</v>
      </c>
      <c r="FH42" s="161">
        <v>24.771999999999998</v>
      </c>
      <c r="FI42" s="161">
        <v>9.6389999999999993</v>
      </c>
      <c r="FJ42" s="161">
        <v>22.207999999999998</v>
      </c>
      <c r="FK42" s="161">
        <v>10.845000000000001</v>
      </c>
      <c r="FL42" s="161">
        <v>27</v>
      </c>
      <c r="FM42" s="161">
        <v>23.414000000000001</v>
      </c>
      <c r="FN42" s="161">
        <v>27</v>
      </c>
      <c r="FO42" s="161">
        <v>4.2009999999999996</v>
      </c>
      <c r="FP42" s="161">
        <v>12.143000000000001</v>
      </c>
      <c r="FQ42" s="161">
        <v>21.88</v>
      </c>
      <c r="FR42" s="161">
        <v>5.9359999999999999</v>
      </c>
      <c r="FS42" s="161">
        <v>5.0679999999999996</v>
      </c>
      <c r="FT42" s="161">
        <v>3.3940000000000001</v>
      </c>
      <c r="FU42" s="161">
        <v>23.344999999999999</v>
      </c>
      <c r="FV42" s="161">
        <v>20.032</v>
      </c>
      <c r="FW42" s="161">
        <v>26.498000000000001</v>
      </c>
      <c r="FX42" s="161">
        <v>24.675000000000001</v>
      </c>
      <c r="FY42" s="29"/>
      <c r="FZ42" s="198">
        <f>SUM(C42:FX42)</f>
        <v>3915.6489999999985</v>
      </c>
      <c r="GA42" s="2"/>
      <c r="GB42" s="2"/>
      <c r="GC42" s="2"/>
      <c r="GD42" s="2"/>
      <c r="GE42" s="2"/>
      <c r="GF42" s="2"/>
      <c r="GG42" s="44"/>
      <c r="GH42" s="21"/>
      <c r="GI42" s="138"/>
      <c r="GJ42" s="138"/>
      <c r="GK42" s="138"/>
      <c r="GL42" s="138"/>
      <c r="GM42" s="138"/>
    </row>
    <row r="43" spans="1:256" x14ac:dyDescent="0.35">
      <c r="A43" s="155" t="s">
        <v>453</v>
      </c>
      <c r="B43" s="116" t="s">
        <v>683</v>
      </c>
      <c r="C43" s="162">
        <v>999999999</v>
      </c>
      <c r="D43" s="116">
        <v>999999999</v>
      </c>
      <c r="E43" s="116">
        <v>999999999</v>
      </c>
      <c r="F43" s="116">
        <v>999999999</v>
      </c>
      <c r="G43" s="116">
        <v>999999999</v>
      </c>
      <c r="H43" s="116">
        <v>999999999</v>
      </c>
      <c r="I43" s="116">
        <v>999999999</v>
      </c>
      <c r="J43" s="116">
        <v>999999999</v>
      </c>
      <c r="K43" s="116">
        <v>999999999</v>
      </c>
      <c r="L43" s="116">
        <v>999999999</v>
      </c>
      <c r="M43" s="116">
        <v>999999999</v>
      </c>
      <c r="N43" s="116">
        <v>999999999</v>
      </c>
      <c r="O43" s="116">
        <v>999999999</v>
      </c>
      <c r="P43" s="116">
        <v>999999999</v>
      </c>
      <c r="Q43" s="116">
        <v>999999999</v>
      </c>
      <c r="R43" s="116">
        <v>999999999</v>
      </c>
      <c r="S43" s="116">
        <v>999999999</v>
      </c>
      <c r="T43" s="116">
        <v>999999999</v>
      </c>
      <c r="U43" s="116">
        <v>999999999</v>
      </c>
      <c r="V43" s="116">
        <v>999999999</v>
      </c>
      <c r="W43" s="116">
        <v>999999999</v>
      </c>
      <c r="X43" s="116">
        <v>999999999</v>
      </c>
      <c r="Y43" s="116">
        <v>999999999</v>
      </c>
      <c r="Z43" s="116">
        <v>999999999</v>
      </c>
      <c r="AA43" s="116">
        <v>999999999</v>
      </c>
      <c r="AB43" s="116">
        <v>999999999</v>
      </c>
      <c r="AC43" s="116">
        <v>999999999</v>
      </c>
      <c r="AD43" s="116">
        <v>999999999</v>
      </c>
      <c r="AE43" s="116">
        <v>999999999</v>
      </c>
      <c r="AF43" s="116">
        <v>999999999</v>
      </c>
      <c r="AG43" s="116">
        <v>999999999</v>
      </c>
      <c r="AH43" s="116">
        <v>999999999</v>
      </c>
      <c r="AI43" s="116">
        <v>999999999</v>
      </c>
      <c r="AJ43" s="116">
        <v>999999999</v>
      </c>
      <c r="AK43" s="116">
        <v>999999999</v>
      </c>
      <c r="AL43" s="116">
        <v>999999999</v>
      </c>
      <c r="AM43" s="116">
        <v>999999999</v>
      </c>
      <c r="AN43" s="116">
        <v>999999999</v>
      </c>
      <c r="AO43" s="116">
        <v>999999999</v>
      </c>
      <c r="AP43" s="116">
        <v>999999999</v>
      </c>
      <c r="AQ43" s="116">
        <v>999999999</v>
      </c>
      <c r="AR43" s="116">
        <v>999999999</v>
      </c>
      <c r="AS43" s="116">
        <v>999999999</v>
      </c>
      <c r="AT43" s="116">
        <v>999999999</v>
      </c>
      <c r="AU43" s="116">
        <v>999999999</v>
      </c>
      <c r="AV43" s="116">
        <v>999999999</v>
      </c>
      <c r="AW43" s="116">
        <v>999999999</v>
      </c>
      <c r="AX43" s="116">
        <v>999999999</v>
      </c>
      <c r="AY43" s="116">
        <v>999999999</v>
      </c>
      <c r="AZ43" s="116">
        <v>10783078.660301581</v>
      </c>
      <c r="BA43" s="116">
        <v>999999999</v>
      </c>
      <c r="BB43" s="116">
        <v>999999999</v>
      </c>
      <c r="BC43" s="116">
        <v>999999999</v>
      </c>
      <c r="BD43" s="116">
        <v>999999999</v>
      </c>
      <c r="BE43" s="116">
        <v>999999999</v>
      </c>
      <c r="BF43" s="116">
        <v>999999999</v>
      </c>
      <c r="BG43" s="116">
        <v>999999999</v>
      </c>
      <c r="BH43" s="116">
        <v>999999999</v>
      </c>
      <c r="BI43" s="116">
        <v>999999999</v>
      </c>
      <c r="BJ43" s="116">
        <v>999999999</v>
      </c>
      <c r="BK43" s="116">
        <v>999999999</v>
      </c>
      <c r="BL43" s="116">
        <v>999999999</v>
      </c>
      <c r="BM43" s="116">
        <v>999999999</v>
      </c>
      <c r="BN43" s="116">
        <v>999999999</v>
      </c>
      <c r="BO43" s="116">
        <v>999999999</v>
      </c>
      <c r="BP43" s="116">
        <v>999999999</v>
      </c>
      <c r="BQ43" s="116">
        <v>999999999</v>
      </c>
      <c r="BR43" s="116">
        <v>999999999</v>
      </c>
      <c r="BS43" s="116">
        <v>999999999</v>
      </c>
      <c r="BT43" s="116">
        <v>999999999</v>
      </c>
      <c r="BU43" s="116">
        <v>999999999</v>
      </c>
      <c r="BV43" s="116">
        <v>999999999</v>
      </c>
      <c r="BW43" s="116">
        <v>999999999</v>
      </c>
      <c r="BX43" s="116">
        <v>999999999</v>
      </c>
      <c r="BY43" s="116">
        <v>999999999</v>
      </c>
      <c r="BZ43" s="116">
        <v>999999999</v>
      </c>
      <c r="CA43" s="116">
        <v>999999999</v>
      </c>
      <c r="CB43" s="116">
        <v>999999999</v>
      </c>
      <c r="CC43" s="116">
        <v>999999999</v>
      </c>
      <c r="CD43" s="116">
        <v>999999999</v>
      </c>
      <c r="CE43" s="116">
        <v>999999999</v>
      </c>
      <c r="CF43" s="116">
        <v>999999999</v>
      </c>
      <c r="CG43" s="116">
        <v>999999999</v>
      </c>
      <c r="CH43" s="116">
        <v>999999999</v>
      </c>
      <c r="CI43" s="116">
        <v>999999999</v>
      </c>
      <c r="CJ43" s="116">
        <v>999999999</v>
      </c>
      <c r="CK43" s="116">
        <v>999999999</v>
      </c>
      <c r="CL43" s="116">
        <v>999999999</v>
      </c>
      <c r="CM43" s="116">
        <v>999999999</v>
      </c>
      <c r="CN43" s="116">
        <v>999999999</v>
      </c>
      <c r="CO43" s="116">
        <v>999999999</v>
      </c>
      <c r="CP43" s="116">
        <v>999999999</v>
      </c>
      <c r="CQ43" s="116">
        <v>999999999</v>
      </c>
      <c r="CR43" s="116">
        <v>999999999</v>
      </c>
      <c r="CS43" s="116">
        <v>999999999</v>
      </c>
      <c r="CT43" s="116">
        <v>999999999</v>
      </c>
      <c r="CU43" s="116">
        <v>999999999</v>
      </c>
      <c r="CV43" s="116">
        <v>999999999</v>
      </c>
      <c r="CW43" s="116">
        <v>999999999</v>
      </c>
      <c r="CX43" s="116">
        <v>999999999</v>
      </c>
      <c r="CY43" s="116">
        <v>999999999</v>
      </c>
      <c r="CZ43" s="116">
        <v>999999999</v>
      </c>
      <c r="DA43" s="116">
        <v>999999999</v>
      </c>
      <c r="DB43" s="116">
        <v>999999999</v>
      </c>
      <c r="DC43" s="116">
        <v>999999999</v>
      </c>
      <c r="DD43" s="116">
        <v>999999999</v>
      </c>
      <c r="DE43" s="116">
        <v>999999999</v>
      </c>
      <c r="DF43" s="116">
        <v>999999999</v>
      </c>
      <c r="DG43" s="116">
        <v>999999999</v>
      </c>
      <c r="DH43" s="116">
        <v>999999999</v>
      </c>
      <c r="DI43" s="116">
        <v>999999999</v>
      </c>
      <c r="DJ43" s="116">
        <v>999999999</v>
      </c>
      <c r="DK43" s="116">
        <v>999999999</v>
      </c>
      <c r="DL43" s="116">
        <v>999999999</v>
      </c>
      <c r="DM43" s="116">
        <v>999999999</v>
      </c>
      <c r="DN43" s="116">
        <v>999999999</v>
      </c>
      <c r="DO43" s="116">
        <v>999999999</v>
      </c>
      <c r="DP43" s="116">
        <v>999999999</v>
      </c>
      <c r="DQ43" s="116">
        <v>999999999</v>
      </c>
      <c r="DR43" s="116">
        <v>999999999</v>
      </c>
      <c r="DS43" s="116">
        <v>999999999</v>
      </c>
      <c r="DT43" s="116">
        <v>999999999</v>
      </c>
      <c r="DU43" s="116">
        <v>999999999</v>
      </c>
      <c r="DV43" s="116">
        <v>999999999</v>
      </c>
      <c r="DW43" s="116">
        <v>999999999</v>
      </c>
      <c r="DX43" s="116">
        <v>999999999</v>
      </c>
      <c r="DY43" s="116">
        <v>999999999</v>
      </c>
      <c r="DZ43" s="116">
        <v>999999999</v>
      </c>
      <c r="EA43" s="116">
        <v>999999999</v>
      </c>
      <c r="EB43" s="116">
        <v>999999999</v>
      </c>
      <c r="EC43" s="116">
        <v>999999999</v>
      </c>
      <c r="ED43" s="116">
        <v>999999999</v>
      </c>
      <c r="EE43" s="116">
        <v>999999999</v>
      </c>
      <c r="EF43" s="116">
        <v>999999999</v>
      </c>
      <c r="EG43" s="116">
        <v>999999999</v>
      </c>
      <c r="EH43" s="116">
        <v>999999999</v>
      </c>
      <c r="EI43" s="116">
        <v>999999999</v>
      </c>
      <c r="EJ43" s="116">
        <v>999999999</v>
      </c>
      <c r="EK43" s="116">
        <v>999999999</v>
      </c>
      <c r="EL43" s="116">
        <v>999999999</v>
      </c>
      <c r="EM43" s="116">
        <v>999999999</v>
      </c>
      <c r="EN43" s="116">
        <v>999999999</v>
      </c>
      <c r="EO43" s="116">
        <v>999999999</v>
      </c>
      <c r="EP43" s="116">
        <v>999999999</v>
      </c>
      <c r="EQ43" s="116">
        <v>9292514.1549352165</v>
      </c>
      <c r="ER43" s="116">
        <v>999999999</v>
      </c>
      <c r="ES43" s="116">
        <v>999999999</v>
      </c>
      <c r="ET43" s="116">
        <v>999999999</v>
      </c>
      <c r="EU43" s="116">
        <v>999999999</v>
      </c>
      <c r="EV43" s="116">
        <v>999999999</v>
      </c>
      <c r="EW43" s="116">
        <v>999999999</v>
      </c>
      <c r="EX43" s="116">
        <v>999999999</v>
      </c>
      <c r="EY43" s="116">
        <v>999999999</v>
      </c>
      <c r="EZ43" s="116">
        <v>999999999</v>
      </c>
      <c r="FA43" s="116">
        <v>999999999</v>
      </c>
      <c r="FB43" s="116">
        <v>999999999</v>
      </c>
      <c r="FC43" s="116">
        <v>999999999</v>
      </c>
      <c r="FD43" s="116">
        <v>999999999</v>
      </c>
      <c r="FE43" s="116">
        <v>999999999</v>
      </c>
      <c r="FF43" s="116">
        <v>999999999</v>
      </c>
      <c r="FG43" s="116">
        <v>999999999</v>
      </c>
      <c r="FH43" s="116">
        <v>999999999</v>
      </c>
      <c r="FI43" s="116">
        <v>999999999</v>
      </c>
      <c r="FJ43" s="116">
        <v>999999999</v>
      </c>
      <c r="FK43" s="116">
        <v>999999999</v>
      </c>
      <c r="FL43" s="116">
        <v>999999999</v>
      </c>
      <c r="FM43" s="116">
        <v>999999999</v>
      </c>
      <c r="FN43" s="116">
        <v>999999999</v>
      </c>
      <c r="FO43" s="116">
        <v>999999999</v>
      </c>
      <c r="FP43" s="116">
        <v>999999999</v>
      </c>
      <c r="FQ43" s="116">
        <v>999999999</v>
      </c>
      <c r="FR43" s="116">
        <v>999999999</v>
      </c>
      <c r="FS43" s="116">
        <v>999999999</v>
      </c>
      <c r="FT43" s="116">
        <v>999999999</v>
      </c>
      <c r="FU43" s="116">
        <v>999999999</v>
      </c>
      <c r="FV43" s="116">
        <v>999999999</v>
      </c>
      <c r="FW43" s="116">
        <v>999999999</v>
      </c>
      <c r="FX43" s="116">
        <v>999999999</v>
      </c>
      <c r="FY43" s="2"/>
      <c r="FZ43" s="35">
        <f>SUM(C43:FX43)</f>
        <v>176020075416.81525</v>
      </c>
      <c r="GA43" s="2"/>
      <c r="GB43" s="35"/>
      <c r="GC43" s="35"/>
      <c r="GD43" s="35"/>
      <c r="GE43" s="35"/>
      <c r="GF43" s="35"/>
      <c r="GG43" s="2"/>
      <c r="GH43" s="2"/>
      <c r="GI43" s="116"/>
      <c r="GJ43" s="116"/>
      <c r="GK43" s="116"/>
      <c r="GL43" s="116"/>
      <c r="GM43" s="116"/>
    </row>
    <row r="44" spans="1:256" x14ac:dyDescent="0.3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2"/>
      <c r="FZ44" s="35"/>
      <c r="GA44" s="2"/>
      <c r="GB44" s="35"/>
      <c r="GC44" s="35"/>
      <c r="GD44" s="35"/>
      <c r="GE44" s="35"/>
      <c r="GF44" s="35"/>
      <c r="GG44" s="2"/>
      <c r="GH44" s="2"/>
      <c r="GI44" s="116"/>
      <c r="GJ44" s="116"/>
      <c r="GK44" s="116"/>
      <c r="GL44" s="116"/>
      <c r="GM44" s="116"/>
    </row>
    <row r="45" spans="1:256" x14ac:dyDescent="0.35">
      <c r="A45" s="116"/>
      <c r="B45" s="150" t="s">
        <v>464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2"/>
      <c r="FZ45" s="2"/>
      <c r="GA45" s="46"/>
      <c r="GB45" s="2"/>
      <c r="GC45" s="2"/>
      <c r="GD45" s="2"/>
      <c r="GE45" s="2"/>
      <c r="GF45" s="2"/>
      <c r="GG45" s="2"/>
      <c r="GH45" s="2"/>
      <c r="GI45" s="116"/>
      <c r="GJ45" s="116"/>
      <c r="GK45" s="116"/>
      <c r="GL45" s="116"/>
      <c r="GM45" s="116"/>
    </row>
    <row r="46" spans="1:256" x14ac:dyDescent="0.35">
      <c r="A46" s="115" t="s">
        <v>454</v>
      </c>
      <c r="B46" s="116" t="s">
        <v>466</v>
      </c>
      <c r="C46" s="164">
        <v>214049.99</v>
      </c>
      <c r="D46" s="164">
        <v>0</v>
      </c>
      <c r="E46" s="164">
        <v>0</v>
      </c>
      <c r="F46" s="164">
        <v>0</v>
      </c>
      <c r="G46" s="164">
        <v>0</v>
      </c>
      <c r="H46" s="164">
        <v>0</v>
      </c>
      <c r="I46" s="164">
        <v>518609.48</v>
      </c>
      <c r="J46" s="164">
        <v>0</v>
      </c>
      <c r="K46" s="164">
        <v>0</v>
      </c>
      <c r="L46" s="164">
        <v>0</v>
      </c>
      <c r="M46" s="164">
        <v>0</v>
      </c>
      <c r="N46" s="164">
        <v>6454001.4400000004</v>
      </c>
      <c r="O46" s="164">
        <v>2315346.59</v>
      </c>
      <c r="P46" s="164">
        <v>6508.04</v>
      </c>
      <c r="Q46" s="164">
        <v>0</v>
      </c>
      <c r="R46" s="164">
        <v>0</v>
      </c>
      <c r="S46" s="164">
        <v>0</v>
      </c>
      <c r="T46" s="164">
        <v>0</v>
      </c>
      <c r="U46" s="164">
        <v>0</v>
      </c>
      <c r="V46" s="164">
        <v>0</v>
      </c>
      <c r="W46" s="164">
        <v>0</v>
      </c>
      <c r="X46" s="164">
        <v>4645.62</v>
      </c>
      <c r="Y46" s="164">
        <v>0</v>
      </c>
      <c r="Z46" s="164">
        <v>125782.95</v>
      </c>
      <c r="AA46" s="164">
        <v>0</v>
      </c>
      <c r="AB46" s="164">
        <v>0</v>
      </c>
      <c r="AC46" s="164">
        <v>0</v>
      </c>
      <c r="AD46" s="164">
        <v>0</v>
      </c>
      <c r="AE46" s="164">
        <v>73409.77</v>
      </c>
      <c r="AF46" s="164">
        <v>0</v>
      </c>
      <c r="AG46" s="164">
        <v>0</v>
      </c>
      <c r="AH46" s="164">
        <v>189856.48</v>
      </c>
      <c r="AI46" s="164">
        <v>0</v>
      </c>
      <c r="AJ46" s="164">
        <v>0</v>
      </c>
      <c r="AK46" s="164">
        <v>0</v>
      </c>
      <c r="AL46" s="164">
        <v>0</v>
      </c>
      <c r="AM46" s="164">
        <v>0</v>
      </c>
      <c r="AN46" s="164">
        <v>0</v>
      </c>
      <c r="AO46" s="164">
        <v>0</v>
      </c>
      <c r="AP46" s="164">
        <v>0</v>
      </c>
      <c r="AQ46" s="164">
        <v>0</v>
      </c>
      <c r="AR46" s="164">
        <v>0</v>
      </c>
      <c r="AS46" s="164">
        <v>2116980.9</v>
      </c>
      <c r="AT46" s="164">
        <v>0</v>
      </c>
      <c r="AU46" s="164">
        <v>0</v>
      </c>
      <c r="AV46" s="164">
        <v>0</v>
      </c>
      <c r="AW46" s="164">
        <v>0</v>
      </c>
      <c r="AX46" s="164">
        <v>0</v>
      </c>
      <c r="AY46" s="164">
        <v>0</v>
      </c>
      <c r="AZ46" s="164">
        <v>0</v>
      </c>
      <c r="BA46" s="164">
        <v>0</v>
      </c>
      <c r="BB46" s="164">
        <v>0</v>
      </c>
      <c r="BC46" s="164">
        <v>0</v>
      </c>
      <c r="BD46" s="164">
        <v>0</v>
      </c>
      <c r="BE46" s="164">
        <v>0</v>
      </c>
      <c r="BF46" s="164">
        <v>0</v>
      </c>
      <c r="BG46" s="164">
        <v>0</v>
      </c>
      <c r="BH46" s="164">
        <v>0</v>
      </c>
      <c r="BI46" s="164">
        <v>0</v>
      </c>
      <c r="BJ46" s="164">
        <v>0</v>
      </c>
      <c r="BK46" s="164">
        <v>0</v>
      </c>
      <c r="BL46" s="164">
        <v>0</v>
      </c>
      <c r="BM46" s="164">
        <v>40575.480000000003</v>
      </c>
      <c r="BN46" s="164">
        <v>0</v>
      </c>
      <c r="BO46" s="164">
        <v>0</v>
      </c>
      <c r="BP46" s="164">
        <v>0</v>
      </c>
      <c r="BQ46" s="164">
        <v>0</v>
      </c>
      <c r="BR46" s="164">
        <v>0</v>
      </c>
      <c r="BS46" s="164">
        <v>0</v>
      </c>
      <c r="BT46" s="164">
        <v>0</v>
      </c>
      <c r="BU46" s="164">
        <v>0</v>
      </c>
      <c r="BV46" s="164">
        <v>784125.51</v>
      </c>
      <c r="BW46" s="164">
        <v>0</v>
      </c>
      <c r="BX46" s="164">
        <v>0</v>
      </c>
      <c r="BY46" s="164">
        <v>0</v>
      </c>
      <c r="BZ46" s="164">
        <v>0</v>
      </c>
      <c r="CA46" s="164">
        <v>0</v>
      </c>
      <c r="CB46" s="164">
        <v>0</v>
      </c>
      <c r="CC46" s="164">
        <v>0</v>
      </c>
      <c r="CD46" s="164">
        <v>64538.16</v>
      </c>
      <c r="CE46" s="164">
        <v>0</v>
      </c>
      <c r="CF46" s="164">
        <v>139360.24</v>
      </c>
      <c r="CG46" s="164">
        <v>0</v>
      </c>
      <c r="CH46" s="164">
        <v>0</v>
      </c>
      <c r="CI46" s="164">
        <v>0</v>
      </c>
      <c r="CJ46" s="164">
        <v>0</v>
      </c>
      <c r="CK46" s="164">
        <v>2621262.39</v>
      </c>
      <c r="CL46" s="164">
        <v>34407.54</v>
      </c>
      <c r="CM46" s="164">
        <v>0</v>
      </c>
      <c r="CN46" s="164">
        <v>0</v>
      </c>
      <c r="CO46" s="164">
        <v>0</v>
      </c>
      <c r="CP46" s="164">
        <v>0</v>
      </c>
      <c r="CQ46" s="164">
        <v>0</v>
      </c>
      <c r="CR46" s="164">
        <v>78694.86</v>
      </c>
      <c r="CS46" s="164">
        <v>0</v>
      </c>
      <c r="CT46" s="164">
        <v>29636.04</v>
      </c>
      <c r="CU46" s="164">
        <v>0</v>
      </c>
      <c r="CV46" s="164">
        <v>28341.66</v>
      </c>
      <c r="CW46" s="164">
        <v>0</v>
      </c>
      <c r="CX46" s="164">
        <v>0</v>
      </c>
      <c r="CY46" s="164">
        <v>0</v>
      </c>
      <c r="CZ46" s="164">
        <v>0</v>
      </c>
      <c r="DA46" s="164">
        <v>18622.72</v>
      </c>
      <c r="DB46" s="164">
        <v>0</v>
      </c>
      <c r="DC46" s="164">
        <v>36496.36</v>
      </c>
      <c r="DD46" s="164">
        <v>5221.7700000000004</v>
      </c>
      <c r="DE46" s="164">
        <v>0</v>
      </c>
      <c r="DF46" s="164">
        <v>0</v>
      </c>
      <c r="DG46" s="164">
        <v>0</v>
      </c>
      <c r="DH46" s="164">
        <v>277847.37</v>
      </c>
      <c r="DI46" s="164">
        <v>0</v>
      </c>
      <c r="DJ46" s="164">
        <v>0</v>
      </c>
      <c r="DK46" s="164">
        <v>0</v>
      </c>
      <c r="DL46" s="164">
        <v>0</v>
      </c>
      <c r="DM46" s="164">
        <v>0</v>
      </c>
      <c r="DN46" s="164">
        <v>0</v>
      </c>
      <c r="DO46" s="164">
        <v>0</v>
      </c>
      <c r="DP46" s="164">
        <v>9617.9</v>
      </c>
      <c r="DQ46" s="164">
        <v>0</v>
      </c>
      <c r="DR46" s="164">
        <v>0</v>
      </c>
      <c r="DS46" s="164">
        <v>0</v>
      </c>
      <c r="DT46" s="164">
        <v>0</v>
      </c>
      <c r="DU46" s="164">
        <v>0</v>
      </c>
      <c r="DV46" s="164">
        <v>0</v>
      </c>
      <c r="DW46" s="164">
        <v>0</v>
      </c>
      <c r="DX46" s="164">
        <v>0</v>
      </c>
      <c r="DY46" s="164">
        <v>0</v>
      </c>
      <c r="DZ46" s="164">
        <v>0</v>
      </c>
      <c r="EA46" s="164">
        <v>550952.78</v>
      </c>
      <c r="EB46" s="164">
        <v>0</v>
      </c>
      <c r="EC46" s="164">
        <v>0</v>
      </c>
      <c r="ED46" s="164">
        <v>710551.13</v>
      </c>
      <c r="EE46" s="164">
        <v>0</v>
      </c>
      <c r="EF46" s="164">
        <v>0</v>
      </c>
      <c r="EG46" s="164">
        <v>0</v>
      </c>
      <c r="EH46" s="164">
        <v>0</v>
      </c>
      <c r="EI46" s="164">
        <v>0</v>
      </c>
      <c r="EJ46" s="164">
        <v>0</v>
      </c>
      <c r="EK46" s="164">
        <v>0</v>
      </c>
      <c r="EL46" s="164">
        <v>671262.95</v>
      </c>
      <c r="EM46" s="164">
        <v>0</v>
      </c>
      <c r="EN46" s="164">
        <v>0</v>
      </c>
      <c r="EO46" s="164">
        <v>0</v>
      </c>
      <c r="EP46" s="164">
        <v>0</v>
      </c>
      <c r="EQ46" s="164">
        <v>1064161.06</v>
      </c>
      <c r="ER46" s="164">
        <v>0</v>
      </c>
      <c r="ES46" s="164">
        <v>0</v>
      </c>
      <c r="ET46" s="164">
        <v>0</v>
      </c>
      <c r="EU46" s="164">
        <v>0</v>
      </c>
      <c r="EV46" s="164">
        <v>19817.919999999998</v>
      </c>
      <c r="EW46" s="164">
        <v>0</v>
      </c>
      <c r="EX46" s="164">
        <v>0</v>
      </c>
      <c r="EY46" s="164">
        <v>0</v>
      </c>
      <c r="EZ46" s="164">
        <v>74228.81</v>
      </c>
      <c r="FA46" s="164">
        <v>1475032.01</v>
      </c>
      <c r="FB46" s="164">
        <v>0</v>
      </c>
      <c r="FC46" s="164">
        <v>0</v>
      </c>
      <c r="FD46" s="164">
        <v>0</v>
      </c>
      <c r="FE46" s="164">
        <v>7823.44</v>
      </c>
      <c r="FF46" s="164">
        <v>0</v>
      </c>
      <c r="FG46" s="164">
        <v>0</v>
      </c>
      <c r="FH46" s="164">
        <v>76952.78</v>
      </c>
      <c r="FI46" s="164">
        <v>0</v>
      </c>
      <c r="FJ46" s="164">
        <v>0</v>
      </c>
      <c r="FK46" s="164">
        <v>46526.37</v>
      </c>
      <c r="FL46" s="164">
        <v>0</v>
      </c>
      <c r="FM46" s="164">
        <v>0</v>
      </c>
      <c r="FN46" s="164">
        <v>0</v>
      </c>
      <c r="FO46" s="164">
        <v>0</v>
      </c>
      <c r="FP46" s="164">
        <v>0</v>
      </c>
      <c r="FQ46" s="164">
        <v>0</v>
      </c>
      <c r="FR46" s="164">
        <v>0</v>
      </c>
      <c r="FS46" s="164">
        <v>0</v>
      </c>
      <c r="FT46" s="164">
        <v>0</v>
      </c>
      <c r="FU46" s="164">
        <v>0</v>
      </c>
      <c r="FV46" s="164">
        <v>0</v>
      </c>
      <c r="FW46" s="164">
        <v>0</v>
      </c>
      <c r="FX46" s="164">
        <v>0</v>
      </c>
      <c r="FY46" s="48"/>
      <c r="FZ46" s="2">
        <f>SUM(C46:FX46)</f>
        <v>20885248.509999998</v>
      </c>
      <c r="GA46" s="2"/>
      <c r="GB46" s="2"/>
      <c r="GC46" s="2"/>
      <c r="GD46" s="2"/>
      <c r="GE46" s="2"/>
      <c r="GF46" s="2"/>
      <c r="GG46" s="2"/>
      <c r="GH46" s="2"/>
      <c r="GI46" s="116"/>
      <c r="GJ46" s="116"/>
      <c r="GK46" s="116"/>
      <c r="GL46" s="116"/>
      <c r="GM46" s="116"/>
    </row>
    <row r="47" spans="1:256" x14ac:dyDescent="0.35">
      <c r="A47" s="115" t="s">
        <v>455</v>
      </c>
      <c r="B47" s="116" t="s">
        <v>468</v>
      </c>
      <c r="C47" s="164">
        <v>0</v>
      </c>
      <c r="D47" s="164">
        <v>0</v>
      </c>
      <c r="E47" s="164">
        <v>0</v>
      </c>
      <c r="F47" s="164">
        <v>0</v>
      </c>
      <c r="G47" s="164">
        <v>0</v>
      </c>
      <c r="H47" s="164">
        <v>0</v>
      </c>
      <c r="I47" s="164">
        <v>0</v>
      </c>
      <c r="J47" s="164">
        <v>0</v>
      </c>
      <c r="K47" s="164">
        <v>0</v>
      </c>
      <c r="L47" s="164">
        <v>0</v>
      </c>
      <c r="M47" s="164">
        <v>0</v>
      </c>
      <c r="N47" s="164">
        <v>387510</v>
      </c>
      <c r="O47" s="164">
        <v>0</v>
      </c>
      <c r="P47" s="164">
        <v>0</v>
      </c>
      <c r="Q47" s="164">
        <v>0</v>
      </c>
      <c r="R47" s="164">
        <v>0</v>
      </c>
      <c r="S47" s="164">
        <v>0</v>
      </c>
      <c r="T47" s="164">
        <v>0</v>
      </c>
      <c r="U47" s="164">
        <v>0</v>
      </c>
      <c r="V47" s="164">
        <v>0</v>
      </c>
      <c r="W47" s="164">
        <v>0</v>
      </c>
      <c r="X47" s="164">
        <v>0</v>
      </c>
      <c r="Y47" s="164">
        <v>0</v>
      </c>
      <c r="Z47" s="164">
        <v>0</v>
      </c>
      <c r="AA47" s="164">
        <v>0</v>
      </c>
      <c r="AB47" s="164">
        <v>0</v>
      </c>
      <c r="AC47" s="164">
        <v>0</v>
      </c>
      <c r="AD47" s="164">
        <v>0</v>
      </c>
      <c r="AE47" s="164">
        <v>0</v>
      </c>
      <c r="AF47" s="164">
        <v>0</v>
      </c>
      <c r="AG47" s="164">
        <v>0</v>
      </c>
      <c r="AH47" s="164">
        <v>0</v>
      </c>
      <c r="AI47" s="164">
        <v>0</v>
      </c>
      <c r="AJ47" s="164">
        <v>0</v>
      </c>
      <c r="AK47" s="164">
        <v>0</v>
      </c>
      <c r="AL47" s="164">
        <v>0</v>
      </c>
      <c r="AM47" s="164">
        <v>0</v>
      </c>
      <c r="AN47" s="164">
        <v>0</v>
      </c>
      <c r="AO47" s="164">
        <v>0</v>
      </c>
      <c r="AP47" s="164">
        <v>0</v>
      </c>
      <c r="AQ47" s="164">
        <v>0</v>
      </c>
      <c r="AR47" s="164">
        <v>0</v>
      </c>
      <c r="AS47" s="164">
        <v>0</v>
      </c>
      <c r="AT47" s="164">
        <v>0</v>
      </c>
      <c r="AU47" s="164">
        <v>0</v>
      </c>
      <c r="AV47" s="164">
        <v>0</v>
      </c>
      <c r="AW47" s="164">
        <v>0</v>
      </c>
      <c r="AX47" s="164">
        <v>0</v>
      </c>
      <c r="AY47" s="164">
        <v>0</v>
      </c>
      <c r="AZ47" s="164">
        <v>0</v>
      </c>
      <c r="BA47" s="164">
        <v>0</v>
      </c>
      <c r="BB47" s="164">
        <v>0</v>
      </c>
      <c r="BC47" s="164">
        <v>0</v>
      </c>
      <c r="BD47" s="164">
        <v>0</v>
      </c>
      <c r="BE47" s="164">
        <v>0</v>
      </c>
      <c r="BF47" s="164">
        <v>0</v>
      </c>
      <c r="BG47" s="164">
        <v>0</v>
      </c>
      <c r="BH47" s="164">
        <v>0</v>
      </c>
      <c r="BI47" s="164">
        <v>0</v>
      </c>
      <c r="BJ47" s="164">
        <v>0</v>
      </c>
      <c r="BK47" s="164">
        <v>0</v>
      </c>
      <c r="BL47" s="164">
        <v>0</v>
      </c>
      <c r="BM47" s="164">
        <v>0</v>
      </c>
      <c r="BN47" s="164">
        <v>0</v>
      </c>
      <c r="BO47" s="164">
        <v>0</v>
      </c>
      <c r="BP47" s="164">
        <v>0</v>
      </c>
      <c r="BQ47" s="164">
        <v>0</v>
      </c>
      <c r="BR47" s="164">
        <v>0</v>
      </c>
      <c r="BS47" s="164">
        <v>0</v>
      </c>
      <c r="BT47" s="164">
        <v>0</v>
      </c>
      <c r="BU47" s="164">
        <v>0</v>
      </c>
      <c r="BV47" s="164">
        <v>0</v>
      </c>
      <c r="BW47" s="164">
        <v>0</v>
      </c>
      <c r="BX47" s="164">
        <v>0</v>
      </c>
      <c r="BY47" s="164">
        <v>0</v>
      </c>
      <c r="BZ47" s="164">
        <v>0</v>
      </c>
      <c r="CA47" s="164">
        <v>0</v>
      </c>
      <c r="CB47" s="164">
        <v>0</v>
      </c>
      <c r="CC47" s="164">
        <v>0</v>
      </c>
      <c r="CD47" s="164">
        <v>0</v>
      </c>
      <c r="CE47" s="164">
        <v>0</v>
      </c>
      <c r="CF47" s="164">
        <v>0</v>
      </c>
      <c r="CG47" s="164">
        <v>0</v>
      </c>
      <c r="CH47" s="164">
        <v>0</v>
      </c>
      <c r="CI47" s="164">
        <v>0</v>
      </c>
      <c r="CJ47" s="164">
        <v>0</v>
      </c>
      <c r="CK47" s="164">
        <v>0</v>
      </c>
      <c r="CL47" s="164">
        <v>0</v>
      </c>
      <c r="CM47" s="164">
        <v>0</v>
      </c>
      <c r="CN47" s="164">
        <v>0</v>
      </c>
      <c r="CO47" s="164">
        <v>0</v>
      </c>
      <c r="CP47" s="164">
        <v>0</v>
      </c>
      <c r="CQ47" s="164">
        <v>0</v>
      </c>
      <c r="CR47" s="164">
        <v>0</v>
      </c>
      <c r="CS47" s="164">
        <v>0</v>
      </c>
      <c r="CT47" s="164">
        <v>0</v>
      </c>
      <c r="CU47" s="164">
        <v>0</v>
      </c>
      <c r="CV47" s="164">
        <v>0</v>
      </c>
      <c r="CW47" s="164">
        <v>0</v>
      </c>
      <c r="CX47" s="164">
        <v>0</v>
      </c>
      <c r="CY47" s="164">
        <v>0</v>
      </c>
      <c r="CZ47" s="164">
        <v>0</v>
      </c>
      <c r="DA47" s="164">
        <v>0</v>
      </c>
      <c r="DB47" s="164">
        <v>0</v>
      </c>
      <c r="DC47" s="164">
        <v>0</v>
      </c>
      <c r="DD47" s="164">
        <v>0</v>
      </c>
      <c r="DE47" s="164">
        <v>0</v>
      </c>
      <c r="DF47" s="164">
        <v>0</v>
      </c>
      <c r="DG47" s="164">
        <v>0</v>
      </c>
      <c r="DH47" s="164">
        <v>0</v>
      </c>
      <c r="DI47" s="164">
        <v>0</v>
      </c>
      <c r="DJ47" s="164">
        <v>0</v>
      </c>
      <c r="DK47" s="164">
        <v>0</v>
      </c>
      <c r="DL47" s="164">
        <v>0</v>
      </c>
      <c r="DM47" s="164">
        <v>0</v>
      </c>
      <c r="DN47" s="164">
        <v>0</v>
      </c>
      <c r="DO47" s="164">
        <v>0</v>
      </c>
      <c r="DP47" s="164">
        <v>0</v>
      </c>
      <c r="DQ47" s="164">
        <v>0</v>
      </c>
      <c r="DR47" s="164">
        <v>0</v>
      </c>
      <c r="DS47" s="164">
        <v>0</v>
      </c>
      <c r="DT47" s="164">
        <v>0</v>
      </c>
      <c r="DU47" s="164">
        <v>0</v>
      </c>
      <c r="DV47" s="164">
        <v>0</v>
      </c>
      <c r="DW47" s="164">
        <v>0</v>
      </c>
      <c r="DX47" s="164">
        <v>0</v>
      </c>
      <c r="DY47" s="164">
        <v>0</v>
      </c>
      <c r="DZ47" s="164">
        <v>0</v>
      </c>
      <c r="EA47" s="164">
        <v>0</v>
      </c>
      <c r="EB47" s="164">
        <v>0</v>
      </c>
      <c r="EC47" s="164">
        <v>0</v>
      </c>
      <c r="ED47" s="164">
        <v>0</v>
      </c>
      <c r="EE47" s="164">
        <v>0</v>
      </c>
      <c r="EF47" s="164">
        <v>0</v>
      </c>
      <c r="EG47" s="164">
        <v>0</v>
      </c>
      <c r="EH47" s="164">
        <v>0</v>
      </c>
      <c r="EI47" s="164">
        <v>0</v>
      </c>
      <c r="EJ47" s="164">
        <v>0</v>
      </c>
      <c r="EK47" s="164">
        <v>0</v>
      </c>
      <c r="EL47" s="164">
        <v>0</v>
      </c>
      <c r="EM47" s="164">
        <v>0</v>
      </c>
      <c r="EN47" s="164">
        <v>0</v>
      </c>
      <c r="EO47" s="164">
        <v>0</v>
      </c>
      <c r="EP47" s="164">
        <v>0</v>
      </c>
      <c r="EQ47" s="164">
        <v>0</v>
      </c>
      <c r="ER47" s="164">
        <v>0</v>
      </c>
      <c r="ES47" s="164">
        <v>0</v>
      </c>
      <c r="ET47" s="164">
        <v>0</v>
      </c>
      <c r="EU47" s="164">
        <v>0</v>
      </c>
      <c r="EV47" s="164">
        <v>0</v>
      </c>
      <c r="EW47" s="164">
        <v>0</v>
      </c>
      <c r="EX47" s="164">
        <v>0</v>
      </c>
      <c r="EY47" s="164">
        <v>0</v>
      </c>
      <c r="EZ47" s="164">
        <v>0</v>
      </c>
      <c r="FA47" s="164">
        <v>0</v>
      </c>
      <c r="FB47" s="164">
        <v>0</v>
      </c>
      <c r="FC47" s="164">
        <v>0</v>
      </c>
      <c r="FD47" s="164">
        <v>0</v>
      </c>
      <c r="FE47" s="164">
        <v>0</v>
      </c>
      <c r="FF47" s="164">
        <v>0</v>
      </c>
      <c r="FG47" s="164">
        <v>0</v>
      </c>
      <c r="FH47" s="164">
        <v>0</v>
      </c>
      <c r="FI47" s="164">
        <v>0</v>
      </c>
      <c r="FJ47" s="164">
        <v>0</v>
      </c>
      <c r="FK47" s="164">
        <v>0</v>
      </c>
      <c r="FL47" s="164">
        <v>0</v>
      </c>
      <c r="FM47" s="164">
        <v>0</v>
      </c>
      <c r="FN47" s="164">
        <v>0</v>
      </c>
      <c r="FO47" s="164">
        <v>0</v>
      </c>
      <c r="FP47" s="164">
        <v>0</v>
      </c>
      <c r="FQ47" s="164">
        <v>0</v>
      </c>
      <c r="FR47" s="164">
        <v>0</v>
      </c>
      <c r="FS47" s="164">
        <v>0</v>
      </c>
      <c r="FT47" s="164">
        <v>0</v>
      </c>
      <c r="FU47" s="164">
        <v>0</v>
      </c>
      <c r="FV47" s="164">
        <v>0</v>
      </c>
      <c r="FW47" s="164">
        <v>0</v>
      </c>
      <c r="FX47" s="164">
        <v>0</v>
      </c>
      <c r="FY47" s="48"/>
      <c r="FZ47" s="2">
        <f>SUM(C47:FX47)</f>
        <v>387510</v>
      </c>
      <c r="GA47" s="2"/>
      <c r="GB47" s="2"/>
      <c r="GC47" s="2"/>
      <c r="GD47" s="2"/>
      <c r="GE47" s="2"/>
      <c r="GF47" s="2"/>
      <c r="GG47" s="2"/>
      <c r="GH47" s="2"/>
      <c r="GI47" s="116"/>
      <c r="GJ47" s="116"/>
      <c r="GK47" s="116"/>
      <c r="GL47" s="116"/>
      <c r="GM47" s="116"/>
    </row>
    <row r="48" spans="1:256" x14ac:dyDescent="0.35">
      <c r="A48" s="115" t="s">
        <v>1069</v>
      </c>
      <c r="B48" s="116" t="s">
        <v>470</v>
      </c>
      <c r="C48" s="110">
        <v>4670000</v>
      </c>
      <c r="D48" s="110">
        <v>63655851</v>
      </c>
      <c r="E48" s="110">
        <v>4890000</v>
      </c>
      <c r="F48" s="110">
        <v>750000</v>
      </c>
      <c r="G48" s="110">
        <v>1200000</v>
      </c>
      <c r="H48" s="110">
        <v>300000</v>
      </c>
      <c r="I48" s="165">
        <v>7845103</v>
      </c>
      <c r="J48" s="110">
        <v>0</v>
      </c>
      <c r="K48" s="110">
        <v>0</v>
      </c>
      <c r="L48" s="110">
        <v>4655850</v>
      </c>
      <c r="M48" s="110">
        <v>1000000</v>
      </c>
      <c r="N48" s="110">
        <v>77763000</v>
      </c>
      <c r="O48" s="110">
        <v>26498234</v>
      </c>
      <c r="P48" s="110">
        <v>0</v>
      </c>
      <c r="Q48" s="110">
        <v>37339028</v>
      </c>
      <c r="R48" s="110">
        <v>0</v>
      </c>
      <c r="S48" s="110">
        <v>0</v>
      </c>
      <c r="T48" s="110">
        <v>0</v>
      </c>
      <c r="U48" s="110">
        <v>100000</v>
      </c>
      <c r="V48" s="110">
        <v>0</v>
      </c>
      <c r="W48" s="110">
        <v>0</v>
      </c>
      <c r="X48" s="110">
        <v>150000</v>
      </c>
      <c r="Y48" s="110">
        <v>0</v>
      </c>
      <c r="Z48" s="110">
        <v>0</v>
      </c>
      <c r="AA48" s="110">
        <v>32635664</v>
      </c>
      <c r="AB48" s="165">
        <v>75286702</v>
      </c>
      <c r="AC48" s="165">
        <v>2044227</v>
      </c>
      <c r="AD48" s="165">
        <v>2497712</v>
      </c>
      <c r="AE48" s="110">
        <v>245000</v>
      </c>
      <c r="AF48" s="165">
        <v>217915</v>
      </c>
      <c r="AG48" s="110">
        <v>1839046</v>
      </c>
      <c r="AH48" s="110">
        <v>0</v>
      </c>
      <c r="AI48" s="110">
        <v>0</v>
      </c>
      <c r="AJ48" s="110">
        <v>0</v>
      </c>
      <c r="AK48" s="110">
        <v>0</v>
      </c>
      <c r="AL48" s="110">
        <v>330575</v>
      </c>
      <c r="AM48" s="110">
        <v>0</v>
      </c>
      <c r="AN48" s="110">
        <v>0</v>
      </c>
      <c r="AO48" s="110">
        <v>0</v>
      </c>
      <c r="AP48" s="110">
        <v>129959655</v>
      </c>
      <c r="AQ48" s="110">
        <v>0</v>
      </c>
      <c r="AR48" s="110">
        <v>73713000</v>
      </c>
      <c r="AS48" s="110">
        <v>5944650</v>
      </c>
      <c r="AT48" s="110">
        <v>0</v>
      </c>
      <c r="AU48" s="110">
        <v>0</v>
      </c>
      <c r="AV48" s="110">
        <v>0</v>
      </c>
      <c r="AW48" s="110">
        <v>0</v>
      </c>
      <c r="AX48" s="110">
        <v>0</v>
      </c>
      <c r="AY48" s="110">
        <v>0</v>
      </c>
      <c r="AZ48" s="110">
        <v>5750000</v>
      </c>
      <c r="BA48" s="110">
        <v>3950000</v>
      </c>
      <c r="BB48" s="110">
        <v>700000</v>
      </c>
      <c r="BC48" s="165">
        <v>71315127.650000006</v>
      </c>
      <c r="BD48" s="110">
        <v>5157461</v>
      </c>
      <c r="BE48" s="110">
        <v>1900000</v>
      </c>
      <c r="BF48" s="110">
        <v>26750862</v>
      </c>
      <c r="BG48" s="110">
        <v>0</v>
      </c>
      <c r="BH48" s="110">
        <v>0</v>
      </c>
      <c r="BI48" s="110">
        <v>0</v>
      </c>
      <c r="BJ48" s="110">
        <v>4000000</v>
      </c>
      <c r="BK48" s="110">
        <v>7500000</v>
      </c>
      <c r="BL48" s="110">
        <v>0</v>
      </c>
      <c r="BM48" s="110">
        <v>0</v>
      </c>
      <c r="BN48" s="110">
        <v>0</v>
      </c>
      <c r="BO48" s="110">
        <v>350000</v>
      </c>
      <c r="BP48" s="110">
        <v>0</v>
      </c>
      <c r="BQ48" s="110">
        <v>8800000</v>
      </c>
      <c r="BR48" s="110">
        <v>4300000</v>
      </c>
      <c r="BS48" s="110">
        <v>2167002</v>
      </c>
      <c r="BT48" s="110">
        <v>980488</v>
      </c>
      <c r="BU48" s="166">
        <v>1100007.0868799998</v>
      </c>
      <c r="BV48" s="110">
        <v>1330000</v>
      </c>
      <c r="BW48" s="110">
        <v>3800000</v>
      </c>
      <c r="BX48" s="110">
        <v>0</v>
      </c>
      <c r="BY48" s="110">
        <v>0</v>
      </c>
      <c r="BZ48" s="110">
        <v>0</v>
      </c>
      <c r="CA48" s="110">
        <v>0</v>
      </c>
      <c r="CB48" s="110">
        <v>113302585</v>
      </c>
      <c r="CC48" s="110">
        <v>0</v>
      </c>
      <c r="CD48" s="110">
        <v>0</v>
      </c>
      <c r="CE48" s="110">
        <v>0</v>
      </c>
      <c r="CF48" s="110">
        <v>0</v>
      </c>
      <c r="CG48" s="110">
        <v>119200</v>
      </c>
      <c r="CH48" s="110">
        <v>0</v>
      </c>
      <c r="CI48" s="110">
        <v>270068</v>
      </c>
      <c r="CJ48" s="110">
        <v>667783</v>
      </c>
      <c r="CK48" s="110">
        <v>5600000</v>
      </c>
      <c r="CL48" s="110">
        <v>2016949</v>
      </c>
      <c r="CM48" s="110">
        <v>1100000</v>
      </c>
      <c r="CN48" s="110">
        <v>35012147</v>
      </c>
      <c r="CO48" s="110">
        <v>14040000</v>
      </c>
      <c r="CP48" s="110">
        <v>1921000</v>
      </c>
      <c r="CQ48" s="110">
        <v>0</v>
      </c>
      <c r="CR48" s="110">
        <v>350000</v>
      </c>
      <c r="CS48" s="110">
        <v>0</v>
      </c>
      <c r="CT48" s="110">
        <v>0</v>
      </c>
      <c r="CU48" s="110">
        <v>205000</v>
      </c>
      <c r="CV48" s="110">
        <v>171656</v>
      </c>
      <c r="CW48" s="110">
        <v>0</v>
      </c>
      <c r="CX48" s="110">
        <v>0</v>
      </c>
      <c r="CY48" s="110">
        <v>0</v>
      </c>
      <c r="CZ48" s="110">
        <v>500000</v>
      </c>
      <c r="DA48" s="110">
        <v>0</v>
      </c>
      <c r="DB48" s="110">
        <v>0</v>
      </c>
      <c r="DC48" s="110">
        <v>445000</v>
      </c>
      <c r="DD48" s="110">
        <v>0</v>
      </c>
      <c r="DE48" s="110">
        <v>350000</v>
      </c>
      <c r="DF48" s="165">
        <v>15736474.08</v>
      </c>
      <c r="DG48" s="110">
        <v>70000</v>
      </c>
      <c r="DH48" s="110">
        <v>1900000</v>
      </c>
      <c r="DI48" s="110">
        <v>0</v>
      </c>
      <c r="DJ48" s="110">
        <v>390000</v>
      </c>
      <c r="DK48" s="110">
        <v>333800</v>
      </c>
      <c r="DL48" s="110">
        <v>0</v>
      </c>
      <c r="DM48" s="110">
        <v>248000</v>
      </c>
      <c r="DN48" s="110">
        <v>400000</v>
      </c>
      <c r="DO48" s="110">
        <v>550000</v>
      </c>
      <c r="DP48" s="110">
        <v>0</v>
      </c>
      <c r="DQ48" s="110">
        <v>0</v>
      </c>
      <c r="DR48" s="110">
        <v>0</v>
      </c>
      <c r="DS48" s="110">
        <v>0</v>
      </c>
      <c r="DT48" s="110">
        <v>0</v>
      </c>
      <c r="DU48" s="110">
        <v>0</v>
      </c>
      <c r="DV48" s="110">
        <v>0</v>
      </c>
      <c r="DW48" s="110">
        <v>15862</v>
      </c>
      <c r="DX48" s="110">
        <v>155000</v>
      </c>
      <c r="DY48" s="110">
        <v>516372</v>
      </c>
      <c r="DZ48" s="110">
        <v>550204</v>
      </c>
      <c r="EA48" s="110">
        <v>207000</v>
      </c>
      <c r="EB48" s="110">
        <v>447872</v>
      </c>
      <c r="EC48" s="110">
        <v>0</v>
      </c>
      <c r="ED48" s="110">
        <v>3905390.5</v>
      </c>
      <c r="EE48" s="110">
        <v>0</v>
      </c>
      <c r="EF48" s="110">
        <v>0</v>
      </c>
      <c r="EG48" s="110">
        <v>0</v>
      </c>
      <c r="EH48" s="110">
        <v>0</v>
      </c>
      <c r="EI48" s="110">
        <v>0</v>
      </c>
      <c r="EJ48" s="110">
        <v>0</v>
      </c>
      <c r="EK48" s="110">
        <v>404670</v>
      </c>
      <c r="EL48" s="110">
        <v>0</v>
      </c>
      <c r="EM48" s="110">
        <v>832600</v>
      </c>
      <c r="EN48" s="110">
        <v>195000</v>
      </c>
      <c r="EO48" s="110">
        <v>75000</v>
      </c>
      <c r="EP48" s="110">
        <v>905473</v>
      </c>
      <c r="EQ48" s="110">
        <v>1573000</v>
      </c>
      <c r="ER48" s="110">
        <v>914457</v>
      </c>
      <c r="ES48" s="110">
        <v>0</v>
      </c>
      <c r="ET48" s="110">
        <v>164087</v>
      </c>
      <c r="EU48" s="110">
        <v>0</v>
      </c>
      <c r="EV48" s="110">
        <v>0</v>
      </c>
      <c r="EW48" s="110">
        <v>1848603.33</v>
      </c>
      <c r="EX48" s="110">
        <v>397784.63</v>
      </c>
      <c r="EY48" s="110">
        <v>0</v>
      </c>
      <c r="EZ48" s="110">
        <v>0</v>
      </c>
      <c r="FA48" s="110">
        <v>4687317</v>
      </c>
      <c r="FB48" s="110">
        <v>584000</v>
      </c>
      <c r="FC48" s="110">
        <v>1100000</v>
      </c>
      <c r="FD48" s="110">
        <v>0</v>
      </c>
      <c r="FE48" s="110">
        <v>250000</v>
      </c>
      <c r="FF48" s="110">
        <v>0</v>
      </c>
      <c r="FG48" s="110">
        <v>0</v>
      </c>
      <c r="FH48" s="110">
        <v>155000</v>
      </c>
      <c r="FI48" s="110">
        <v>3904000</v>
      </c>
      <c r="FJ48" s="110">
        <v>1200000</v>
      </c>
      <c r="FK48" s="110">
        <v>4500000</v>
      </c>
      <c r="FL48" s="110">
        <v>2595350</v>
      </c>
      <c r="FM48" s="110">
        <v>500000</v>
      </c>
      <c r="FN48" s="110">
        <v>0</v>
      </c>
      <c r="FO48" s="110">
        <v>1974045</v>
      </c>
      <c r="FP48" s="110">
        <v>2675000</v>
      </c>
      <c r="FQ48" s="110">
        <v>900000</v>
      </c>
      <c r="FR48" s="110">
        <v>497743</v>
      </c>
      <c r="FS48" s="110">
        <v>75000</v>
      </c>
      <c r="FT48" s="110">
        <v>130000</v>
      </c>
      <c r="FU48" s="110">
        <v>1194000</v>
      </c>
      <c r="FV48" s="110">
        <v>400000</v>
      </c>
      <c r="FW48" s="110">
        <v>0</v>
      </c>
      <c r="FX48" s="110">
        <v>292380</v>
      </c>
      <c r="FY48" s="48"/>
      <c r="FZ48" s="2">
        <f>SUM(C48:FX48)</f>
        <v>941804032.27688003</v>
      </c>
      <c r="GA48" s="12"/>
      <c r="GB48" s="2"/>
      <c r="GC48" s="2"/>
      <c r="GD48" s="2"/>
      <c r="GE48" s="2"/>
      <c r="GF48" s="2"/>
      <c r="GG48" s="2"/>
      <c r="GH48" s="2"/>
      <c r="GI48" s="116"/>
      <c r="GJ48" s="116"/>
      <c r="GK48" s="116"/>
      <c r="GL48" s="116"/>
      <c r="GM48" s="116"/>
    </row>
    <row r="49" spans="1:256" x14ac:dyDescent="0.35">
      <c r="A49" s="167"/>
      <c r="B49" s="168" t="s">
        <v>471</v>
      </c>
      <c r="C49" s="169">
        <v>1023645.96</v>
      </c>
      <c r="D49" s="169">
        <v>5923407.6999999881</v>
      </c>
      <c r="E49" s="169">
        <v>1501809.63</v>
      </c>
      <c r="F49" s="169">
        <v>1480552.63</v>
      </c>
      <c r="G49" s="169">
        <v>313409.98</v>
      </c>
      <c r="H49" s="169">
        <v>197482.31</v>
      </c>
      <c r="I49" s="170">
        <v>3049421.53</v>
      </c>
      <c r="J49" s="169">
        <v>0</v>
      </c>
      <c r="K49" s="169">
        <v>0</v>
      </c>
      <c r="L49" s="169">
        <v>767975.6099999994</v>
      </c>
      <c r="M49" s="169">
        <v>339255.28999999911</v>
      </c>
      <c r="N49" s="169">
        <v>1003951.56</v>
      </c>
      <c r="O49" s="169">
        <v>3157850.6999999881</v>
      </c>
      <c r="P49" s="169">
        <v>0</v>
      </c>
      <c r="Q49" s="169">
        <v>2551562.3199999998</v>
      </c>
      <c r="R49" s="169">
        <v>93067.899999999907</v>
      </c>
      <c r="S49" s="169">
        <v>147716.44999999925</v>
      </c>
      <c r="T49" s="169">
        <v>0</v>
      </c>
      <c r="U49" s="169">
        <v>0</v>
      </c>
      <c r="V49" s="169">
        <v>0</v>
      </c>
      <c r="W49" s="110">
        <v>0</v>
      </c>
      <c r="X49" s="169">
        <v>0</v>
      </c>
      <c r="Y49" s="169">
        <v>0</v>
      </c>
      <c r="Z49" s="169">
        <v>0</v>
      </c>
      <c r="AA49" s="169">
        <v>3107770.19</v>
      </c>
      <c r="AB49" s="170">
        <v>5484100.7199999997</v>
      </c>
      <c r="AC49" s="170">
        <v>179452.74</v>
      </c>
      <c r="AD49" s="170">
        <v>173421.01</v>
      </c>
      <c r="AE49" s="169">
        <v>0</v>
      </c>
      <c r="AF49" s="170">
        <v>0</v>
      </c>
      <c r="AG49" s="169">
        <v>585726.86</v>
      </c>
      <c r="AH49" s="169">
        <v>0</v>
      </c>
      <c r="AI49" s="169">
        <v>0</v>
      </c>
      <c r="AJ49" s="169">
        <v>0</v>
      </c>
      <c r="AK49" s="169">
        <v>0</v>
      </c>
      <c r="AL49" s="169">
        <v>0</v>
      </c>
      <c r="AM49" s="169">
        <v>0</v>
      </c>
      <c r="AN49" s="169">
        <v>23452.35999999987</v>
      </c>
      <c r="AO49" s="169">
        <v>0</v>
      </c>
      <c r="AP49" s="169">
        <v>13961260.089999974</v>
      </c>
      <c r="AQ49" s="169">
        <v>4996.7000000001863</v>
      </c>
      <c r="AR49" s="169">
        <v>4936260.97</v>
      </c>
      <c r="AS49" s="169">
        <v>3140096.46</v>
      </c>
      <c r="AT49" s="169">
        <v>706569</v>
      </c>
      <c r="AU49" s="169">
        <v>183362.49</v>
      </c>
      <c r="AV49" s="169">
        <v>0</v>
      </c>
      <c r="AW49" s="169">
        <v>127133.32</v>
      </c>
      <c r="AX49" s="169">
        <v>17799.04</v>
      </c>
      <c r="AY49" s="169">
        <v>67342.069999999832</v>
      </c>
      <c r="AZ49" s="169">
        <v>5661380.25</v>
      </c>
      <c r="BA49" s="169">
        <v>4239435.37</v>
      </c>
      <c r="BB49" s="169">
        <v>2450915.0699999998</v>
      </c>
      <c r="BC49" s="170">
        <v>13979440.599999994</v>
      </c>
      <c r="BD49" s="169">
        <v>2610812.9700000002</v>
      </c>
      <c r="BE49" s="169">
        <v>691421.59</v>
      </c>
      <c r="BF49" s="169">
        <v>12423538.810000002</v>
      </c>
      <c r="BG49" s="169">
        <v>177371.84</v>
      </c>
      <c r="BH49" s="169">
        <v>272348.34999999998</v>
      </c>
      <c r="BI49" s="169">
        <v>117074.81</v>
      </c>
      <c r="BJ49" s="169">
        <v>2978693.21</v>
      </c>
      <c r="BK49" s="169">
        <v>3075849.87</v>
      </c>
      <c r="BL49" s="169">
        <v>26731.37</v>
      </c>
      <c r="BM49" s="169">
        <v>73715.73</v>
      </c>
      <c r="BN49" s="169">
        <v>0</v>
      </c>
      <c r="BO49" s="169">
        <v>46591.460000000894</v>
      </c>
      <c r="BP49" s="169">
        <v>66821.180000000168</v>
      </c>
      <c r="BQ49" s="169">
        <v>831665.80999999866</v>
      </c>
      <c r="BR49" s="169">
        <v>53981.400000002235</v>
      </c>
      <c r="BS49" s="169">
        <v>0</v>
      </c>
      <c r="BT49" s="169">
        <v>96176.64000000013</v>
      </c>
      <c r="BU49" s="169">
        <v>45796.089999999851</v>
      </c>
      <c r="BV49" s="169">
        <v>680000</v>
      </c>
      <c r="BW49" s="169">
        <v>271620.42</v>
      </c>
      <c r="BX49" s="169">
        <v>30925.080000000075</v>
      </c>
      <c r="BY49" s="169">
        <v>20772.939999999478</v>
      </c>
      <c r="BZ49" s="169">
        <v>128574.8</v>
      </c>
      <c r="CA49" s="169">
        <v>0</v>
      </c>
      <c r="CB49" s="169">
        <v>14199549.600000024</v>
      </c>
      <c r="CC49" s="169">
        <v>51316.119999999879</v>
      </c>
      <c r="CD49" s="169">
        <v>32213.38</v>
      </c>
      <c r="CE49" s="169">
        <v>35823.39000000013</v>
      </c>
      <c r="CF49" s="169">
        <v>60736.420000000158</v>
      </c>
      <c r="CG49" s="169">
        <f>52674.03+119000</f>
        <v>171674.03</v>
      </c>
      <c r="CH49" s="169">
        <v>42137.689999999944</v>
      </c>
      <c r="CI49" s="169">
        <v>191859.43000000063</v>
      </c>
      <c r="CJ49" s="169">
        <v>127581.31</v>
      </c>
      <c r="CK49" s="169">
        <v>0</v>
      </c>
      <c r="CL49" s="169">
        <v>0</v>
      </c>
      <c r="CM49" s="169">
        <v>0</v>
      </c>
      <c r="CN49" s="169">
        <v>5532198.7100000083</v>
      </c>
      <c r="CO49" s="169">
        <v>3311063.7200000137</v>
      </c>
      <c r="CP49" s="169">
        <v>487185.26</v>
      </c>
      <c r="CQ49" s="169">
        <v>0</v>
      </c>
      <c r="CR49" s="169">
        <v>0</v>
      </c>
      <c r="CS49" s="169">
        <v>0</v>
      </c>
      <c r="CT49" s="169">
        <v>0</v>
      </c>
      <c r="CU49" s="169">
        <v>0</v>
      </c>
      <c r="CV49" s="169">
        <v>0</v>
      </c>
      <c r="CW49" s="169">
        <v>2963.7100000001956</v>
      </c>
      <c r="CX49" s="169">
        <v>34454.619999999646</v>
      </c>
      <c r="CY49" s="169">
        <v>0</v>
      </c>
      <c r="CZ49" s="169">
        <v>0</v>
      </c>
      <c r="DA49" s="169">
        <v>0</v>
      </c>
      <c r="DB49" s="169">
        <v>0</v>
      </c>
      <c r="DC49" s="169">
        <v>0</v>
      </c>
      <c r="DD49" s="169">
        <v>31853.880000000121</v>
      </c>
      <c r="DE49" s="169">
        <v>0</v>
      </c>
      <c r="DF49" s="170">
        <v>964429.94000001252</v>
      </c>
      <c r="DG49" s="169">
        <v>0</v>
      </c>
      <c r="DH49" s="169">
        <v>0</v>
      </c>
      <c r="DI49" s="169">
        <v>187923.21999999881</v>
      </c>
      <c r="DJ49" s="169">
        <v>70570.470000000205</v>
      </c>
      <c r="DK49" s="169">
        <v>63148.970000000205</v>
      </c>
      <c r="DL49" s="169">
        <v>0</v>
      </c>
      <c r="DM49" s="169">
        <v>0</v>
      </c>
      <c r="DN49" s="169">
        <v>0</v>
      </c>
      <c r="DO49" s="169">
        <v>0</v>
      </c>
      <c r="DP49" s="169">
        <v>1230.7399999999907</v>
      </c>
      <c r="DQ49" s="169">
        <v>0</v>
      </c>
      <c r="DR49" s="169">
        <v>0</v>
      </c>
      <c r="DS49" s="169">
        <v>0</v>
      </c>
      <c r="DT49" s="169">
        <v>0</v>
      </c>
      <c r="DU49" s="169">
        <v>0</v>
      </c>
      <c r="DV49" s="169">
        <v>0</v>
      </c>
      <c r="DW49" s="169">
        <v>0</v>
      </c>
      <c r="DX49" s="169">
        <v>27492.279999999795</v>
      </c>
      <c r="DY49" s="169">
        <v>0</v>
      </c>
      <c r="DZ49" s="169">
        <v>739613.14999999944</v>
      </c>
      <c r="EA49" s="169">
        <v>139332.39000000001</v>
      </c>
      <c r="EB49" s="169">
        <v>81512.760000000242</v>
      </c>
      <c r="EC49" s="169">
        <v>108091.72</v>
      </c>
      <c r="ED49" s="169">
        <v>1114082.5</v>
      </c>
      <c r="EE49" s="169">
        <v>0</v>
      </c>
      <c r="EF49" s="169">
        <v>0</v>
      </c>
      <c r="EG49" s="169">
        <v>8952.6699999999255</v>
      </c>
      <c r="EH49" s="169">
        <v>6739.7900000000373</v>
      </c>
      <c r="EI49" s="169">
        <v>984513.67000000179</v>
      </c>
      <c r="EJ49" s="169">
        <v>556718.94000000507</v>
      </c>
      <c r="EK49" s="169">
        <v>0</v>
      </c>
      <c r="EL49" s="169">
        <v>19606.400000000001</v>
      </c>
      <c r="EM49" s="169">
        <v>0</v>
      </c>
      <c r="EN49" s="169">
        <v>0</v>
      </c>
      <c r="EO49" s="169">
        <v>0</v>
      </c>
      <c r="EP49" s="169">
        <v>0</v>
      </c>
      <c r="EQ49" s="169">
        <v>773723.74</v>
      </c>
      <c r="ER49" s="169">
        <v>13739.379999999888</v>
      </c>
      <c r="ES49" s="169">
        <v>0</v>
      </c>
      <c r="ET49" s="169">
        <v>0</v>
      </c>
      <c r="EU49" s="169">
        <v>0</v>
      </c>
      <c r="EV49" s="169">
        <v>25108.400000000001</v>
      </c>
      <c r="EW49" s="169">
        <v>2296.6300000003539</v>
      </c>
      <c r="EX49" s="169">
        <v>6362.1400000001304</v>
      </c>
      <c r="EY49" s="169">
        <v>0</v>
      </c>
      <c r="EZ49" s="169">
        <v>3088.3899999998976</v>
      </c>
      <c r="FA49" s="169">
        <v>650000</v>
      </c>
      <c r="FB49" s="169">
        <v>235967.64</v>
      </c>
      <c r="FC49" s="169">
        <v>1157745.67</v>
      </c>
      <c r="FD49" s="169">
        <v>0</v>
      </c>
      <c r="FE49" s="169">
        <v>0</v>
      </c>
      <c r="FF49" s="169">
        <v>0</v>
      </c>
      <c r="FG49" s="169">
        <v>0</v>
      </c>
      <c r="FH49" s="169">
        <v>0</v>
      </c>
      <c r="FI49" s="169">
        <v>464593.6400000006</v>
      </c>
      <c r="FJ49" s="169">
        <v>402051.60000000056</v>
      </c>
      <c r="FK49" s="169">
        <v>263308.68</v>
      </c>
      <c r="FL49" s="169">
        <v>679899.57</v>
      </c>
      <c r="FM49" s="169">
        <v>418806.28000000119</v>
      </c>
      <c r="FN49" s="169">
        <v>2545812.86</v>
      </c>
      <c r="FO49" s="169">
        <v>243119.79</v>
      </c>
      <c r="FP49" s="169">
        <v>520740.68999999948</v>
      </c>
      <c r="FQ49" s="169">
        <v>223101.13</v>
      </c>
      <c r="FR49" s="169">
        <v>0</v>
      </c>
      <c r="FS49" s="169">
        <v>0</v>
      </c>
      <c r="FT49" s="169">
        <v>0</v>
      </c>
      <c r="FU49" s="169">
        <v>0</v>
      </c>
      <c r="FV49" s="169">
        <v>0</v>
      </c>
      <c r="FW49" s="169">
        <v>0</v>
      </c>
      <c r="FX49" s="169">
        <v>0</v>
      </c>
      <c r="FY49" s="48"/>
      <c r="FZ49" s="2">
        <f>SUM(C49:FX49)</f>
        <v>143317546.35999998</v>
      </c>
      <c r="GA49" s="12"/>
      <c r="GB49" s="2"/>
      <c r="GC49" s="2"/>
      <c r="GD49" s="2"/>
      <c r="GE49" s="2"/>
      <c r="GF49" s="2"/>
      <c r="GG49" s="2"/>
      <c r="GH49" s="2"/>
      <c r="GI49" s="116"/>
      <c r="GJ49" s="116"/>
      <c r="GK49" s="116"/>
      <c r="GL49" s="116"/>
      <c r="GM49" s="116"/>
    </row>
    <row r="50" spans="1:256" x14ac:dyDescent="0.35">
      <c r="A50" s="167"/>
      <c r="B50" s="168" t="s">
        <v>472</v>
      </c>
      <c r="C50" s="52">
        <f t="shared" ref="C50:AH50" si="14">((C160*0.25)+C49)</f>
        <v>21141846.304850001</v>
      </c>
      <c r="D50" s="52">
        <f t="shared" si="14"/>
        <v>115188368.30394998</v>
      </c>
      <c r="E50" s="52">
        <f t="shared" si="14"/>
        <v>18789928.021449998</v>
      </c>
      <c r="F50" s="52">
        <f t="shared" si="14"/>
        <v>72075776.641800001</v>
      </c>
      <c r="G50" s="52">
        <f t="shared" si="14"/>
        <v>6033677.1030000001</v>
      </c>
      <c r="H50" s="52">
        <f t="shared" si="14"/>
        <v>3582618.8363000001</v>
      </c>
      <c r="I50" s="52">
        <f t="shared" si="14"/>
        <v>27375024.120200001</v>
      </c>
      <c r="J50" s="52">
        <f t="shared" si="14"/>
        <v>6062205.9395500002</v>
      </c>
      <c r="K50" s="52">
        <f t="shared" si="14"/>
        <v>1091438.8838</v>
      </c>
      <c r="L50" s="52">
        <f t="shared" si="14"/>
        <v>7244214.524699999</v>
      </c>
      <c r="M50" s="52">
        <f t="shared" si="14"/>
        <v>3391170.4497499992</v>
      </c>
      <c r="N50" s="52">
        <f t="shared" si="14"/>
        <v>147673344.59145001</v>
      </c>
      <c r="O50" s="52">
        <f t="shared" si="14"/>
        <v>37931050.739999995</v>
      </c>
      <c r="P50" s="52">
        <f t="shared" si="14"/>
        <v>1335236.34595</v>
      </c>
      <c r="Q50" s="52">
        <f t="shared" si="14"/>
        <v>128408825.04689999</v>
      </c>
      <c r="R50" s="52">
        <f t="shared" si="14"/>
        <v>20258378.904550001</v>
      </c>
      <c r="S50" s="52">
        <f t="shared" si="14"/>
        <v>4965868.9333999995</v>
      </c>
      <c r="T50" s="52">
        <f t="shared" si="14"/>
        <v>840410.37655000004</v>
      </c>
      <c r="U50" s="52">
        <f t="shared" si="14"/>
        <v>353685.31229999999</v>
      </c>
      <c r="V50" s="52">
        <f t="shared" si="14"/>
        <v>1099860.6389500001</v>
      </c>
      <c r="W50" s="52">
        <f t="shared" si="14"/>
        <v>340369.54930000001</v>
      </c>
      <c r="X50" s="52">
        <f t="shared" si="14"/>
        <v>327498.97845</v>
      </c>
      <c r="Y50" s="52">
        <f t="shared" si="14"/>
        <v>2764729.0650000004</v>
      </c>
      <c r="Z50" s="52">
        <f t="shared" si="14"/>
        <v>991795.20140000002</v>
      </c>
      <c r="AA50" s="52">
        <f t="shared" si="14"/>
        <v>90851937.787049994</v>
      </c>
      <c r="AB50" s="52">
        <f t="shared" si="14"/>
        <v>82778185.264400005</v>
      </c>
      <c r="AC50" s="52">
        <f t="shared" si="14"/>
        <v>2902978.8442500001</v>
      </c>
      <c r="AD50" s="52">
        <f t="shared" si="14"/>
        <v>4449754.1615999993</v>
      </c>
      <c r="AE50" s="52">
        <f t="shared" si="14"/>
        <v>567555.67924999993</v>
      </c>
      <c r="AF50" s="52">
        <f t="shared" si="14"/>
        <v>855570.90275000001</v>
      </c>
      <c r="AG50" s="52">
        <f t="shared" si="14"/>
        <v>2596759.57075</v>
      </c>
      <c r="AH50" s="52">
        <f t="shared" si="14"/>
        <v>2899170.5446000001</v>
      </c>
      <c r="AI50" s="52">
        <f t="shared" ref="AI50:BN50" si="15">((AI160*0.25)+AI49)</f>
        <v>1402206.3076500001</v>
      </c>
      <c r="AJ50" s="52">
        <f t="shared" si="15"/>
        <v>942948.43559999997</v>
      </c>
      <c r="AK50" s="52">
        <f t="shared" si="15"/>
        <v>870857.42515000002</v>
      </c>
      <c r="AL50" s="52">
        <f t="shared" si="15"/>
        <v>1211473.9589499999</v>
      </c>
      <c r="AM50" s="52">
        <f t="shared" si="15"/>
        <v>1238465.7689499999</v>
      </c>
      <c r="AN50" s="52">
        <f t="shared" si="15"/>
        <v>1173190.3420499999</v>
      </c>
      <c r="AO50" s="52">
        <f t="shared" si="15"/>
        <v>11826185.30885</v>
      </c>
      <c r="AP50" s="52">
        <f t="shared" si="15"/>
        <v>270603863.85654998</v>
      </c>
      <c r="AQ50" s="52">
        <f t="shared" si="15"/>
        <v>1147737.0267500002</v>
      </c>
      <c r="AR50" s="52">
        <f t="shared" si="15"/>
        <v>175703583.3053</v>
      </c>
      <c r="AS50" s="52">
        <f t="shared" si="15"/>
        <v>22907967.7007</v>
      </c>
      <c r="AT50" s="52">
        <f t="shared" si="15"/>
        <v>7788876.9786</v>
      </c>
      <c r="AU50" s="52">
        <f t="shared" si="15"/>
        <v>1359394.101</v>
      </c>
      <c r="AV50" s="52">
        <f t="shared" si="15"/>
        <v>1277680.5185</v>
      </c>
      <c r="AW50" s="52">
        <f t="shared" si="15"/>
        <v>1262399.8177</v>
      </c>
      <c r="AX50" s="52">
        <f t="shared" si="15"/>
        <v>536026.34015000006</v>
      </c>
      <c r="AY50" s="52">
        <f t="shared" si="15"/>
        <v>1570281.5782499998</v>
      </c>
      <c r="AZ50" s="52">
        <f t="shared" si="15"/>
        <v>40794902.860250004</v>
      </c>
      <c r="BA50" s="52">
        <f t="shared" si="15"/>
        <v>29684653.115900002</v>
      </c>
      <c r="BB50" s="52">
        <f t="shared" si="15"/>
        <v>23415326.420250002</v>
      </c>
      <c r="BC50" s="52">
        <f t="shared" si="15"/>
        <v>84744411.028200001</v>
      </c>
      <c r="BD50" s="52">
        <f t="shared" si="15"/>
        <v>12753073.726949999</v>
      </c>
      <c r="BE50" s="52">
        <f t="shared" si="15"/>
        <v>3984514.4906000001</v>
      </c>
      <c r="BF50" s="52">
        <f t="shared" si="15"/>
        <v>83256776.724950001</v>
      </c>
      <c r="BG50" s="52">
        <f t="shared" si="15"/>
        <v>3257158.1368499999</v>
      </c>
      <c r="BH50" s="52">
        <f t="shared" si="15"/>
        <v>2198896.5789999999</v>
      </c>
      <c r="BI50" s="52">
        <f t="shared" si="15"/>
        <v>1298864.2203500001</v>
      </c>
      <c r="BJ50" s="52">
        <f t="shared" si="15"/>
        <v>20538924.140950002</v>
      </c>
      <c r="BK50" s="52">
        <f t="shared" si="15"/>
        <v>101468266.0477</v>
      </c>
      <c r="BL50" s="52">
        <f t="shared" si="15"/>
        <v>498736.5833</v>
      </c>
      <c r="BM50" s="52">
        <f t="shared" si="15"/>
        <v>1461984.0447</v>
      </c>
      <c r="BN50" s="52">
        <f t="shared" si="15"/>
        <v>8707432.8374499995</v>
      </c>
      <c r="BO50" s="52">
        <f t="shared" ref="BO50:CT50" si="16">((BO160*0.25)+BO49)</f>
        <v>3666609.423500001</v>
      </c>
      <c r="BP50" s="52">
        <f t="shared" si="16"/>
        <v>835201.41170000017</v>
      </c>
      <c r="BQ50" s="52">
        <f t="shared" si="16"/>
        <v>19282551.358799998</v>
      </c>
      <c r="BR50" s="52">
        <f t="shared" si="16"/>
        <v>13355196.683100002</v>
      </c>
      <c r="BS50" s="52">
        <f t="shared" si="16"/>
        <v>3766946.2497999999</v>
      </c>
      <c r="BT50" s="52">
        <f t="shared" si="16"/>
        <v>1522219.7572000001</v>
      </c>
      <c r="BU50" s="52">
        <f t="shared" si="16"/>
        <v>1571734.7119999998</v>
      </c>
      <c r="BV50" s="52">
        <f t="shared" si="16"/>
        <v>4555287.9685500003</v>
      </c>
      <c r="BW50" s="52">
        <f t="shared" si="16"/>
        <v>6479408.5766500002</v>
      </c>
      <c r="BX50" s="52">
        <f t="shared" si="16"/>
        <v>419603.4739000001</v>
      </c>
      <c r="BY50" s="52">
        <f t="shared" si="16"/>
        <v>1542061.1257499994</v>
      </c>
      <c r="BZ50" s="52">
        <f t="shared" si="16"/>
        <v>1168994.8143499999</v>
      </c>
      <c r="CA50" s="52">
        <f t="shared" si="16"/>
        <v>775430.55790000001</v>
      </c>
      <c r="CB50" s="52">
        <f t="shared" si="16"/>
        <v>218935886.27865002</v>
      </c>
      <c r="CC50" s="52">
        <f t="shared" si="16"/>
        <v>956521.94659999991</v>
      </c>
      <c r="CD50" s="52">
        <f t="shared" si="16"/>
        <v>349253.48985000001</v>
      </c>
      <c r="CE50" s="52">
        <f t="shared" si="16"/>
        <v>843235.73165000009</v>
      </c>
      <c r="CF50" s="52">
        <f t="shared" si="16"/>
        <v>620762.26685000013</v>
      </c>
      <c r="CG50" s="52">
        <f t="shared" si="16"/>
        <v>1087790.2102999999</v>
      </c>
      <c r="CH50" s="52">
        <f t="shared" si="16"/>
        <v>581184.6050499999</v>
      </c>
      <c r="CI50" s="52">
        <f t="shared" si="16"/>
        <v>2376683.1918000006</v>
      </c>
      <c r="CJ50" s="52">
        <f t="shared" si="16"/>
        <v>2945075.2245</v>
      </c>
      <c r="CK50" s="52">
        <f t="shared" si="16"/>
        <v>14160003.9122</v>
      </c>
      <c r="CL50" s="52">
        <f t="shared" si="16"/>
        <v>3648707.5152000003</v>
      </c>
      <c r="CM50" s="52">
        <f t="shared" si="16"/>
        <v>2352201.2723499998</v>
      </c>
      <c r="CN50" s="52">
        <f t="shared" si="16"/>
        <v>93581615.691100001</v>
      </c>
      <c r="CO50" s="52">
        <f t="shared" si="16"/>
        <v>42213262.540300012</v>
      </c>
      <c r="CP50" s="52">
        <f t="shared" si="16"/>
        <v>3380032.1556500001</v>
      </c>
      <c r="CQ50" s="52">
        <f t="shared" si="16"/>
        <v>2574641.3922000001</v>
      </c>
      <c r="CR50" s="52">
        <f t="shared" si="16"/>
        <v>935586.86904999998</v>
      </c>
      <c r="CS50" s="52">
        <f t="shared" si="16"/>
        <v>1058786.4868999999</v>
      </c>
      <c r="CT50" s="52">
        <f t="shared" si="16"/>
        <v>648800.08220000006</v>
      </c>
      <c r="CU50" s="52">
        <f t="shared" ref="CU50:DZ50" si="17">((CU160*0.25)+CU49)</f>
        <v>1365805.7618499999</v>
      </c>
      <c r="CV50" s="52">
        <f t="shared" si="17"/>
        <v>309450.08155</v>
      </c>
      <c r="CW50" s="52">
        <f t="shared" si="17"/>
        <v>938030.06035000028</v>
      </c>
      <c r="CX50" s="52">
        <f t="shared" si="17"/>
        <v>1609785.6850499997</v>
      </c>
      <c r="CY50" s="52">
        <f t="shared" si="17"/>
        <v>325797.58610000001</v>
      </c>
      <c r="CZ50" s="52">
        <f t="shared" si="17"/>
        <v>5234602.1373999994</v>
      </c>
      <c r="DA50" s="52">
        <f t="shared" si="17"/>
        <v>949409.07540000009</v>
      </c>
      <c r="DB50" s="52">
        <f t="shared" si="17"/>
        <v>1219759.36375</v>
      </c>
      <c r="DC50" s="52">
        <f t="shared" si="17"/>
        <v>927256.79720000003</v>
      </c>
      <c r="DD50" s="52">
        <f t="shared" si="17"/>
        <v>934909.98520000011</v>
      </c>
      <c r="DE50" s="52">
        <f t="shared" si="17"/>
        <v>1153217.8579499999</v>
      </c>
      <c r="DF50" s="52">
        <f t="shared" si="17"/>
        <v>56182457.61195001</v>
      </c>
      <c r="DG50" s="52">
        <f t="shared" si="17"/>
        <v>561803.46085000003</v>
      </c>
      <c r="DH50" s="52">
        <f t="shared" si="17"/>
        <v>5022076.7486499995</v>
      </c>
      <c r="DI50" s="52">
        <f t="shared" si="17"/>
        <v>7112876.8627999984</v>
      </c>
      <c r="DJ50" s="52">
        <f t="shared" si="17"/>
        <v>2108909.0432000002</v>
      </c>
      <c r="DK50" s="52">
        <f t="shared" si="17"/>
        <v>1676481.4117000003</v>
      </c>
      <c r="DL50" s="52">
        <f t="shared" si="17"/>
        <v>16807782.095350001</v>
      </c>
      <c r="DM50" s="52">
        <f t="shared" si="17"/>
        <v>1123553.7792</v>
      </c>
      <c r="DN50" s="52">
        <f t="shared" si="17"/>
        <v>4095283.2077000001</v>
      </c>
      <c r="DO50" s="52">
        <f t="shared" si="17"/>
        <v>9870313.531750001</v>
      </c>
      <c r="DP50" s="52">
        <f t="shared" si="17"/>
        <v>975871.83639999991</v>
      </c>
      <c r="DQ50" s="52">
        <f t="shared" si="17"/>
        <v>2887696.9344000001</v>
      </c>
      <c r="DR50" s="52">
        <f t="shared" si="17"/>
        <v>3965813.7909999997</v>
      </c>
      <c r="DS50" s="52">
        <f t="shared" si="17"/>
        <v>1927429.1346499999</v>
      </c>
      <c r="DT50" s="52">
        <f t="shared" si="17"/>
        <v>927181.22349999996</v>
      </c>
      <c r="DU50" s="52">
        <f t="shared" si="17"/>
        <v>1344579.5422</v>
      </c>
      <c r="DV50" s="52">
        <f t="shared" si="17"/>
        <v>944831.80724999995</v>
      </c>
      <c r="DW50" s="52">
        <f t="shared" si="17"/>
        <v>1153550.7280999999</v>
      </c>
      <c r="DX50" s="52">
        <f t="shared" si="17"/>
        <v>981567.82914999977</v>
      </c>
      <c r="DY50" s="52">
        <f t="shared" si="17"/>
        <v>1242002.9825000002</v>
      </c>
      <c r="DZ50" s="52">
        <f t="shared" si="17"/>
        <v>2861544.8490999993</v>
      </c>
      <c r="EA50" s="52">
        <f t="shared" ref="EA50:FF50" si="18">((EA160*0.25)+EA49)</f>
        <v>1947627.9887999999</v>
      </c>
      <c r="EB50" s="52">
        <f t="shared" si="18"/>
        <v>1790758.4730000002</v>
      </c>
      <c r="EC50" s="52">
        <f t="shared" si="18"/>
        <v>1174726.5613499999</v>
      </c>
      <c r="ED50" s="52">
        <f t="shared" si="18"/>
        <v>6982116.9775</v>
      </c>
      <c r="EE50" s="52">
        <f t="shared" si="18"/>
        <v>925620.04075000004</v>
      </c>
      <c r="EF50" s="52">
        <f t="shared" si="18"/>
        <v>3930694.9356499999</v>
      </c>
      <c r="EG50" s="52">
        <f t="shared" si="18"/>
        <v>1076443.3220500001</v>
      </c>
      <c r="EH50" s="52">
        <f t="shared" si="18"/>
        <v>1052878.7433</v>
      </c>
      <c r="EI50" s="52">
        <f t="shared" si="18"/>
        <v>40403038.271200001</v>
      </c>
      <c r="EJ50" s="52">
        <f t="shared" si="18"/>
        <v>28496883.840150002</v>
      </c>
      <c r="EK50" s="52">
        <f t="shared" si="18"/>
        <v>2148518.3273999998</v>
      </c>
      <c r="EL50" s="52">
        <f t="shared" si="18"/>
        <v>1525678.5790499998</v>
      </c>
      <c r="EM50" s="52">
        <f t="shared" si="18"/>
        <v>1361209.7161000001</v>
      </c>
      <c r="EN50" s="52">
        <f t="shared" si="18"/>
        <v>2961576.5955000003</v>
      </c>
      <c r="EO50" s="52">
        <f t="shared" si="18"/>
        <v>1149579.8409</v>
      </c>
      <c r="EP50" s="52">
        <f t="shared" si="18"/>
        <v>1591002.4589500001</v>
      </c>
      <c r="EQ50" s="52">
        <f t="shared" si="18"/>
        <v>8347419.9863</v>
      </c>
      <c r="ER50" s="52">
        <f t="shared" si="18"/>
        <v>1320013.7685</v>
      </c>
      <c r="ES50" s="52">
        <f t="shared" si="18"/>
        <v>834090.10889999999</v>
      </c>
      <c r="ET50" s="52">
        <f t="shared" si="18"/>
        <v>1089624.8183500001</v>
      </c>
      <c r="EU50" s="52">
        <f t="shared" si="18"/>
        <v>2064358.2446999999</v>
      </c>
      <c r="EV50" s="52">
        <f t="shared" si="18"/>
        <v>467596.17489999998</v>
      </c>
      <c r="EW50" s="52">
        <f t="shared" si="18"/>
        <v>3079874.8725000005</v>
      </c>
      <c r="EX50" s="52">
        <f t="shared" si="18"/>
        <v>958400.62785000016</v>
      </c>
      <c r="EY50" s="52">
        <f t="shared" si="18"/>
        <v>1953425.5855</v>
      </c>
      <c r="EZ50" s="52">
        <f t="shared" si="18"/>
        <v>706435.84504999989</v>
      </c>
      <c r="FA50" s="52">
        <f t="shared" si="18"/>
        <v>11004620.929649999</v>
      </c>
      <c r="FB50" s="52">
        <f t="shared" si="18"/>
        <v>1435016.6392999999</v>
      </c>
      <c r="FC50" s="52">
        <f t="shared" si="18"/>
        <v>6053405.7020999994</v>
      </c>
      <c r="FD50" s="52">
        <f t="shared" si="18"/>
        <v>1474540.0534000001</v>
      </c>
      <c r="FE50" s="52">
        <f t="shared" si="18"/>
        <v>452131.92349999998</v>
      </c>
      <c r="FF50" s="52">
        <f t="shared" si="18"/>
        <v>904979.08345000003</v>
      </c>
      <c r="FG50" s="52">
        <f t="shared" ref="FG50:FX50" si="19">((FG160*0.25)+FG49)</f>
        <v>658589.35285000002</v>
      </c>
      <c r="FH50" s="52">
        <f t="shared" si="19"/>
        <v>429819.04225</v>
      </c>
      <c r="FI50" s="52">
        <f t="shared" si="19"/>
        <v>5627692.6250500008</v>
      </c>
      <c r="FJ50" s="52">
        <f t="shared" si="19"/>
        <v>6170659.2073500007</v>
      </c>
      <c r="FK50" s="52">
        <f t="shared" si="19"/>
        <v>7749890.7723000003</v>
      </c>
      <c r="FL50" s="52">
        <f t="shared" si="19"/>
        <v>24331346.03895</v>
      </c>
      <c r="FM50" s="52">
        <f t="shared" si="19"/>
        <v>11725544.876700003</v>
      </c>
      <c r="FN50" s="52">
        <f t="shared" si="19"/>
        <v>69293536.777400002</v>
      </c>
      <c r="FO50" s="52">
        <f t="shared" si="19"/>
        <v>3720972.6192999999</v>
      </c>
      <c r="FP50" s="52">
        <f t="shared" si="19"/>
        <v>7574345.7035499997</v>
      </c>
      <c r="FQ50" s="52">
        <f t="shared" si="19"/>
        <v>3316581.6227499996</v>
      </c>
      <c r="FR50" s="52">
        <f t="shared" si="19"/>
        <v>836295.36049999995</v>
      </c>
      <c r="FS50" s="52">
        <f t="shared" si="19"/>
        <v>831086.52804999996</v>
      </c>
      <c r="FT50" s="52">
        <f t="shared" si="19"/>
        <v>366654.11290000001</v>
      </c>
      <c r="FU50" s="52">
        <f t="shared" si="19"/>
        <v>2582830.9675000003</v>
      </c>
      <c r="FV50" s="52">
        <f t="shared" si="19"/>
        <v>2339013.4086000002</v>
      </c>
      <c r="FW50" s="52">
        <f t="shared" si="19"/>
        <v>737642.24529999995</v>
      </c>
      <c r="FX50" s="52">
        <f t="shared" si="19"/>
        <v>422677.88</v>
      </c>
      <c r="FY50" s="2"/>
      <c r="FZ50" s="2">
        <f>SUM(C50:FX50)</f>
        <v>2618368673.2519984</v>
      </c>
      <c r="GA50" s="12"/>
      <c r="GB50" s="2"/>
      <c r="GC50" s="2"/>
      <c r="GD50" s="2"/>
      <c r="GE50" s="2"/>
      <c r="GF50" s="2"/>
      <c r="GG50" s="2"/>
      <c r="GH50" s="2"/>
      <c r="GI50" s="116"/>
      <c r="GJ50" s="116"/>
      <c r="GK50" s="116"/>
      <c r="GL50" s="116"/>
      <c r="GM50" s="116"/>
    </row>
    <row r="51" spans="1:256" x14ac:dyDescent="0.35">
      <c r="A51" s="115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2"/>
      <c r="FZ51" s="35"/>
      <c r="GA51" s="2"/>
      <c r="GB51" s="35"/>
      <c r="GC51" s="35"/>
      <c r="GD51" s="35"/>
      <c r="GE51" s="35"/>
      <c r="GF51" s="35"/>
      <c r="GG51" s="2"/>
      <c r="GH51" s="2"/>
      <c r="GI51" s="116"/>
      <c r="GJ51" s="116"/>
      <c r="GK51" s="116"/>
      <c r="GL51" s="116"/>
      <c r="GM51" s="116"/>
    </row>
    <row r="52" spans="1:256" x14ac:dyDescent="0.35">
      <c r="A52" s="116"/>
      <c r="B52" s="150" t="s">
        <v>1041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116"/>
      <c r="GJ52" s="116"/>
      <c r="GK52" s="116"/>
      <c r="GL52" s="116"/>
      <c r="GM52" s="116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7"/>
      <c r="IP52" s="117"/>
      <c r="IQ52" s="117"/>
      <c r="IR52" s="117"/>
      <c r="IS52" s="117"/>
      <c r="IT52" s="117"/>
      <c r="IU52" s="117"/>
      <c r="IV52" s="117"/>
    </row>
    <row r="53" spans="1:256" x14ac:dyDescent="0.35">
      <c r="A53" s="115" t="s">
        <v>756</v>
      </c>
      <c r="B53" s="116" t="s">
        <v>665</v>
      </c>
      <c r="C53" s="116">
        <v>701621.52</v>
      </c>
      <c r="D53" s="116">
        <v>2156961.41</v>
      </c>
      <c r="E53" s="116">
        <v>532239.5</v>
      </c>
      <c r="F53" s="116">
        <v>2030913.56</v>
      </c>
      <c r="G53" s="116">
        <v>134920.07</v>
      </c>
      <c r="H53" s="116">
        <v>95335.18</v>
      </c>
      <c r="I53" s="116">
        <v>651185.36</v>
      </c>
      <c r="J53" s="116">
        <v>120759.9</v>
      </c>
      <c r="K53" s="116">
        <v>37821.9</v>
      </c>
      <c r="L53" s="116">
        <v>151110.44</v>
      </c>
      <c r="M53" s="116">
        <v>150846.25</v>
      </c>
      <c r="N53" s="116">
        <v>6094691.3600000003</v>
      </c>
      <c r="O53" s="116">
        <v>1527460.18</v>
      </c>
      <c r="P53" s="116">
        <v>36091.64</v>
      </c>
      <c r="Q53" s="116">
        <v>4017559.83</v>
      </c>
      <c r="R53" s="116">
        <v>88884.73</v>
      </c>
      <c r="S53" s="116">
        <v>190765.89</v>
      </c>
      <c r="T53" s="116">
        <v>20757.04</v>
      </c>
      <c r="U53" s="116">
        <v>14925.51</v>
      </c>
      <c r="V53" s="116">
        <v>26208.28</v>
      </c>
      <c r="W53" s="116">
        <v>21207.66</v>
      </c>
      <c r="X53" s="116">
        <v>13099.11</v>
      </c>
      <c r="Y53" s="116">
        <v>39726.67</v>
      </c>
      <c r="Z53" s="116">
        <v>24638.73</v>
      </c>
      <c r="AA53" s="116">
        <v>2795182.66</v>
      </c>
      <c r="AB53" s="116">
        <v>3505779.52</v>
      </c>
      <c r="AC53" s="116">
        <v>67256.66</v>
      </c>
      <c r="AD53" s="116">
        <v>65746</v>
      </c>
      <c r="AE53" s="116">
        <v>34181.85</v>
      </c>
      <c r="AF53" s="116">
        <v>23524.98</v>
      </c>
      <c r="AG53" s="116">
        <v>165675.71</v>
      </c>
      <c r="AH53" s="116">
        <v>63893.09</v>
      </c>
      <c r="AI53" s="116">
        <v>22503.62</v>
      </c>
      <c r="AJ53" s="116">
        <v>24805.13</v>
      </c>
      <c r="AK53" s="116">
        <v>41185.230000000003</v>
      </c>
      <c r="AL53" s="116">
        <v>46195.55</v>
      </c>
      <c r="AM53" s="116">
        <v>40145.22</v>
      </c>
      <c r="AN53" s="116">
        <v>36006.050000000003</v>
      </c>
      <c r="AO53" s="116">
        <v>340384.13</v>
      </c>
      <c r="AP53" s="116">
        <v>6373574.1100000003</v>
      </c>
      <c r="AQ53" s="116">
        <v>62888.93</v>
      </c>
      <c r="AR53" s="116">
        <v>5521778.5700000003</v>
      </c>
      <c r="AS53" s="116">
        <v>499178.56</v>
      </c>
      <c r="AT53" s="116">
        <v>324467.76</v>
      </c>
      <c r="AU53" s="116">
        <v>64365.42</v>
      </c>
      <c r="AV53" s="116">
        <v>78312.94</v>
      </c>
      <c r="AW53" s="116">
        <v>20398.990000000002</v>
      </c>
      <c r="AX53" s="116">
        <v>27839.07</v>
      </c>
      <c r="AY53" s="116">
        <v>98696.13</v>
      </c>
      <c r="AZ53" s="116">
        <v>902868.01</v>
      </c>
      <c r="BA53" s="116">
        <v>943981.45</v>
      </c>
      <c r="BB53" s="116">
        <v>949195.64</v>
      </c>
      <c r="BC53" s="116">
        <v>1345516.86</v>
      </c>
      <c r="BD53" s="116">
        <v>67810.080000000002</v>
      </c>
      <c r="BE53" s="116">
        <v>137459.26999999999</v>
      </c>
      <c r="BF53" s="116">
        <v>1860802.99</v>
      </c>
      <c r="BG53" s="116">
        <v>184410.5</v>
      </c>
      <c r="BH53" s="116">
        <v>112822.37</v>
      </c>
      <c r="BI53" s="116">
        <v>97465.47</v>
      </c>
      <c r="BJ53" s="116">
        <v>533197.65</v>
      </c>
      <c r="BK53" s="116">
        <v>1063100.92</v>
      </c>
      <c r="BL53" s="116">
        <v>38711.730000000003</v>
      </c>
      <c r="BM53" s="116">
        <v>89696.2</v>
      </c>
      <c r="BN53" s="116">
        <v>151359.35</v>
      </c>
      <c r="BO53" s="116">
        <v>149064.18</v>
      </c>
      <c r="BP53" s="116">
        <v>37225.74</v>
      </c>
      <c r="BQ53" s="116">
        <v>389991.45</v>
      </c>
      <c r="BR53" s="116">
        <v>322761.28999999998</v>
      </c>
      <c r="BS53" s="116">
        <v>85685.87</v>
      </c>
      <c r="BT53" s="116">
        <v>65038.57</v>
      </c>
      <c r="BU53" s="116">
        <v>33658</v>
      </c>
      <c r="BV53" s="116">
        <v>162804.53</v>
      </c>
      <c r="BW53" s="116">
        <v>125879.26</v>
      </c>
      <c r="BX53" s="116">
        <v>0</v>
      </c>
      <c r="BY53" s="116">
        <v>62736.639999999999</v>
      </c>
      <c r="BZ53" s="116">
        <v>0</v>
      </c>
      <c r="CA53" s="116">
        <v>8522.44</v>
      </c>
      <c r="CB53" s="116">
        <v>5778583.6500000004</v>
      </c>
      <c r="CC53" s="116">
        <v>37347.82</v>
      </c>
      <c r="CD53" s="116">
        <v>10935.62</v>
      </c>
      <c r="CE53" s="116">
        <v>36314.339999999997</v>
      </c>
      <c r="CF53" s="116">
        <v>31478.69</v>
      </c>
      <c r="CG53" s="116">
        <v>19287.89</v>
      </c>
      <c r="CH53" s="116">
        <v>12304.78</v>
      </c>
      <c r="CI53" s="116">
        <v>44239.44</v>
      </c>
      <c r="CJ53" s="116">
        <v>66285.11</v>
      </c>
      <c r="CK53" s="116">
        <v>400987.34</v>
      </c>
      <c r="CL53" s="116">
        <v>88258.72</v>
      </c>
      <c r="CM53" s="116">
        <v>109733.71</v>
      </c>
      <c r="CN53" s="116">
        <v>2369707.4300000002</v>
      </c>
      <c r="CO53" s="116">
        <v>1291014.0900000001</v>
      </c>
      <c r="CP53" s="116">
        <v>107477.34</v>
      </c>
      <c r="CQ53" s="116">
        <v>61546.81</v>
      </c>
      <c r="CR53" s="116">
        <v>40283.03</v>
      </c>
      <c r="CS53" s="116">
        <v>41991.82</v>
      </c>
      <c r="CT53" s="116">
        <v>18936.03</v>
      </c>
      <c r="CU53" s="116">
        <v>14223.09</v>
      </c>
      <c r="CV53" s="116">
        <v>21895.42</v>
      </c>
      <c r="CW53" s="116">
        <v>39162.43</v>
      </c>
      <c r="CX53" s="116">
        <v>45903.19</v>
      </c>
      <c r="CY53" s="116">
        <v>15539.43</v>
      </c>
      <c r="CZ53" s="116">
        <v>89733.13</v>
      </c>
      <c r="DA53" s="116">
        <v>31044.81</v>
      </c>
      <c r="DB53" s="116">
        <v>37238.339999999997</v>
      </c>
      <c r="DC53" s="116">
        <v>44335.3</v>
      </c>
      <c r="DD53" s="116">
        <v>7915.31</v>
      </c>
      <c r="DE53" s="116">
        <v>26024.33</v>
      </c>
      <c r="DF53" s="116">
        <v>1600082.58</v>
      </c>
      <c r="DG53" s="116">
        <v>14388.44</v>
      </c>
      <c r="DH53" s="116">
        <v>83523.88</v>
      </c>
      <c r="DI53" s="116">
        <v>246118.53</v>
      </c>
      <c r="DJ53" s="116">
        <v>61843.38</v>
      </c>
      <c r="DK53" s="116">
        <v>25658.71</v>
      </c>
      <c r="DL53" s="116">
        <v>331029.75</v>
      </c>
      <c r="DM53" s="116">
        <v>42350.33</v>
      </c>
      <c r="DN53" s="116">
        <v>111077.28</v>
      </c>
      <c r="DO53" s="116">
        <v>202445.53</v>
      </c>
      <c r="DP53" s="116">
        <v>40330.129999999997</v>
      </c>
      <c r="DQ53" s="116">
        <v>0</v>
      </c>
      <c r="DR53" s="116">
        <v>35071.01</v>
      </c>
      <c r="DS53" s="116">
        <v>33129.4</v>
      </c>
      <c r="DT53" s="116">
        <v>8912.94</v>
      </c>
      <c r="DU53" s="116">
        <v>24953.69</v>
      </c>
      <c r="DV53" s="116">
        <v>31510.32</v>
      </c>
      <c r="DW53" s="116">
        <v>10932.4</v>
      </c>
      <c r="DX53" s="116">
        <v>6025.03</v>
      </c>
      <c r="DY53" s="116">
        <v>42213.17</v>
      </c>
      <c r="DZ53" s="116">
        <v>191773.21</v>
      </c>
      <c r="EA53" s="116">
        <v>0</v>
      </c>
      <c r="EB53" s="116">
        <v>49326.71</v>
      </c>
      <c r="EC53" s="116">
        <v>31889.06</v>
      </c>
      <c r="ED53" s="116">
        <v>0</v>
      </c>
      <c r="EE53" s="116">
        <v>18285.38</v>
      </c>
      <c r="EF53" s="116">
        <v>45211.1</v>
      </c>
      <c r="EG53" s="116">
        <v>45726.21</v>
      </c>
      <c r="EH53" s="116">
        <v>14687.77</v>
      </c>
      <c r="EI53" s="116">
        <v>567968.17000000004</v>
      </c>
      <c r="EJ53" s="116">
        <v>794219.94</v>
      </c>
      <c r="EK53" s="116">
        <v>52308.51</v>
      </c>
      <c r="EL53" s="116">
        <v>54222.65</v>
      </c>
      <c r="EM53" s="116">
        <v>36573.22</v>
      </c>
      <c r="EN53" s="116">
        <v>36857.279999999999</v>
      </c>
      <c r="EO53" s="116">
        <v>15923.67</v>
      </c>
      <c r="EP53" s="116">
        <v>35869.699999999997</v>
      </c>
      <c r="EQ53" s="116">
        <v>182266.56</v>
      </c>
      <c r="ER53" s="116">
        <v>65096.66</v>
      </c>
      <c r="ES53" s="116">
        <v>39641.71</v>
      </c>
      <c r="ET53" s="116">
        <v>37183.99</v>
      </c>
      <c r="EU53" s="116">
        <v>39055.519999999997</v>
      </c>
      <c r="EV53" s="116">
        <v>0</v>
      </c>
      <c r="EW53" s="116">
        <v>48796.44</v>
      </c>
      <c r="EX53" s="116">
        <v>18112.04</v>
      </c>
      <c r="EY53" s="116">
        <v>10604.92</v>
      </c>
      <c r="EZ53" s="116">
        <v>18641.03</v>
      </c>
      <c r="FA53" s="116">
        <v>342935.22</v>
      </c>
      <c r="FB53" s="116">
        <v>87988.03</v>
      </c>
      <c r="FC53" s="116">
        <v>228121.82</v>
      </c>
      <c r="FD53" s="116">
        <v>59144.05</v>
      </c>
      <c r="FE53" s="116">
        <v>28257.52</v>
      </c>
      <c r="FF53" s="116">
        <v>34287.82</v>
      </c>
      <c r="FG53" s="116">
        <v>26068.2</v>
      </c>
      <c r="FH53" s="116">
        <v>44224.14</v>
      </c>
      <c r="FI53" s="116">
        <v>130923.11</v>
      </c>
      <c r="FJ53" s="116">
        <v>137340.35999999999</v>
      </c>
      <c r="FK53" s="116">
        <v>245617.27</v>
      </c>
      <c r="FL53" s="116">
        <v>639959.91</v>
      </c>
      <c r="FM53" s="116">
        <v>282530.25</v>
      </c>
      <c r="FN53" s="116">
        <v>1586928.5</v>
      </c>
      <c r="FO53" s="116">
        <v>0</v>
      </c>
      <c r="FP53" s="116">
        <v>302829.90999999997</v>
      </c>
      <c r="FQ53" s="116">
        <v>153459.84</v>
      </c>
      <c r="FR53" s="116">
        <v>0</v>
      </c>
      <c r="FS53" s="116">
        <v>33409.58</v>
      </c>
      <c r="FT53" s="116">
        <v>30853.25</v>
      </c>
      <c r="FU53" s="116">
        <v>49773.34</v>
      </c>
      <c r="FV53" s="116">
        <v>111684.44</v>
      </c>
      <c r="FW53" s="116">
        <v>44605.7</v>
      </c>
      <c r="FX53" s="116">
        <v>18746.97</v>
      </c>
      <c r="FY53" s="2"/>
      <c r="FZ53" s="2">
        <f>SUM(C53:FY53)</f>
        <v>70106719.680000052</v>
      </c>
      <c r="GA53" s="2"/>
      <c r="GB53" s="2"/>
      <c r="GC53" s="2"/>
      <c r="GD53" s="2"/>
      <c r="GE53" s="2"/>
      <c r="GF53" s="2"/>
      <c r="GG53" s="2"/>
      <c r="GH53" s="2"/>
      <c r="GI53" s="116"/>
      <c r="GJ53" s="116"/>
      <c r="GK53" s="116"/>
      <c r="GL53" s="116"/>
      <c r="GM53" s="116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  <c r="IU53" s="117"/>
      <c r="IV53" s="117"/>
    </row>
    <row r="54" spans="1:256" x14ac:dyDescent="0.35">
      <c r="A54" s="115" t="s">
        <v>757</v>
      </c>
      <c r="B54" s="116" t="s">
        <v>666</v>
      </c>
      <c r="C54" s="171">
        <v>0</v>
      </c>
      <c r="D54" s="171">
        <v>2209860</v>
      </c>
      <c r="E54" s="171">
        <v>93166</v>
      </c>
      <c r="F54" s="171">
        <v>884043</v>
      </c>
      <c r="G54" s="171">
        <v>48632</v>
      </c>
      <c r="H54" s="171">
        <v>0</v>
      </c>
      <c r="I54" s="171">
        <v>297415</v>
      </c>
      <c r="J54" s="171">
        <v>98643</v>
      </c>
      <c r="K54" s="171">
        <v>64384</v>
      </c>
      <c r="L54" s="171">
        <v>219486</v>
      </c>
      <c r="M54" s="171">
        <v>0</v>
      </c>
      <c r="N54" s="171">
        <v>1975268</v>
      </c>
      <c r="O54" s="171">
        <v>555149</v>
      </c>
      <c r="P54" s="171">
        <v>41346</v>
      </c>
      <c r="Q54" s="171">
        <v>850098</v>
      </c>
      <c r="R54" s="171">
        <v>34250</v>
      </c>
      <c r="S54" s="171">
        <v>55379</v>
      </c>
      <c r="T54" s="171">
        <v>0</v>
      </c>
      <c r="U54" s="171">
        <v>1641</v>
      </c>
      <c r="V54" s="171">
        <v>10619</v>
      </c>
      <c r="W54" s="171">
        <v>0</v>
      </c>
      <c r="X54" s="171">
        <v>0</v>
      </c>
      <c r="Y54" s="171">
        <v>0</v>
      </c>
      <c r="Z54" s="171">
        <v>34140</v>
      </c>
      <c r="AA54" s="171">
        <v>1269611</v>
      </c>
      <c r="AB54" s="171">
        <v>1620720</v>
      </c>
      <c r="AC54" s="171">
        <v>0</v>
      </c>
      <c r="AD54" s="171">
        <v>0</v>
      </c>
      <c r="AE54" s="171">
        <v>10745</v>
      </c>
      <c r="AF54" s="171">
        <v>28859</v>
      </c>
      <c r="AG54" s="171">
        <v>0</v>
      </c>
      <c r="AH54" s="171">
        <v>170214</v>
      </c>
      <c r="AI54" s="171">
        <v>29386</v>
      </c>
      <c r="AJ54" s="171">
        <v>0</v>
      </c>
      <c r="AK54" s="171">
        <v>0</v>
      </c>
      <c r="AL54" s="171">
        <v>0</v>
      </c>
      <c r="AM54" s="171">
        <v>44176</v>
      </c>
      <c r="AN54" s="171">
        <v>0</v>
      </c>
      <c r="AO54" s="171">
        <v>296289</v>
      </c>
      <c r="AP54" s="171">
        <v>2307259</v>
      </c>
      <c r="AQ54" s="171">
        <v>19913</v>
      </c>
      <c r="AR54" s="171">
        <v>742087</v>
      </c>
      <c r="AS54" s="171">
        <v>97293</v>
      </c>
      <c r="AT54" s="171">
        <v>0</v>
      </c>
      <c r="AU54" s="171">
        <v>0</v>
      </c>
      <c r="AV54" s="171">
        <v>42097</v>
      </c>
      <c r="AW54" s="171">
        <v>16103</v>
      </c>
      <c r="AX54" s="171">
        <v>0</v>
      </c>
      <c r="AY54" s="171">
        <v>74442</v>
      </c>
      <c r="AZ54" s="171">
        <v>64029</v>
      </c>
      <c r="BA54" s="171">
        <v>641670</v>
      </c>
      <c r="BB54" s="171">
        <v>180338</v>
      </c>
      <c r="BC54" s="171">
        <v>707879</v>
      </c>
      <c r="BD54" s="171">
        <v>157668</v>
      </c>
      <c r="BE54" s="171">
        <v>203922</v>
      </c>
      <c r="BF54" s="171">
        <v>302104</v>
      </c>
      <c r="BG54" s="171">
        <v>58630</v>
      </c>
      <c r="BH54" s="171">
        <v>78110</v>
      </c>
      <c r="BI54" s="171">
        <v>0</v>
      </c>
      <c r="BJ54" s="171">
        <v>75786</v>
      </c>
      <c r="BK54" s="171">
        <v>461466</v>
      </c>
      <c r="BL54" s="171">
        <v>0</v>
      </c>
      <c r="BM54" s="171">
        <v>85084</v>
      </c>
      <c r="BN54" s="171">
        <v>73862</v>
      </c>
      <c r="BO54" s="171">
        <v>103005</v>
      </c>
      <c r="BP54" s="171">
        <v>0</v>
      </c>
      <c r="BQ54" s="171">
        <v>0</v>
      </c>
      <c r="BR54" s="171">
        <v>59232</v>
      </c>
      <c r="BS54" s="171">
        <v>0</v>
      </c>
      <c r="BT54" s="171">
        <v>0</v>
      </c>
      <c r="BU54" s="171">
        <v>45439</v>
      </c>
      <c r="BV54" s="171">
        <v>28180</v>
      </c>
      <c r="BW54" s="171">
        <v>47347</v>
      </c>
      <c r="BX54" s="171">
        <v>0</v>
      </c>
      <c r="BY54" s="171">
        <v>0</v>
      </c>
      <c r="BZ54" s="171">
        <v>34306</v>
      </c>
      <c r="CA54" s="171">
        <v>0</v>
      </c>
      <c r="CB54" s="171">
        <v>3282293</v>
      </c>
      <c r="CC54" s="171">
        <v>25288</v>
      </c>
      <c r="CD54" s="171">
        <v>0</v>
      </c>
      <c r="CE54" s="171">
        <v>6907</v>
      </c>
      <c r="CF54" s="171">
        <v>0</v>
      </c>
      <c r="CG54" s="171">
        <v>15425</v>
      </c>
      <c r="CH54" s="171">
        <v>28480</v>
      </c>
      <c r="CI54" s="171">
        <v>0</v>
      </c>
      <c r="CJ54" s="171">
        <v>46786</v>
      </c>
      <c r="CK54" s="171">
        <v>172382</v>
      </c>
      <c r="CL54" s="171">
        <v>147877</v>
      </c>
      <c r="CM54" s="171">
        <v>73405</v>
      </c>
      <c r="CN54" s="171">
        <v>3343175</v>
      </c>
      <c r="CO54" s="171">
        <v>344230</v>
      </c>
      <c r="CP54" s="171">
        <v>0</v>
      </c>
      <c r="CQ54" s="171">
        <v>50408</v>
      </c>
      <c r="CR54" s="171">
        <v>34815</v>
      </c>
      <c r="CS54" s="171">
        <v>37305</v>
      </c>
      <c r="CT54" s="171">
        <v>13035</v>
      </c>
      <c r="CU54" s="171">
        <v>10243</v>
      </c>
      <c r="CV54" s="171">
        <v>18971</v>
      </c>
      <c r="CW54" s="171">
        <v>60178</v>
      </c>
      <c r="CX54" s="171">
        <v>0</v>
      </c>
      <c r="CY54" s="171">
        <v>0</v>
      </c>
      <c r="CZ54" s="171">
        <v>78560</v>
      </c>
      <c r="DA54" s="171">
        <v>13836</v>
      </c>
      <c r="DB54" s="171">
        <v>36688</v>
      </c>
      <c r="DC54" s="171">
        <v>61080</v>
      </c>
      <c r="DD54" s="171">
        <v>0</v>
      </c>
      <c r="DE54" s="171">
        <v>28121</v>
      </c>
      <c r="DF54" s="171">
        <v>1846453</v>
      </c>
      <c r="DG54" s="171">
        <v>0</v>
      </c>
      <c r="DH54" s="171">
        <v>0</v>
      </c>
      <c r="DI54" s="171">
        <v>53127</v>
      </c>
      <c r="DJ54" s="171">
        <v>15299</v>
      </c>
      <c r="DK54" s="171">
        <v>33929</v>
      </c>
      <c r="DL54" s="171">
        <v>61994</v>
      </c>
      <c r="DM54" s="171">
        <v>24858</v>
      </c>
      <c r="DN54" s="171">
        <v>64362</v>
      </c>
      <c r="DO54" s="171">
        <v>40948</v>
      </c>
      <c r="DP54" s="171">
        <v>12491</v>
      </c>
      <c r="DQ54" s="171">
        <v>28815</v>
      </c>
      <c r="DR54" s="171">
        <v>37556</v>
      </c>
      <c r="DS54" s="171">
        <v>0</v>
      </c>
      <c r="DT54" s="171">
        <v>532</v>
      </c>
      <c r="DU54" s="171">
        <v>29769</v>
      </c>
      <c r="DV54" s="171">
        <v>27383</v>
      </c>
      <c r="DW54" s="171">
        <v>39527</v>
      </c>
      <c r="DX54" s="171">
        <v>15498</v>
      </c>
      <c r="DY54" s="171">
        <v>0</v>
      </c>
      <c r="DZ54" s="171">
        <v>37573</v>
      </c>
      <c r="EA54" s="171">
        <v>6370</v>
      </c>
      <c r="EB54" s="171">
        <v>30728</v>
      </c>
      <c r="EC54" s="171">
        <v>13315</v>
      </c>
      <c r="ED54" s="171">
        <v>98440</v>
      </c>
      <c r="EE54" s="171">
        <v>0</v>
      </c>
      <c r="EF54" s="171">
        <v>19796</v>
      </c>
      <c r="EG54" s="171">
        <v>18160</v>
      </c>
      <c r="EH54" s="171">
        <v>17505</v>
      </c>
      <c r="EI54" s="171">
        <v>192383</v>
      </c>
      <c r="EJ54" s="171">
        <v>325808</v>
      </c>
      <c r="EK54" s="171">
        <v>33783</v>
      </c>
      <c r="EL54" s="171">
        <v>35772</v>
      </c>
      <c r="EM54" s="171">
        <v>0</v>
      </c>
      <c r="EN54" s="171">
        <v>48879</v>
      </c>
      <c r="EO54" s="171">
        <v>16844</v>
      </c>
      <c r="EP54" s="171">
        <v>31771</v>
      </c>
      <c r="EQ54" s="171">
        <v>27564</v>
      </c>
      <c r="ER54" s="171">
        <v>56660</v>
      </c>
      <c r="ES54" s="171">
        <v>0</v>
      </c>
      <c r="ET54" s="171">
        <v>0</v>
      </c>
      <c r="EU54" s="171">
        <v>31487</v>
      </c>
      <c r="EV54" s="171">
        <v>0</v>
      </c>
      <c r="EW54" s="171">
        <v>39917</v>
      </c>
      <c r="EX54" s="171">
        <v>7391</v>
      </c>
      <c r="EY54" s="171">
        <v>145108</v>
      </c>
      <c r="EZ54" s="171">
        <v>9859</v>
      </c>
      <c r="FA54" s="171">
        <v>76704</v>
      </c>
      <c r="FB54" s="171">
        <v>0</v>
      </c>
      <c r="FC54" s="171">
        <v>40648</v>
      </c>
      <c r="FD54" s="171">
        <v>39396</v>
      </c>
      <c r="FE54" s="171">
        <v>14935</v>
      </c>
      <c r="FF54" s="171">
        <v>16159</v>
      </c>
      <c r="FG54" s="171">
        <v>4148</v>
      </c>
      <c r="FH54" s="171">
        <v>14948</v>
      </c>
      <c r="FI54" s="171">
        <v>43360</v>
      </c>
      <c r="FJ54" s="171">
        <v>54126</v>
      </c>
      <c r="FK54" s="171">
        <v>48361</v>
      </c>
      <c r="FL54" s="171">
        <v>279025</v>
      </c>
      <c r="FM54" s="171">
        <v>228835</v>
      </c>
      <c r="FN54" s="171">
        <v>161585</v>
      </c>
      <c r="FO54" s="171">
        <v>145622</v>
      </c>
      <c r="FP54" s="171">
        <v>5975</v>
      </c>
      <c r="FQ54" s="171">
        <v>28609</v>
      </c>
      <c r="FR54" s="171">
        <v>703</v>
      </c>
      <c r="FS54" s="171">
        <v>0</v>
      </c>
      <c r="FT54" s="171">
        <v>16088</v>
      </c>
      <c r="FU54" s="171">
        <v>1960</v>
      </c>
      <c r="FV54" s="171">
        <v>14932</v>
      </c>
      <c r="FW54" s="171">
        <v>12924</v>
      </c>
      <c r="FX54" s="171">
        <v>9218</v>
      </c>
      <c r="FY54" s="2"/>
      <c r="FZ54" s="2">
        <f>SUM(C54:FY54)</f>
        <v>30416173</v>
      </c>
      <c r="GA54" s="2"/>
      <c r="GB54" s="2"/>
      <c r="GC54" s="2"/>
      <c r="GD54" s="2"/>
      <c r="GE54" s="2"/>
      <c r="GF54" s="2"/>
      <c r="GG54" s="2"/>
      <c r="GH54" s="2"/>
      <c r="GI54" s="116"/>
      <c r="GJ54" s="116"/>
      <c r="GK54" s="116"/>
      <c r="GL54" s="116"/>
      <c r="GM54" s="116"/>
    </row>
    <row r="55" spans="1:256" x14ac:dyDescent="0.35">
      <c r="A55" s="115" t="s">
        <v>758</v>
      </c>
      <c r="B55" s="116" t="s">
        <v>667</v>
      </c>
      <c r="C55" s="116">
        <v>650236.13</v>
      </c>
      <c r="D55" s="116">
        <v>1823555.24</v>
      </c>
      <c r="E55" s="116">
        <v>686977.77</v>
      </c>
      <c r="F55" s="116">
        <v>1150602.08</v>
      </c>
      <c r="G55" s="116">
        <v>54145.84</v>
      </c>
      <c r="H55" s="116">
        <v>33841.18</v>
      </c>
      <c r="I55" s="116">
        <v>688910.45</v>
      </c>
      <c r="J55" s="116">
        <v>91855.34</v>
      </c>
      <c r="K55" s="116">
        <v>0</v>
      </c>
      <c r="L55" s="116">
        <v>67199.03</v>
      </c>
      <c r="M55" s="116">
        <v>86053.46</v>
      </c>
      <c r="N55" s="116">
        <v>2401275.83</v>
      </c>
      <c r="O55" s="116">
        <v>194345.46</v>
      </c>
      <c r="P55" s="116">
        <v>8218.65</v>
      </c>
      <c r="Q55" s="116">
        <v>5216401.66</v>
      </c>
      <c r="R55" s="116">
        <v>40125.589999999997</v>
      </c>
      <c r="S55" s="116">
        <v>28523.35</v>
      </c>
      <c r="T55" s="116">
        <v>0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6">
        <v>1086301.99</v>
      </c>
      <c r="AB55" s="116">
        <v>729519.41</v>
      </c>
      <c r="AC55" s="116">
        <v>10635.9</v>
      </c>
      <c r="AD55" s="116">
        <v>14019.97</v>
      </c>
      <c r="AE55" s="116">
        <v>0</v>
      </c>
      <c r="AF55" s="116"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v>0</v>
      </c>
      <c r="AO55" s="116">
        <v>63331.23</v>
      </c>
      <c r="AP55" s="116">
        <v>6926366.0700000003</v>
      </c>
      <c r="AQ55" s="116">
        <v>0</v>
      </c>
      <c r="AR55" s="116">
        <v>1080488.3899999999</v>
      </c>
      <c r="AS55" s="116">
        <v>554997.92000000004</v>
      </c>
      <c r="AT55" s="116">
        <v>15953.73</v>
      </c>
      <c r="AU55" s="116">
        <v>0</v>
      </c>
      <c r="AV55" s="116">
        <v>0</v>
      </c>
      <c r="AW55" s="116">
        <v>0</v>
      </c>
      <c r="AX55" s="116">
        <v>0</v>
      </c>
      <c r="AY55" s="116">
        <v>0</v>
      </c>
      <c r="AZ55" s="116">
        <v>494565.99</v>
      </c>
      <c r="BA55" s="116">
        <v>92338.31</v>
      </c>
      <c r="BB55" s="116">
        <v>115059.42</v>
      </c>
      <c r="BC55" s="116">
        <v>629447.81999999995</v>
      </c>
      <c r="BD55" s="116">
        <v>34807.879999999997</v>
      </c>
      <c r="BE55" s="116">
        <v>0</v>
      </c>
      <c r="BF55" s="116">
        <v>244621.86</v>
      </c>
      <c r="BG55" s="116">
        <v>32390.91</v>
      </c>
      <c r="BH55" s="116">
        <v>0</v>
      </c>
      <c r="BI55" s="116">
        <v>8702.1</v>
      </c>
      <c r="BJ55" s="116">
        <v>43509.42</v>
      </c>
      <c r="BK55" s="116">
        <v>318589.39</v>
      </c>
      <c r="BL55" s="116">
        <v>0</v>
      </c>
      <c r="BM55" s="116">
        <v>0</v>
      </c>
      <c r="BN55" s="116">
        <v>9668.7199999999993</v>
      </c>
      <c r="BO55" s="116">
        <v>0</v>
      </c>
      <c r="BP55" s="116">
        <v>0</v>
      </c>
      <c r="BQ55" s="116">
        <v>584971.98</v>
      </c>
      <c r="BR55" s="116">
        <v>359684.96</v>
      </c>
      <c r="BS55" s="116">
        <v>88954.559999999998</v>
      </c>
      <c r="BT55" s="116">
        <v>0</v>
      </c>
      <c r="BU55" s="116">
        <v>20304.900000000001</v>
      </c>
      <c r="BV55" s="116">
        <v>39159.25</v>
      </c>
      <c r="BW55" s="116">
        <v>72033.929999999993</v>
      </c>
      <c r="BX55" s="116">
        <v>0</v>
      </c>
      <c r="BY55" s="116">
        <v>0</v>
      </c>
      <c r="BZ55" s="116">
        <v>0</v>
      </c>
      <c r="CA55" s="116">
        <v>0</v>
      </c>
      <c r="CB55" s="116">
        <v>1419394.24</v>
      </c>
      <c r="CC55" s="116">
        <v>0</v>
      </c>
      <c r="CD55" s="116">
        <v>0</v>
      </c>
      <c r="CE55" s="116">
        <v>0</v>
      </c>
      <c r="CF55" s="116">
        <v>0</v>
      </c>
      <c r="CG55" s="116">
        <v>8218.61</v>
      </c>
      <c r="CH55" s="116">
        <v>0</v>
      </c>
      <c r="CI55" s="116">
        <v>38675.879999999997</v>
      </c>
      <c r="CJ55" s="116">
        <v>82186.179999999993</v>
      </c>
      <c r="CK55" s="116">
        <v>77834.850000000006</v>
      </c>
      <c r="CL55" s="116">
        <v>13053.07</v>
      </c>
      <c r="CM55" s="116">
        <v>0</v>
      </c>
      <c r="CN55" s="116">
        <v>599473.56000000006</v>
      </c>
      <c r="CO55" s="116">
        <v>208364.79</v>
      </c>
      <c r="CP55" s="116">
        <v>71066.95</v>
      </c>
      <c r="CQ55" s="116">
        <v>0</v>
      </c>
      <c r="CR55" s="116">
        <v>0</v>
      </c>
      <c r="CS55" s="116">
        <v>0</v>
      </c>
      <c r="CT55" s="116">
        <v>0</v>
      </c>
      <c r="CU55" s="116">
        <v>0</v>
      </c>
      <c r="CV55" s="116">
        <v>0</v>
      </c>
      <c r="CW55" s="116">
        <v>0</v>
      </c>
      <c r="CX55" s="116">
        <v>10152.370000000001</v>
      </c>
      <c r="CY55" s="116">
        <v>0</v>
      </c>
      <c r="CZ55" s="116">
        <v>16920.59</v>
      </c>
      <c r="DA55" s="116">
        <v>0</v>
      </c>
      <c r="DB55" s="116">
        <v>0</v>
      </c>
      <c r="DC55" s="116">
        <v>0</v>
      </c>
      <c r="DD55" s="116">
        <v>0</v>
      </c>
      <c r="DE55" s="116">
        <v>0</v>
      </c>
      <c r="DF55" s="116">
        <v>297319.15000000002</v>
      </c>
      <c r="DG55" s="116">
        <v>0</v>
      </c>
      <c r="DH55" s="116">
        <v>54629.69</v>
      </c>
      <c r="DI55" s="116">
        <v>28523.39</v>
      </c>
      <c r="DJ55" s="116">
        <v>0</v>
      </c>
      <c r="DK55" s="116">
        <v>11602.64</v>
      </c>
      <c r="DL55" s="116">
        <v>152286.07</v>
      </c>
      <c r="DM55" s="116">
        <v>0</v>
      </c>
      <c r="DN55" s="116">
        <v>33357.93</v>
      </c>
      <c r="DO55" s="116">
        <v>267828.90000000002</v>
      </c>
      <c r="DP55" s="116">
        <v>0</v>
      </c>
      <c r="DQ55" s="116">
        <v>31907.34</v>
      </c>
      <c r="DR55" s="116">
        <v>12569.66</v>
      </c>
      <c r="DS55" s="116">
        <v>14020.01</v>
      </c>
      <c r="DT55" s="116">
        <v>0</v>
      </c>
      <c r="DU55" s="116">
        <v>0</v>
      </c>
      <c r="DV55" s="116">
        <v>0</v>
      </c>
      <c r="DW55" s="116">
        <v>0</v>
      </c>
      <c r="DX55" s="116">
        <v>0</v>
      </c>
      <c r="DY55" s="116">
        <v>0</v>
      </c>
      <c r="DZ55" s="116">
        <v>0</v>
      </c>
      <c r="EA55" s="116">
        <v>14020.01</v>
      </c>
      <c r="EB55" s="116">
        <v>34324.75</v>
      </c>
      <c r="EC55" s="116">
        <v>0</v>
      </c>
      <c r="ED55" s="116">
        <v>28039.78</v>
      </c>
      <c r="EE55" s="116">
        <v>0</v>
      </c>
      <c r="EF55" s="116">
        <v>31907.58</v>
      </c>
      <c r="EG55" s="116">
        <v>21755.21</v>
      </c>
      <c r="EH55" s="116">
        <v>0</v>
      </c>
      <c r="EI55" s="116">
        <v>205464.13</v>
      </c>
      <c r="EJ55" s="116">
        <v>112642.97</v>
      </c>
      <c r="EK55" s="116">
        <v>7735.16</v>
      </c>
      <c r="EL55" s="116">
        <v>0</v>
      </c>
      <c r="EM55" s="116">
        <v>0</v>
      </c>
      <c r="EN55" s="116">
        <v>0</v>
      </c>
      <c r="EO55" s="116">
        <v>0</v>
      </c>
      <c r="EP55" s="116">
        <v>7735.16</v>
      </c>
      <c r="EQ55" s="116">
        <v>81702.45</v>
      </c>
      <c r="ER55" s="116">
        <v>8218.65</v>
      </c>
      <c r="ES55" s="116">
        <v>0</v>
      </c>
      <c r="ET55" s="116">
        <v>0</v>
      </c>
      <c r="EU55" s="116">
        <v>46894.45</v>
      </c>
      <c r="EV55" s="116">
        <v>0</v>
      </c>
      <c r="EW55" s="116">
        <v>27556.29</v>
      </c>
      <c r="EX55" s="116">
        <v>0</v>
      </c>
      <c r="EY55" s="116">
        <v>7735.04</v>
      </c>
      <c r="EZ55" s="116">
        <v>0</v>
      </c>
      <c r="FA55" s="116">
        <v>313274.64</v>
      </c>
      <c r="FB55" s="116">
        <v>0</v>
      </c>
      <c r="FC55" s="116">
        <v>16920.310000000001</v>
      </c>
      <c r="FD55" s="116">
        <v>0</v>
      </c>
      <c r="FE55" s="116">
        <v>7735.12</v>
      </c>
      <c r="FF55" s="116">
        <v>0</v>
      </c>
      <c r="FG55" s="116">
        <v>0</v>
      </c>
      <c r="FH55" s="116">
        <v>0</v>
      </c>
      <c r="FI55" s="116">
        <v>84602.55</v>
      </c>
      <c r="FJ55" s="116">
        <v>39158.89</v>
      </c>
      <c r="FK55" s="116">
        <v>130529.86</v>
      </c>
      <c r="FL55" s="116">
        <v>80252.14</v>
      </c>
      <c r="FM55" s="116">
        <v>44477.04</v>
      </c>
      <c r="FN55" s="116">
        <v>1598271.54</v>
      </c>
      <c r="FO55" s="116">
        <v>26589.27</v>
      </c>
      <c r="FP55" s="116">
        <v>149868.57999999999</v>
      </c>
      <c r="FQ55" s="116">
        <v>28040.02</v>
      </c>
      <c r="FR55" s="116">
        <v>0</v>
      </c>
      <c r="FS55" s="116">
        <v>0</v>
      </c>
      <c r="FT55" s="116">
        <v>0</v>
      </c>
      <c r="FU55" s="116">
        <v>67682.600000000006</v>
      </c>
      <c r="FV55" s="116">
        <v>48344.68</v>
      </c>
      <c r="FW55" s="116">
        <v>0</v>
      </c>
      <c r="FX55" s="116">
        <v>0</v>
      </c>
      <c r="FY55" s="2"/>
      <c r="FZ55" s="2">
        <f>SUM(C55:FY55)</f>
        <v>33613557.809999995</v>
      </c>
      <c r="GA55" s="2"/>
      <c r="GB55" s="31"/>
      <c r="GC55" s="31"/>
      <c r="GD55" s="31"/>
      <c r="GE55" s="31"/>
      <c r="GF55" s="31"/>
      <c r="GG55" s="31"/>
      <c r="GH55" s="31"/>
      <c r="GI55" s="171"/>
      <c r="GJ55" s="171"/>
      <c r="GK55" s="171"/>
      <c r="GL55" s="171"/>
      <c r="GM55" s="171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  <c r="IU55" s="117"/>
      <c r="IV55" s="117"/>
    </row>
    <row r="56" spans="1:256" x14ac:dyDescent="0.35">
      <c r="A56" s="115" t="s">
        <v>759</v>
      </c>
      <c r="B56" s="116" t="s">
        <v>684</v>
      </c>
      <c r="C56" s="116">
        <v>2690629.83</v>
      </c>
      <c r="D56" s="116">
        <v>15433782.880000001</v>
      </c>
      <c r="E56" s="116">
        <v>2778137.62</v>
      </c>
      <c r="F56" s="116">
        <v>8951551.8000000007</v>
      </c>
      <c r="G56" s="116">
        <v>618058.42999999993</v>
      </c>
      <c r="H56" s="116">
        <v>731176.61</v>
      </c>
      <c r="I56" s="116">
        <v>3588368.7800000003</v>
      </c>
      <c r="J56" s="116">
        <v>794071.40999999992</v>
      </c>
      <c r="K56" s="116">
        <v>52485.71</v>
      </c>
      <c r="L56" s="116">
        <v>1454186.99</v>
      </c>
      <c r="M56" s="116">
        <v>485483.11</v>
      </c>
      <c r="N56" s="116">
        <v>25554146.369999997</v>
      </c>
      <c r="O56" s="116">
        <v>6089911.5999999996</v>
      </c>
      <c r="P56" s="116">
        <v>172255.84</v>
      </c>
      <c r="Q56" s="116">
        <v>16829677.649999999</v>
      </c>
      <c r="R56" s="116">
        <v>2440201.2599999998</v>
      </c>
      <c r="S56" s="116">
        <v>603010.38</v>
      </c>
      <c r="T56" s="116">
        <v>53367.53</v>
      </c>
      <c r="U56" s="116">
        <v>30402.6</v>
      </c>
      <c r="V56" s="116">
        <v>130332.47</v>
      </c>
      <c r="W56" s="116">
        <v>26242.86</v>
      </c>
      <c r="X56" s="116">
        <v>11041.56</v>
      </c>
      <c r="Y56" s="116">
        <v>393719.47</v>
      </c>
      <c r="Z56" s="116">
        <v>62166.23</v>
      </c>
      <c r="AA56" s="116">
        <v>13698132.26</v>
      </c>
      <c r="AB56" s="116">
        <v>12919492.01</v>
      </c>
      <c r="AC56" s="116">
        <v>432115.57999999996</v>
      </c>
      <c r="AD56" s="116">
        <v>530684.40999999992</v>
      </c>
      <c r="AE56" s="116">
        <v>45603.9</v>
      </c>
      <c r="AF56" s="116">
        <v>75527.26999999999</v>
      </c>
      <c r="AG56" s="116">
        <v>228019.48</v>
      </c>
      <c r="AH56" s="116">
        <v>301706.49</v>
      </c>
      <c r="AI56" s="116">
        <v>89290.91</v>
      </c>
      <c r="AJ56" s="116">
        <v>62166.23</v>
      </c>
      <c r="AK56" s="116">
        <v>64006.49</v>
      </c>
      <c r="AL56" s="116">
        <v>28083.119999999999</v>
      </c>
      <c r="AM56" s="116">
        <v>155214.28</v>
      </c>
      <c r="AN56" s="116">
        <v>122971.43</v>
      </c>
      <c r="AO56" s="116">
        <v>2120111.65</v>
      </c>
      <c r="AP56" s="116">
        <v>37100405.909999996</v>
      </c>
      <c r="AQ56" s="116">
        <v>148332.47</v>
      </c>
      <c r="AR56" s="116">
        <v>26436013.880000003</v>
      </c>
      <c r="AS56" s="116">
        <v>2546170.08</v>
      </c>
      <c r="AT56" s="116">
        <v>1058493.49</v>
      </c>
      <c r="AU56" s="116">
        <v>163054.53999999998</v>
      </c>
      <c r="AV56" s="116">
        <v>121131.17</v>
      </c>
      <c r="AW56" s="116">
        <v>137290.91</v>
      </c>
      <c r="AX56" s="116">
        <v>49284.41</v>
      </c>
      <c r="AY56" s="116">
        <v>138651.95000000001</v>
      </c>
      <c r="AZ56" s="116">
        <v>6049023.29</v>
      </c>
      <c r="BA56" s="116">
        <v>4104599.93</v>
      </c>
      <c r="BB56" s="116">
        <v>5189603.82</v>
      </c>
      <c r="BC56" s="116">
        <v>9442785.5599999987</v>
      </c>
      <c r="BD56" s="116">
        <v>1388512.97</v>
      </c>
      <c r="BE56" s="116">
        <v>394351.94</v>
      </c>
      <c r="BF56" s="116">
        <v>7670194.6900000004</v>
      </c>
      <c r="BG56" s="116">
        <v>444115.57999999996</v>
      </c>
      <c r="BH56" s="116">
        <v>151054.53999999998</v>
      </c>
      <c r="BI56" s="116">
        <v>151533.76000000001</v>
      </c>
      <c r="BJ56" s="116">
        <v>2233612.9500000002</v>
      </c>
      <c r="BK56" s="116">
        <v>10351469.969999999</v>
      </c>
      <c r="BL56" s="116">
        <v>36402.6</v>
      </c>
      <c r="BM56" s="116">
        <v>193936.36</v>
      </c>
      <c r="BN56" s="116">
        <v>1681497.38</v>
      </c>
      <c r="BO56" s="116">
        <v>741585.7</v>
      </c>
      <c r="BP56" s="116">
        <v>66325.97</v>
      </c>
      <c r="BQ56" s="116">
        <v>2274903.8600000003</v>
      </c>
      <c r="BR56" s="116">
        <v>1741516.85</v>
      </c>
      <c r="BS56" s="116">
        <v>450038.95</v>
      </c>
      <c r="BT56" s="116">
        <v>152012.97999999998</v>
      </c>
      <c r="BU56" s="116">
        <v>179616.88</v>
      </c>
      <c r="BV56" s="116">
        <v>532448.04</v>
      </c>
      <c r="BW56" s="116">
        <v>503809.08</v>
      </c>
      <c r="BX56" s="116">
        <v>30402.6</v>
      </c>
      <c r="BY56" s="116">
        <v>271303.89</v>
      </c>
      <c r="BZ56" s="116">
        <v>108249.35</v>
      </c>
      <c r="CA56" s="116">
        <v>70006.489999999991</v>
      </c>
      <c r="CB56" s="116">
        <v>31712686.510000002</v>
      </c>
      <c r="CC56" s="116">
        <v>74166.23000000001</v>
      </c>
      <c r="CD56" s="116">
        <v>9201.2999999999993</v>
      </c>
      <c r="CE56" s="116">
        <v>105929.87</v>
      </c>
      <c r="CF56" s="116">
        <v>43763.64</v>
      </c>
      <c r="CG56" s="116">
        <v>73207.790000000008</v>
      </c>
      <c r="CH56" s="116">
        <v>39603.9</v>
      </c>
      <c r="CI56" s="116">
        <v>387872.72</v>
      </c>
      <c r="CJ56" s="116">
        <v>445802.59</v>
      </c>
      <c r="CK56" s="116">
        <v>2520194.77</v>
      </c>
      <c r="CL56" s="116">
        <v>681566.22</v>
      </c>
      <c r="CM56" s="116">
        <v>323789.59999999998</v>
      </c>
      <c r="CN56" s="116">
        <v>10270632.32</v>
      </c>
      <c r="CO56" s="116">
        <v>6341816.7799999993</v>
      </c>
      <c r="CP56" s="116">
        <v>319706.49</v>
      </c>
      <c r="CQ56" s="116">
        <v>461962.33</v>
      </c>
      <c r="CR56" s="116">
        <v>108172.72</v>
      </c>
      <c r="CS56" s="116">
        <v>110012.98</v>
      </c>
      <c r="CT56" s="116">
        <v>64006.49</v>
      </c>
      <c r="CU56" s="116">
        <v>82409.09</v>
      </c>
      <c r="CV56" s="116">
        <v>11520.779999999999</v>
      </c>
      <c r="CW56" s="116">
        <v>127054.54</v>
      </c>
      <c r="CX56" s="116">
        <v>354671.42000000004</v>
      </c>
      <c r="CY56" s="116">
        <v>23041.559999999998</v>
      </c>
      <c r="CZ56" s="116">
        <v>1204966.22</v>
      </c>
      <c r="DA56" s="116">
        <v>88409.09</v>
      </c>
      <c r="DB56" s="116">
        <v>149214.28</v>
      </c>
      <c r="DC56" s="116">
        <v>75048.05</v>
      </c>
      <c r="DD56" s="116">
        <v>95846.75</v>
      </c>
      <c r="DE56" s="116">
        <v>106332.47</v>
      </c>
      <c r="DF56" s="116">
        <v>11026806.32</v>
      </c>
      <c r="DG56" s="116">
        <v>39124.67</v>
      </c>
      <c r="DH56" s="116">
        <v>980167.52</v>
      </c>
      <c r="DI56" s="116">
        <v>1436186.99</v>
      </c>
      <c r="DJ56" s="116">
        <v>277303.89</v>
      </c>
      <c r="DK56" s="116">
        <v>254338.96</v>
      </c>
      <c r="DL56" s="116">
        <v>2895473.9699999997</v>
      </c>
      <c r="DM56" s="116">
        <v>130332.47</v>
      </c>
      <c r="DN56" s="116">
        <v>596128.56000000006</v>
      </c>
      <c r="DO56" s="116">
        <v>1240276.6000000001</v>
      </c>
      <c r="DP56" s="116">
        <v>115610.39</v>
      </c>
      <c r="DQ56" s="116">
        <v>279067.53000000003</v>
      </c>
      <c r="DR56" s="116">
        <v>647349.34000000008</v>
      </c>
      <c r="DS56" s="116">
        <v>313629.86</v>
      </c>
      <c r="DT56" s="116">
        <v>46485.71</v>
      </c>
      <c r="DU56" s="116">
        <v>126651.95</v>
      </c>
      <c r="DV56" s="116">
        <v>65367.53</v>
      </c>
      <c r="DW56" s="116">
        <v>80568.83</v>
      </c>
      <c r="DX56" s="116">
        <v>69527.26999999999</v>
      </c>
      <c r="DY56" s="116">
        <v>115131.17</v>
      </c>
      <c r="DZ56" s="116">
        <v>353463.63</v>
      </c>
      <c r="EA56" s="116">
        <v>228422.07</v>
      </c>
      <c r="EB56" s="116">
        <v>268984.41000000003</v>
      </c>
      <c r="EC56" s="116">
        <v>154332.47</v>
      </c>
      <c r="ED56" s="116">
        <v>631898.68999999994</v>
      </c>
      <c r="EE56" s="116">
        <v>100409.09</v>
      </c>
      <c r="EF56" s="116">
        <v>759029.86</v>
      </c>
      <c r="EG56" s="116">
        <v>102249.35</v>
      </c>
      <c r="EH56" s="116">
        <v>92089.61</v>
      </c>
      <c r="EI56" s="116">
        <v>7574960.9299999997</v>
      </c>
      <c r="EJ56" s="116">
        <v>5183968.75</v>
      </c>
      <c r="EK56" s="116">
        <v>277706.49</v>
      </c>
      <c r="EL56" s="116">
        <v>262102.59</v>
      </c>
      <c r="EM56" s="116">
        <v>104492.21</v>
      </c>
      <c r="EN56" s="116">
        <v>493323.37</v>
      </c>
      <c r="EO56" s="116">
        <v>67207.790000000008</v>
      </c>
      <c r="EP56" s="116">
        <v>126172.72</v>
      </c>
      <c r="EQ56" s="116">
        <v>1204659.72</v>
      </c>
      <c r="ER56" s="116">
        <v>79610.39</v>
      </c>
      <c r="ES56" s="116">
        <v>47444.160000000003</v>
      </c>
      <c r="ET56" s="116">
        <v>84325.97</v>
      </c>
      <c r="EU56" s="116">
        <v>212262.33</v>
      </c>
      <c r="EV56" s="116">
        <v>53444.160000000003</v>
      </c>
      <c r="EW56" s="116">
        <v>237220.78</v>
      </c>
      <c r="EX56" s="116">
        <v>67687.010000000009</v>
      </c>
      <c r="EY56" s="116">
        <v>410435.06</v>
      </c>
      <c r="EZ56" s="116">
        <v>72325.97</v>
      </c>
      <c r="FA56" s="116">
        <v>1300199.98</v>
      </c>
      <c r="FB56" s="116">
        <v>200492.21000000002</v>
      </c>
      <c r="FC56" s="116">
        <v>726135.05</v>
      </c>
      <c r="FD56" s="116">
        <v>258422.07</v>
      </c>
      <c r="FE56" s="116">
        <v>27603.9</v>
      </c>
      <c r="FF56" s="116">
        <v>100888.31</v>
      </c>
      <c r="FG56" s="116">
        <v>76964.929999999993</v>
      </c>
      <c r="FH56" s="116">
        <v>27603.9</v>
      </c>
      <c r="FI56" s="116">
        <v>866148.04</v>
      </c>
      <c r="FJ56" s="116">
        <v>597815.57000000007</v>
      </c>
      <c r="FK56" s="116">
        <v>776703.88</v>
      </c>
      <c r="FL56" s="116">
        <v>2864073.98</v>
      </c>
      <c r="FM56" s="116">
        <v>1556455.8199999998</v>
      </c>
      <c r="FN56" s="116">
        <v>9177769.9699999988</v>
      </c>
      <c r="FO56" s="116">
        <v>454677.91</v>
      </c>
      <c r="FP56" s="116">
        <v>949438.95</v>
      </c>
      <c r="FQ56" s="116">
        <v>390671.42000000004</v>
      </c>
      <c r="FR56" s="116">
        <v>101367.53</v>
      </c>
      <c r="FS56" s="116">
        <v>44645.45</v>
      </c>
      <c r="FT56" s="116">
        <v>24881.82</v>
      </c>
      <c r="FU56" s="116">
        <v>446837.66</v>
      </c>
      <c r="FV56" s="116">
        <v>282748.05</v>
      </c>
      <c r="FW56" s="116">
        <v>45603.9</v>
      </c>
      <c r="FX56" s="116">
        <v>5520.78</v>
      </c>
      <c r="FY56" s="2"/>
      <c r="FZ56" s="2">
        <f>SUM(C56:FY56)</f>
        <v>363053318.98000008</v>
      </c>
      <c r="GA56" s="2"/>
      <c r="GB56" s="2"/>
      <c r="GC56" s="2"/>
      <c r="GD56" s="2"/>
      <c r="GE56" s="2"/>
      <c r="GF56" s="2"/>
      <c r="GG56" s="2"/>
      <c r="GH56" s="2"/>
      <c r="GI56" s="116"/>
      <c r="GJ56" s="116"/>
      <c r="GK56" s="116"/>
      <c r="GL56" s="116"/>
      <c r="GM56" s="116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  <c r="IV56" s="117"/>
    </row>
    <row r="57" spans="1:256" x14ac:dyDescent="0.35">
      <c r="A57" s="115" t="s">
        <v>760</v>
      </c>
      <c r="B57" s="116" t="s">
        <v>668</v>
      </c>
      <c r="C57" s="116">
        <v>72960</v>
      </c>
      <c r="D57" s="116">
        <v>363896</v>
      </c>
      <c r="E57" s="116">
        <v>57021</v>
      </c>
      <c r="F57" s="116">
        <v>240269</v>
      </c>
      <c r="G57" s="116">
        <v>28019.55</v>
      </c>
      <c r="H57" s="116">
        <v>20218.36</v>
      </c>
      <c r="I57" s="116">
        <v>79344</v>
      </c>
      <c r="J57" s="116">
        <v>38201.040000000001</v>
      </c>
      <c r="K57" s="116">
        <v>5146.74</v>
      </c>
      <c r="L57" s="116">
        <v>40761.64</v>
      </c>
      <c r="M57" s="116">
        <v>27244.01</v>
      </c>
      <c r="N57" s="116">
        <v>545034</v>
      </c>
      <c r="O57" s="116">
        <v>137779</v>
      </c>
      <c r="P57" s="116">
        <v>6148.97</v>
      </c>
      <c r="Q57" s="116">
        <v>407047</v>
      </c>
      <c r="R57" s="116">
        <v>109966.09</v>
      </c>
      <c r="S57" s="116">
        <v>27131.16</v>
      </c>
      <c r="T57" s="116">
        <v>4114.28</v>
      </c>
      <c r="U57" s="116">
        <v>1378.96</v>
      </c>
      <c r="V57" s="116">
        <v>6894.81</v>
      </c>
      <c r="W57" s="116">
        <v>8160.75</v>
      </c>
      <c r="X57" s="116">
        <v>700.78</v>
      </c>
      <c r="Y57" s="116">
        <v>18640.23</v>
      </c>
      <c r="Z57" s="116">
        <v>5221.97</v>
      </c>
      <c r="AA57" s="116">
        <v>337985</v>
      </c>
      <c r="AB57" s="116">
        <v>294898</v>
      </c>
      <c r="AC57" s="116">
        <v>16906.52</v>
      </c>
      <c r="AD57" s="116">
        <v>22713.32</v>
      </c>
      <c r="AE57" s="116">
        <v>1822.55</v>
      </c>
      <c r="AF57" s="116">
        <v>2895.64</v>
      </c>
      <c r="AG57" s="116">
        <v>16336.29</v>
      </c>
      <c r="AH57" s="116">
        <v>17744.16</v>
      </c>
      <c r="AI57" s="116">
        <v>7413.53</v>
      </c>
      <c r="AJ57" s="116">
        <v>3381.61</v>
      </c>
      <c r="AK57" s="116">
        <v>3474.51</v>
      </c>
      <c r="AL57" s="116">
        <v>5611.24</v>
      </c>
      <c r="AM57" s="116">
        <v>7706.7</v>
      </c>
      <c r="AN57" s="116">
        <v>7751.12</v>
      </c>
      <c r="AO57" s="116">
        <v>73938.429999999993</v>
      </c>
      <c r="AP57" s="116">
        <v>917435.3</v>
      </c>
      <c r="AQ57" s="116">
        <v>4262.5</v>
      </c>
      <c r="AR57" s="116">
        <v>644279</v>
      </c>
      <c r="AS57" s="116">
        <v>67553</v>
      </c>
      <c r="AT57" s="116">
        <v>47957.32</v>
      </c>
      <c r="AU57" s="116">
        <v>5825.34</v>
      </c>
      <c r="AV57" s="116">
        <v>6325.96</v>
      </c>
      <c r="AW57" s="116">
        <v>5380.92</v>
      </c>
      <c r="AX57" s="116">
        <v>1277.49</v>
      </c>
      <c r="AY57" s="116">
        <v>8408.9</v>
      </c>
      <c r="AZ57" s="116">
        <v>128785</v>
      </c>
      <c r="BA57" s="116">
        <v>97499</v>
      </c>
      <c r="BB57" s="116">
        <v>81985</v>
      </c>
      <c r="BC57" s="116">
        <v>236484</v>
      </c>
      <c r="BD57" s="116">
        <v>58571.7</v>
      </c>
      <c r="BE57" s="116">
        <v>22382.57</v>
      </c>
      <c r="BF57" s="116">
        <v>276650</v>
      </c>
      <c r="BG57" s="116">
        <v>19093.599999999999</v>
      </c>
      <c r="BH57" s="116">
        <v>11668.31</v>
      </c>
      <c r="BI57" s="116">
        <v>5226.63</v>
      </c>
      <c r="BJ57" s="116">
        <v>95023.2</v>
      </c>
      <c r="BK57" s="116">
        <v>268249</v>
      </c>
      <c r="BL57" s="116">
        <v>1427.2</v>
      </c>
      <c r="BM57" s="116">
        <v>7830.31</v>
      </c>
      <c r="BN57" s="116">
        <v>51271</v>
      </c>
      <c r="BO57" s="116">
        <v>26538.18</v>
      </c>
      <c r="BP57" s="116">
        <v>3708.99</v>
      </c>
      <c r="BQ57" s="116">
        <v>85942.8</v>
      </c>
      <c r="BR57" s="116">
        <v>73117.600000000006</v>
      </c>
      <c r="BS57" s="116">
        <v>17889.830000000002</v>
      </c>
      <c r="BT57" s="116">
        <v>9771.7000000000007</v>
      </c>
      <c r="BU57" s="116">
        <v>8890.01</v>
      </c>
      <c r="BV57" s="116">
        <v>27816.43</v>
      </c>
      <c r="BW57" s="116">
        <v>42270.8</v>
      </c>
      <c r="BX57" s="116">
        <v>1554.98</v>
      </c>
      <c r="BY57" s="116">
        <v>10616.14</v>
      </c>
      <c r="BZ57" s="116">
        <v>4841.67</v>
      </c>
      <c r="CA57" s="116">
        <v>3352.68</v>
      </c>
      <c r="CB57" s="116">
        <v>792009</v>
      </c>
      <c r="CC57" s="116">
        <v>4905.49</v>
      </c>
      <c r="CD57" s="116">
        <v>8997.17</v>
      </c>
      <c r="CE57" s="116">
        <v>2980.8</v>
      </c>
      <c r="CF57" s="116">
        <v>1992.88</v>
      </c>
      <c r="CG57" s="116">
        <v>3747.3</v>
      </c>
      <c r="CH57" s="116">
        <v>1873.65</v>
      </c>
      <c r="CI57" s="116">
        <v>13081.47</v>
      </c>
      <c r="CJ57" s="116">
        <v>16735.23</v>
      </c>
      <c r="CK57" s="116">
        <v>54764</v>
      </c>
      <c r="CL57" s="116">
        <v>21211.02</v>
      </c>
      <c r="CM57" s="116">
        <v>11688.05</v>
      </c>
      <c r="CN57" s="116">
        <v>311035</v>
      </c>
      <c r="CO57" s="116">
        <v>156370</v>
      </c>
      <c r="CP57" s="116">
        <v>26685.42</v>
      </c>
      <c r="CQ57" s="116">
        <v>16523.87</v>
      </c>
      <c r="CR57" s="116">
        <v>5596.8</v>
      </c>
      <c r="CS57" s="116">
        <v>6507.39</v>
      </c>
      <c r="CT57" s="116">
        <v>2598.5100000000002</v>
      </c>
      <c r="CU57" s="116">
        <v>8972.64</v>
      </c>
      <c r="CV57" s="116">
        <v>587.75</v>
      </c>
      <c r="CW57" s="116">
        <v>3900.59</v>
      </c>
      <c r="CX57" s="116">
        <v>7988.55</v>
      </c>
      <c r="CY57" s="116">
        <v>613.19000000000005</v>
      </c>
      <c r="CZ57" s="116">
        <v>38013.18</v>
      </c>
      <c r="DA57" s="116">
        <v>4510.6499999999996</v>
      </c>
      <c r="DB57" s="116">
        <v>6592.49</v>
      </c>
      <c r="DC57" s="116">
        <v>4102.45</v>
      </c>
      <c r="DD57" s="116">
        <v>1746.8</v>
      </c>
      <c r="DE57" s="116">
        <v>3223.26</v>
      </c>
      <c r="DF57" s="116">
        <v>210114.94</v>
      </c>
      <c r="DG57" s="116">
        <v>1765.13</v>
      </c>
      <c r="DH57" s="116">
        <v>42389.91</v>
      </c>
      <c r="DI57" s="116">
        <v>42574.28</v>
      </c>
      <c r="DJ57" s="116">
        <v>11501.99</v>
      </c>
      <c r="DK57" s="116">
        <v>8812.5499999999993</v>
      </c>
      <c r="DL57" s="116">
        <v>88436.99</v>
      </c>
      <c r="DM57" s="116">
        <v>7051.61</v>
      </c>
      <c r="DN57" s="116">
        <v>23983.53</v>
      </c>
      <c r="DO57" s="116">
        <v>58518.64</v>
      </c>
      <c r="DP57" s="116">
        <v>3505.28</v>
      </c>
      <c r="DQ57" s="116">
        <v>14759.09</v>
      </c>
      <c r="DR57" s="116">
        <v>25854.55</v>
      </c>
      <c r="DS57" s="116">
        <v>12010.86</v>
      </c>
      <c r="DT57" s="116">
        <v>4019.92</v>
      </c>
      <c r="DU57" s="116">
        <v>7884.38</v>
      </c>
      <c r="DV57" s="116">
        <v>4328.59</v>
      </c>
      <c r="DW57" s="116">
        <v>5888.44</v>
      </c>
      <c r="DX57" s="116">
        <v>4655.16</v>
      </c>
      <c r="DY57" s="116">
        <v>9172.6</v>
      </c>
      <c r="DZ57" s="116">
        <v>18541.18</v>
      </c>
      <c r="EA57" s="116">
        <v>9866.42</v>
      </c>
      <c r="EB57" s="116">
        <v>10858.22</v>
      </c>
      <c r="EC57" s="116">
        <v>6327.16</v>
      </c>
      <c r="ED57" s="116">
        <v>33687.33</v>
      </c>
      <c r="EE57" s="116">
        <v>4566.3999999999996</v>
      </c>
      <c r="EF57" s="116">
        <v>33072.49</v>
      </c>
      <c r="EG57" s="116">
        <v>6035.79</v>
      </c>
      <c r="EH57" s="116">
        <v>5186.51</v>
      </c>
      <c r="EI57" s="116">
        <v>151275</v>
      </c>
      <c r="EJ57" s="116">
        <v>110787</v>
      </c>
      <c r="EK57" s="116">
        <v>21056.93</v>
      </c>
      <c r="EL57" s="116">
        <v>14460.43</v>
      </c>
      <c r="EM57" s="116">
        <v>6893.28</v>
      </c>
      <c r="EN57" s="116">
        <v>18766.080000000002</v>
      </c>
      <c r="EO57" s="116">
        <v>5518.34</v>
      </c>
      <c r="EP57" s="116">
        <v>9647.07</v>
      </c>
      <c r="EQ57" s="116">
        <v>43450.69</v>
      </c>
      <c r="ER57" s="116">
        <v>7375.9</v>
      </c>
      <c r="ES57" s="116">
        <v>4273.46</v>
      </c>
      <c r="ET57" s="116">
        <v>3511.67</v>
      </c>
      <c r="EU57" s="116">
        <v>11259.65</v>
      </c>
      <c r="EV57" s="116">
        <v>1268.5999999999999</v>
      </c>
      <c r="EW57" s="116">
        <v>22063.83</v>
      </c>
      <c r="EX57" s="116">
        <v>5316.25</v>
      </c>
      <c r="EY57" s="116">
        <v>16266.91</v>
      </c>
      <c r="EZ57" s="116">
        <v>2959.48</v>
      </c>
      <c r="FA57" s="116">
        <v>56402.27</v>
      </c>
      <c r="FB57" s="116">
        <v>5134.6099999999997</v>
      </c>
      <c r="FC57" s="116">
        <v>36430.43</v>
      </c>
      <c r="FD57" s="116">
        <v>8470.2199999999993</v>
      </c>
      <c r="FE57" s="116">
        <v>1567.05</v>
      </c>
      <c r="FF57" s="116">
        <v>4041.22</v>
      </c>
      <c r="FG57" s="116">
        <v>2551.27</v>
      </c>
      <c r="FH57" s="116">
        <v>1294.52</v>
      </c>
      <c r="FI57" s="116">
        <v>29652.36</v>
      </c>
      <c r="FJ57" s="116">
        <v>33660.800000000003</v>
      </c>
      <c r="FK57" s="116">
        <v>28229.33</v>
      </c>
      <c r="FL57" s="116">
        <v>87954</v>
      </c>
      <c r="FM57" s="116">
        <v>65650.460000000006</v>
      </c>
      <c r="FN57" s="116">
        <v>235486</v>
      </c>
      <c r="FO57" s="116">
        <v>19773.830000000002</v>
      </c>
      <c r="FP57" s="116">
        <v>25962.67</v>
      </c>
      <c r="FQ57" s="116">
        <v>16100.83</v>
      </c>
      <c r="FR57" s="116">
        <v>2884.73</v>
      </c>
      <c r="FS57" s="116">
        <v>2985.36</v>
      </c>
      <c r="FT57" s="116">
        <v>1140.48</v>
      </c>
      <c r="FU57" s="116">
        <v>17205.78</v>
      </c>
      <c r="FV57" s="116">
        <v>15144.35</v>
      </c>
      <c r="FW57" s="116">
        <v>2793.44</v>
      </c>
      <c r="FX57" s="116">
        <v>1090.1199999999999</v>
      </c>
      <c r="FY57" s="2"/>
      <c r="FZ57" s="2">
        <f>SUM(C57:FY57)</f>
        <v>9871723.2599999961</v>
      </c>
      <c r="GA57" s="2"/>
      <c r="GB57" s="2"/>
      <c r="GC57" s="2"/>
      <c r="GD57" s="2"/>
      <c r="GE57" s="2"/>
      <c r="GF57" s="2"/>
      <c r="GG57" s="2"/>
      <c r="GH57" s="2"/>
      <c r="GI57" s="116"/>
      <c r="GJ57" s="116"/>
      <c r="GK57" s="116"/>
      <c r="GL57" s="116"/>
      <c r="GM57" s="116"/>
    </row>
    <row r="58" spans="1:256" x14ac:dyDescent="0.35">
      <c r="A58" s="115" t="s">
        <v>761</v>
      </c>
      <c r="B58" s="116" t="s">
        <v>676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0</v>
      </c>
      <c r="BE58" s="116">
        <v>0</v>
      </c>
      <c r="BF58" s="116">
        <v>0</v>
      </c>
      <c r="BG58" s="116">
        <v>0</v>
      </c>
      <c r="BH58" s="116"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v>0</v>
      </c>
      <c r="BP58" s="116"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v>0</v>
      </c>
      <c r="BV58" s="116">
        <v>0</v>
      </c>
      <c r="BW58" s="116">
        <v>145544.46</v>
      </c>
      <c r="BX58" s="116">
        <v>0</v>
      </c>
      <c r="BY58" s="116">
        <v>126903.89</v>
      </c>
      <c r="BZ58" s="116"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0</v>
      </c>
      <c r="CF58" s="116">
        <v>0</v>
      </c>
      <c r="CG58" s="116">
        <v>0</v>
      </c>
      <c r="CH58" s="116">
        <v>0</v>
      </c>
      <c r="CI58" s="116">
        <v>0</v>
      </c>
      <c r="CJ58" s="116">
        <v>0</v>
      </c>
      <c r="CK58" s="116">
        <v>213115.94</v>
      </c>
      <c r="CL58" s="116">
        <v>0</v>
      </c>
      <c r="CM58" s="116">
        <v>0</v>
      </c>
      <c r="CN58" s="116">
        <v>0</v>
      </c>
      <c r="CO58" s="116">
        <v>0</v>
      </c>
      <c r="CP58" s="116">
        <v>0</v>
      </c>
      <c r="CQ58" s="116">
        <v>0</v>
      </c>
      <c r="CR58" s="116">
        <v>0</v>
      </c>
      <c r="CS58" s="116">
        <v>0</v>
      </c>
      <c r="CT58" s="116">
        <v>0</v>
      </c>
      <c r="CU58" s="116">
        <v>0</v>
      </c>
      <c r="CV58" s="116">
        <v>0</v>
      </c>
      <c r="CW58" s="116">
        <v>0</v>
      </c>
      <c r="CX58" s="116">
        <v>0</v>
      </c>
      <c r="CY58" s="116">
        <v>0</v>
      </c>
      <c r="CZ58" s="116">
        <v>206487.91</v>
      </c>
      <c r="DA58" s="116">
        <v>0</v>
      </c>
      <c r="DB58" s="116">
        <v>0</v>
      </c>
      <c r="DC58" s="116">
        <v>0</v>
      </c>
      <c r="DD58" s="116">
        <v>0</v>
      </c>
      <c r="DE58" s="116">
        <v>0</v>
      </c>
      <c r="DF58" s="116">
        <v>93286.26</v>
      </c>
      <c r="DG58" s="116">
        <v>0</v>
      </c>
      <c r="DH58" s="116">
        <v>46455.62</v>
      </c>
      <c r="DI58" s="116">
        <v>0</v>
      </c>
      <c r="DJ58" s="116">
        <v>0</v>
      </c>
      <c r="DK58" s="116">
        <v>0</v>
      </c>
      <c r="DL58" s="116">
        <v>0</v>
      </c>
      <c r="DM58" s="116">
        <v>61919.519999999997</v>
      </c>
      <c r="DN58" s="116">
        <v>0</v>
      </c>
      <c r="DO58" s="116">
        <v>0</v>
      </c>
      <c r="DP58" s="116">
        <v>0</v>
      </c>
      <c r="DQ58" s="116">
        <v>0</v>
      </c>
      <c r="DR58" s="116">
        <v>0</v>
      </c>
      <c r="DS58" s="116">
        <v>0</v>
      </c>
      <c r="DT58" s="116">
        <v>0</v>
      </c>
      <c r="DU58" s="116">
        <v>0</v>
      </c>
      <c r="DV58" s="116">
        <v>0</v>
      </c>
      <c r="DW58" s="116">
        <v>0</v>
      </c>
      <c r="DX58" s="116">
        <v>0</v>
      </c>
      <c r="DY58" s="116">
        <v>0</v>
      </c>
      <c r="DZ58" s="116">
        <v>0</v>
      </c>
      <c r="EA58" s="116">
        <v>261434.41000000003</v>
      </c>
      <c r="EB58" s="116">
        <v>0</v>
      </c>
      <c r="EC58" s="116">
        <v>0</v>
      </c>
      <c r="ED58" s="116">
        <v>0</v>
      </c>
      <c r="EE58" s="116">
        <v>0</v>
      </c>
      <c r="EF58" s="116">
        <v>0</v>
      </c>
      <c r="EG58" s="116">
        <v>0</v>
      </c>
      <c r="EH58" s="116">
        <v>0</v>
      </c>
      <c r="EI58" s="116">
        <v>0</v>
      </c>
      <c r="EJ58" s="116">
        <v>159101.96000000002</v>
      </c>
      <c r="EK58" s="116">
        <v>0</v>
      </c>
      <c r="EL58" s="116">
        <v>0</v>
      </c>
      <c r="EM58" s="116">
        <v>0</v>
      </c>
      <c r="EN58" s="116">
        <v>0</v>
      </c>
      <c r="EO58" s="116">
        <v>0</v>
      </c>
      <c r="EP58" s="116">
        <v>0</v>
      </c>
      <c r="EQ58" s="116">
        <v>0</v>
      </c>
      <c r="ER58" s="116">
        <v>0</v>
      </c>
      <c r="ES58" s="116">
        <v>0</v>
      </c>
      <c r="ET58" s="116">
        <v>0</v>
      </c>
      <c r="EU58" s="116">
        <v>0</v>
      </c>
      <c r="EV58" s="116">
        <v>0</v>
      </c>
      <c r="EW58" s="116">
        <v>0</v>
      </c>
      <c r="EX58" s="116">
        <v>0</v>
      </c>
      <c r="EY58" s="116">
        <v>0</v>
      </c>
      <c r="EZ58" s="116">
        <v>0</v>
      </c>
      <c r="FA58" s="116">
        <v>0</v>
      </c>
      <c r="FB58" s="116">
        <v>0</v>
      </c>
      <c r="FC58" s="116">
        <v>0</v>
      </c>
      <c r="FD58" s="116">
        <v>0</v>
      </c>
      <c r="FE58" s="116">
        <v>0</v>
      </c>
      <c r="FF58" s="116">
        <v>0</v>
      </c>
      <c r="FG58" s="116">
        <v>0</v>
      </c>
      <c r="FH58" s="116">
        <v>0</v>
      </c>
      <c r="FI58" s="116">
        <v>0</v>
      </c>
      <c r="FJ58" s="116">
        <v>0</v>
      </c>
      <c r="FK58" s="116">
        <v>0</v>
      </c>
      <c r="FL58" s="116">
        <v>0</v>
      </c>
      <c r="FM58" s="116">
        <v>0</v>
      </c>
      <c r="FN58" s="116">
        <v>0</v>
      </c>
      <c r="FO58" s="116">
        <v>0</v>
      </c>
      <c r="FP58" s="116">
        <v>0</v>
      </c>
      <c r="FQ58" s="116">
        <v>0</v>
      </c>
      <c r="FR58" s="116">
        <v>0</v>
      </c>
      <c r="FS58" s="116">
        <v>0</v>
      </c>
      <c r="FT58" s="116">
        <v>0</v>
      </c>
      <c r="FU58" s="116">
        <v>0</v>
      </c>
      <c r="FV58" s="116">
        <v>0</v>
      </c>
      <c r="FW58" s="116">
        <v>0</v>
      </c>
      <c r="FX58" s="116">
        <v>0</v>
      </c>
      <c r="FY58" s="2"/>
      <c r="FZ58" s="2">
        <f t="shared" ref="FZ58:FZ59" si="20">SUM(C58:FY58)</f>
        <v>1314249.97</v>
      </c>
      <c r="GA58" s="2"/>
      <c r="GB58" s="2"/>
      <c r="GC58" s="2"/>
      <c r="GD58" s="2"/>
      <c r="GE58" s="2"/>
      <c r="GF58" s="2"/>
      <c r="GG58" s="2"/>
      <c r="GH58" s="2"/>
      <c r="GI58" s="116"/>
      <c r="GJ58" s="116"/>
      <c r="GK58" s="116"/>
      <c r="GL58" s="116"/>
      <c r="GM58" s="116"/>
    </row>
    <row r="59" spans="1:256" x14ac:dyDescent="0.35">
      <c r="A59" s="115" t="s">
        <v>762</v>
      </c>
      <c r="B59" s="116" t="s">
        <v>685</v>
      </c>
      <c r="C59" s="2">
        <f t="shared" ref="C59:BN59" si="21">SUM(C53:C58)</f>
        <v>4115447.48</v>
      </c>
      <c r="D59" s="2">
        <f t="shared" si="21"/>
        <v>21988055.530000001</v>
      </c>
      <c r="E59" s="2">
        <f t="shared" si="21"/>
        <v>4147541.89</v>
      </c>
      <c r="F59" s="2">
        <f t="shared" si="21"/>
        <v>13257379.440000001</v>
      </c>
      <c r="G59" s="2">
        <f t="shared" si="21"/>
        <v>883775.89</v>
      </c>
      <c r="H59" s="2">
        <f t="shared" si="21"/>
        <v>880571.33</v>
      </c>
      <c r="I59" s="2">
        <f t="shared" si="21"/>
        <v>5305223.59</v>
      </c>
      <c r="J59" s="2">
        <f t="shared" si="21"/>
        <v>1143530.69</v>
      </c>
      <c r="K59" s="2">
        <f t="shared" si="21"/>
        <v>159838.34999999998</v>
      </c>
      <c r="L59" s="2">
        <f t="shared" si="21"/>
        <v>1932744.0999999999</v>
      </c>
      <c r="M59" s="2">
        <f t="shared" si="21"/>
        <v>749626.83000000007</v>
      </c>
      <c r="N59" s="2">
        <f t="shared" si="21"/>
        <v>36570415.560000002</v>
      </c>
      <c r="O59" s="2">
        <f t="shared" si="21"/>
        <v>8504645.2400000002</v>
      </c>
      <c r="P59" s="2">
        <f t="shared" si="21"/>
        <v>264061.09999999998</v>
      </c>
      <c r="Q59" s="2">
        <f t="shared" si="21"/>
        <v>27320784.140000001</v>
      </c>
      <c r="R59" s="2">
        <f t="shared" si="21"/>
        <v>2713427.6699999995</v>
      </c>
      <c r="S59" s="2">
        <f t="shared" si="21"/>
        <v>904809.78</v>
      </c>
      <c r="T59" s="2">
        <f t="shared" si="21"/>
        <v>78238.850000000006</v>
      </c>
      <c r="U59" s="2">
        <f t="shared" si="21"/>
        <v>48348.07</v>
      </c>
      <c r="V59" s="2">
        <f t="shared" si="21"/>
        <v>174054.56</v>
      </c>
      <c r="W59" s="2">
        <f t="shared" si="21"/>
        <v>55611.270000000004</v>
      </c>
      <c r="X59" s="2">
        <f t="shared" si="21"/>
        <v>24841.449999999997</v>
      </c>
      <c r="Y59" s="2">
        <f t="shared" si="21"/>
        <v>452086.36999999994</v>
      </c>
      <c r="Z59" s="2">
        <f t="shared" si="21"/>
        <v>126166.93</v>
      </c>
      <c r="AA59" s="2">
        <f t="shared" si="21"/>
        <v>19187212.91</v>
      </c>
      <c r="AB59" s="2">
        <f t="shared" si="21"/>
        <v>19070408.939999998</v>
      </c>
      <c r="AC59" s="2">
        <f t="shared" si="21"/>
        <v>526914.65999999992</v>
      </c>
      <c r="AD59" s="2">
        <f t="shared" si="21"/>
        <v>633163.69999999984</v>
      </c>
      <c r="AE59" s="2">
        <f t="shared" si="21"/>
        <v>92353.3</v>
      </c>
      <c r="AF59" s="2">
        <f t="shared" si="21"/>
        <v>130806.88999999998</v>
      </c>
      <c r="AG59" s="2">
        <f t="shared" si="21"/>
        <v>410031.48</v>
      </c>
      <c r="AH59" s="2">
        <f t="shared" si="21"/>
        <v>553557.74</v>
      </c>
      <c r="AI59" s="2">
        <f t="shared" si="21"/>
        <v>148594.06</v>
      </c>
      <c r="AJ59" s="2">
        <f t="shared" si="21"/>
        <v>90352.97</v>
      </c>
      <c r="AK59" s="2">
        <f t="shared" si="21"/>
        <v>108666.23</v>
      </c>
      <c r="AL59" s="2">
        <f t="shared" si="21"/>
        <v>79889.91</v>
      </c>
      <c r="AM59" s="2">
        <f t="shared" si="21"/>
        <v>247242.2</v>
      </c>
      <c r="AN59" s="2">
        <f t="shared" si="21"/>
        <v>166728.59999999998</v>
      </c>
      <c r="AO59" s="2">
        <f t="shared" si="21"/>
        <v>2894054.44</v>
      </c>
      <c r="AP59" s="2">
        <f t="shared" si="21"/>
        <v>53625040.389999993</v>
      </c>
      <c r="AQ59" s="2">
        <f t="shared" si="21"/>
        <v>235396.9</v>
      </c>
      <c r="AR59" s="2">
        <f t="shared" si="21"/>
        <v>34424646.840000004</v>
      </c>
      <c r="AS59" s="2">
        <f t="shared" si="21"/>
        <v>3765192.56</v>
      </c>
      <c r="AT59" s="2">
        <f t="shared" si="21"/>
        <v>1446872.3</v>
      </c>
      <c r="AU59" s="2">
        <f t="shared" si="21"/>
        <v>233245.29999999996</v>
      </c>
      <c r="AV59" s="2">
        <f t="shared" si="21"/>
        <v>247867.06999999998</v>
      </c>
      <c r="AW59" s="2">
        <f t="shared" si="21"/>
        <v>179173.82000000004</v>
      </c>
      <c r="AX59" s="2">
        <f t="shared" si="21"/>
        <v>78400.970000000016</v>
      </c>
      <c r="AY59" s="2">
        <f t="shared" si="21"/>
        <v>320198.98000000004</v>
      </c>
      <c r="AZ59" s="2">
        <f t="shared" si="21"/>
        <v>7639271.29</v>
      </c>
      <c r="BA59" s="2">
        <f t="shared" si="21"/>
        <v>5880088.6900000004</v>
      </c>
      <c r="BB59" s="2">
        <f t="shared" si="21"/>
        <v>6516181.8800000008</v>
      </c>
      <c r="BC59" s="2">
        <f t="shared" si="21"/>
        <v>12362113.239999998</v>
      </c>
      <c r="BD59" s="2">
        <f t="shared" si="21"/>
        <v>1707370.63</v>
      </c>
      <c r="BE59" s="2">
        <f t="shared" si="21"/>
        <v>758115.77999999991</v>
      </c>
      <c r="BF59" s="2">
        <f t="shared" si="21"/>
        <v>10354373.540000001</v>
      </c>
      <c r="BG59" s="2">
        <f t="shared" si="21"/>
        <v>738640.59</v>
      </c>
      <c r="BH59" s="2">
        <f t="shared" si="21"/>
        <v>353655.22</v>
      </c>
      <c r="BI59" s="2">
        <f t="shared" si="21"/>
        <v>262927.96000000002</v>
      </c>
      <c r="BJ59" s="2">
        <f t="shared" si="21"/>
        <v>2981129.2200000007</v>
      </c>
      <c r="BK59" s="2">
        <f t="shared" si="21"/>
        <v>12462875.279999999</v>
      </c>
      <c r="BL59" s="2">
        <f t="shared" si="21"/>
        <v>76541.53</v>
      </c>
      <c r="BM59" s="2">
        <f t="shared" si="21"/>
        <v>376546.87</v>
      </c>
      <c r="BN59" s="2">
        <f t="shared" si="21"/>
        <v>1967658.45</v>
      </c>
      <c r="BO59" s="2">
        <f t="shared" ref="BO59:DZ59" si="22">SUM(BO53:BO58)</f>
        <v>1020193.0599999999</v>
      </c>
      <c r="BP59" s="2">
        <f t="shared" si="22"/>
        <v>107260.7</v>
      </c>
      <c r="BQ59" s="2">
        <f t="shared" si="22"/>
        <v>3335810.09</v>
      </c>
      <c r="BR59" s="2">
        <f t="shared" si="22"/>
        <v>2556312.7000000002</v>
      </c>
      <c r="BS59" s="2">
        <f t="shared" si="22"/>
        <v>642569.21</v>
      </c>
      <c r="BT59" s="2">
        <f t="shared" si="22"/>
        <v>226823.25</v>
      </c>
      <c r="BU59" s="2">
        <f t="shared" si="22"/>
        <v>287908.79000000004</v>
      </c>
      <c r="BV59" s="2">
        <f t="shared" si="22"/>
        <v>790408.25000000012</v>
      </c>
      <c r="BW59" s="2">
        <f t="shared" si="22"/>
        <v>936884.53</v>
      </c>
      <c r="BX59" s="2">
        <f t="shared" si="22"/>
        <v>31957.579999999998</v>
      </c>
      <c r="BY59" s="2">
        <f t="shared" si="22"/>
        <v>471560.56000000006</v>
      </c>
      <c r="BZ59" s="2">
        <f t="shared" si="22"/>
        <v>147397.02000000002</v>
      </c>
      <c r="CA59" s="2">
        <f t="shared" si="22"/>
        <v>81881.609999999986</v>
      </c>
      <c r="CB59" s="2">
        <f t="shared" si="22"/>
        <v>42984966.400000006</v>
      </c>
      <c r="CC59" s="2">
        <f t="shared" si="22"/>
        <v>141707.54</v>
      </c>
      <c r="CD59" s="2">
        <f t="shared" si="22"/>
        <v>29134.089999999997</v>
      </c>
      <c r="CE59" s="2">
        <f t="shared" si="22"/>
        <v>152132.00999999998</v>
      </c>
      <c r="CF59" s="2">
        <f t="shared" si="22"/>
        <v>77235.210000000006</v>
      </c>
      <c r="CG59" s="2">
        <f t="shared" si="22"/>
        <v>119886.59000000001</v>
      </c>
      <c r="CH59" s="2">
        <f t="shared" si="22"/>
        <v>82262.329999999987</v>
      </c>
      <c r="CI59" s="2">
        <f t="shared" si="22"/>
        <v>483869.50999999995</v>
      </c>
      <c r="CJ59" s="2">
        <f t="shared" si="22"/>
        <v>657795.11</v>
      </c>
      <c r="CK59" s="2">
        <f t="shared" si="22"/>
        <v>3439278.9</v>
      </c>
      <c r="CL59" s="2">
        <f t="shared" si="22"/>
        <v>951966.03</v>
      </c>
      <c r="CM59" s="2">
        <f t="shared" si="22"/>
        <v>518616.36</v>
      </c>
      <c r="CN59" s="2">
        <f t="shared" si="22"/>
        <v>16894023.310000002</v>
      </c>
      <c r="CO59" s="2">
        <f t="shared" si="22"/>
        <v>8341795.6599999992</v>
      </c>
      <c r="CP59" s="2">
        <f t="shared" si="22"/>
        <v>524936.19999999995</v>
      </c>
      <c r="CQ59" s="2">
        <f t="shared" si="22"/>
        <v>590441.01</v>
      </c>
      <c r="CR59" s="2">
        <f t="shared" si="22"/>
        <v>188867.55</v>
      </c>
      <c r="CS59" s="2">
        <f t="shared" si="22"/>
        <v>195817.19</v>
      </c>
      <c r="CT59" s="2">
        <f t="shared" si="22"/>
        <v>98576.029999999984</v>
      </c>
      <c r="CU59" s="2">
        <f t="shared" si="22"/>
        <v>115847.81999999999</v>
      </c>
      <c r="CV59" s="2">
        <f t="shared" si="22"/>
        <v>52974.95</v>
      </c>
      <c r="CW59" s="2">
        <f t="shared" si="22"/>
        <v>230295.55999999997</v>
      </c>
      <c r="CX59" s="2">
        <f t="shared" si="22"/>
        <v>418715.53</v>
      </c>
      <c r="CY59" s="2">
        <f t="shared" si="22"/>
        <v>39194.18</v>
      </c>
      <c r="CZ59" s="2">
        <f t="shared" si="22"/>
        <v>1634681.0299999998</v>
      </c>
      <c r="DA59" s="2">
        <f t="shared" si="22"/>
        <v>137800.54999999999</v>
      </c>
      <c r="DB59" s="2">
        <f t="shared" si="22"/>
        <v>229733.11</v>
      </c>
      <c r="DC59" s="2">
        <f t="shared" si="22"/>
        <v>184565.80000000002</v>
      </c>
      <c r="DD59" s="2">
        <f t="shared" si="22"/>
        <v>105508.86</v>
      </c>
      <c r="DE59" s="2">
        <f t="shared" si="22"/>
        <v>163701.06</v>
      </c>
      <c r="DF59" s="2">
        <f t="shared" si="22"/>
        <v>15074062.25</v>
      </c>
      <c r="DG59" s="2">
        <f t="shared" si="22"/>
        <v>55278.239999999998</v>
      </c>
      <c r="DH59" s="2">
        <f t="shared" si="22"/>
        <v>1207166.6200000001</v>
      </c>
      <c r="DI59" s="2">
        <f t="shared" si="22"/>
        <v>1806530.1900000002</v>
      </c>
      <c r="DJ59" s="2">
        <f t="shared" si="22"/>
        <v>365948.26</v>
      </c>
      <c r="DK59" s="2">
        <f t="shared" si="22"/>
        <v>334341.86</v>
      </c>
      <c r="DL59" s="2">
        <f t="shared" si="22"/>
        <v>3529220.7800000003</v>
      </c>
      <c r="DM59" s="2">
        <f t="shared" si="22"/>
        <v>266511.93</v>
      </c>
      <c r="DN59" s="2">
        <f t="shared" si="22"/>
        <v>828909.3</v>
      </c>
      <c r="DO59" s="2">
        <f t="shared" si="22"/>
        <v>1810017.6700000002</v>
      </c>
      <c r="DP59" s="2">
        <f t="shared" si="22"/>
        <v>171936.8</v>
      </c>
      <c r="DQ59" s="2">
        <f t="shared" si="22"/>
        <v>354548.96</v>
      </c>
      <c r="DR59" s="2">
        <f t="shared" si="22"/>
        <v>758400.56000000017</v>
      </c>
      <c r="DS59" s="2">
        <f t="shared" si="22"/>
        <v>372790.13</v>
      </c>
      <c r="DT59" s="2">
        <f t="shared" si="22"/>
        <v>59950.57</v>
      </c>
      <c r="DU59" s="2">
        <f t="shared" si="22"/>
        <v>189259.02000000002</v>
      </c>
      <c r="DV59" s="2">
        <f t="shared" si="22"/>
        <v>128589.44</v>
      </c>
      <c r="DW59" s="2">
        <f t="shared" si="22"/>
        <v>136916.67000000001</v>
      </c>
      <c r="DX59" s="2">
        <f t="shared" si="22"/>
        <v>95705.459999999992</v>
      </c>
      <c r="DY59" s="2">
        <f t="shared" si="22"/>
        <v>166516.94</v>
      </c>
      <c r="DZ59" s="2">
        <f t="shared" si="22"/>
        <v>601351.02</v>
      </c>
      <c r="EA59" s="2">
        <f t="shared" ref="EA59:FX59" si="23">SUM(EA53:EA58)</f>
        <v>520112.91000000003</v>
      </c>
      <c r="EB59" s="2">
        <f t="shared" si="23"/>
        <v>394222.08999999997</v>
      </c>
      <c r="EC59" s="2">
        <f t="shared" si="23"/>
        <v>205863.69</v>
      </c>
      <c r="ED59" s="2">
        <f t="shared" si="23"/>
        <v>792065.79999999993</v>
      </c>
      <c r="EE59" s="2">
        <f t="shared" si="23"/>
        <v>123260.87</v>
      </c>
      <c r="EF59" s="2">
        <f t="shared" si="23"/>
        <v>889017.03</v>
      </c>
      <c r="EG59" s="2">
        <f t="shared" si="23"/>
        <v>193926.56000000003</v>
      </c>
      <c r="EH59" s="2">
        <f t="shared" si="23"/>
        <v>129468.89</v>
      </c>
      <c r="EI59" s="2">
        <f t="shared" si="23"/>
        <v>8692051.2300000004</v>
      </c>
      <c r="EJ59" s="2">
        <f t="shared" si="23"/>
        <v>6686528.6200000001</v>
      </c>
      <c r="EK59" s="2">
        <f t="shared" si="23"/>
        <v>392590.09</v>
      </c>
      <c r="EL59" s="2">
        <f t="shared" si="23"/>
        <v>366557.67</v>
      </c>
      <c r="EM59" s="2">
        <f t="shared" si="23"/>
        <v>147958.71</v>
      </c>
      <c r="EN59" s="2">
        <f t="shared" si="23"/>
        <v>597825.73</v>
      </c>
      <c r="EO59" s="2">
        <f t="shared" si="23"/>
        <v>105493.8</v>
      </c>
      <c r="EP59" s="2">
        <f t="shared" si="23"/>
        <v>211195.65000000002</v>
      </c>
      <c r="EQ59" s="2">
        <f t="shared" si="23"/>
        <v>1539643.42</v>
      </c>
      <c r="ER59" s="2">
        <f t="shared" si="23"/>
        <v>216961.6</v>
      </c>
      <c r="ES59" s="2">
        <f t="shared" si="23"/>
        <v>91359.33</v>
      </c>
      <c r="ET59" s="2">
        <f t="shared" si="23"/>
        <v>125021.62999999999</v>
      </c>
      <c r="EU59" s="2">
        <f t="shared" si="23"/>
        <v>340958.95</v>
      </c>
      <c r="EV59" s="2">
        <f t="shared" si="23"/>
        <v>54712.76</v>
      </c>
      <c r="EW59" s="2">
        <f t="shared" si="23"/>
        <v>375554.34</v>
      </c>
      <c r="EX59" s="2">
        <f t="shared" si="23"/>
        <v>98506.300000000017</v>
      </c>
      <c r="EY59" s="2">
        <f t="shared" si="23"/>
        <v>590149.93000000005</v>
      </c>
      <c r="EZ59" s="2">
        <f t="shared" si="23"/>
        <v>103785.48</v>
      </c>
      <c r="FA59" s="2">
        <f t="shared" si="23"/>
        <v>2089516.1099999999</v>
      </c>
      <c r="FB59" s="2">
        <f t="shared" si="23"/>
        <v>293614.84999999998</v>
      </c>
      <c r="FC59" s="2">
        <f t="shared" si="23"/>
        <v>1048255.6100000001</v>
      </c>
      <c r="FD59" s="2">
        <f t="shared" si="23"/>
        <v>365432.33999999997</v>
      </c>
      <c r="FE59" s="2">
        <f t="shared" si="23"/>
        <v>80098.590000000011</v>
      </c>
      <c r="FF59" s="2">
        <f t="shared" si="23"/>
        <v>155376.35</v>
      </c>
      <c r="FG59" s="2">
        <f t="shared" si="23"/>
        <v>109732.4</v>
      </c>
      <c r="FH59" s="2">
        <f t="shared" si="23"/>
        <v>88070.560000000012</v>
      </c>
      <c r="FI59" s="2">
        <f t="shared" si="23"/>
        <v>1154686.06</v>
      </c>
      <c r="FJ59" s="2">
        <f t="shared" si="23"/>
        <v>862101.62000000011</v>
      </c>
      <c r="FK59" s="2">
        <f t="shared" si="23"/>
        <v>1229441.3400000001</v>
      </c>
      <c r="FL59" s="2">
        <f t="shared" si="23"/>
        <v>3951265.0300000003</v>
      </c>
      <c r="FM59" s="2">
        <f t="shared" si="23"/>
        <v>2177948.5699999998</v>
      </c>
      <c r="FN59" s="2">
        <f t="shared" si="23"/>
        <v>12760041.009999998</v>
      </c>
      <c r="FO59" s="2">
        <f t="shared" si="23"/>
        <v>646663.00999999989</v>
      </c>
      <c r="FP59" s="2">
        <f t="shared" si="23"/>
        <v>1434075.1099999999</v>
      </c>
      <c r="FQ59" s="2">
        <f t="shared" si="23"/>
        <v>616881.11</v>
      </c>
      <c r="FR59" s="2">
        <f t="shared" si="23"/>
        <v>104955.26</v>
      </c>
      <c r="FS59" s="2">
        <f t="shared" si="23"/>
        <v>81040.39</v>
      </c>
      <c r="FT59" s="2">
        <f t="shared" si="23"/>
        <v>72963.55</v>
      </c>
      <c r="FU59" s="2">
        <f t="shared" si="23"/>
        <v>583459.38</v>
      </c>
      <c r="FV59" s="2">
        <f t="shared" si="23"/>
        <v>472853.51999999996</v>
      </c>
      <c r="FW59" s="2">
        <f t="shared" si="23"/>
        <v>105927.04000000001</v>
      </c>
      <c r="FX59" s="2">
        <f t="shared" si="23"/>
        <v>34575.870000000003</v>
      </c>
      <c r="FY59" s="2"/>
      <c r="FZ59" s="2">
        <f t="shared" si="20"/>
        <v>508375742.69999957</v>
      </c>
      <c r="GA59" s="46"/>
      <c r="GB59" s="2"/>
      <c r="GC59" s="2"/>
      <c r="GD59" s="2"/>
      <c r="GE59" s="2"/>
      <c r="GF59" s="2"/>
      <c r="GG59" s="2"/>
      <c r="GH59" s="2"/>
      <c r="GI59" s="116"/>
      <c r="GJ59" s="116"/>
      <c r="GK59" s="116"/>
      <c r="GL59" s="116"/>
      <c r="GM59" s="116"/>
    </row>
    <row r="61" spans="1:256" x14ac:dyDescent="0.35">
      <c r="A61" s="172">
        <v>0.08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2"/>
      <c r="FZ61" s="2"/>
      <c r="GA61" s="12"/>
      <c r="GB61" s="2"/>
      <c r="GC61" s="2"/>
      <c r="GD61" s="2"/>
      <c r="GE61" s="2"/>
      <c r="GF61" s="2"/>
      <c r="GG61" s="2"/>
      <c r="GH61" s="2"/>
      <c r="GI61" s="116"/>
      <c r="GJ61" s="116"/>
      <c r="GK61" s="116"/>
      <c r="GL61" s="116"/>
      <c r="GM61" s="116"/>
    </row>
    <row r="62" spans="1:256" x14ac:dyDescent="0.35">
      <c r="A62" s="116"/>
      <c r="B62" s="150" t="s">
        <v>473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6"/>
      <c r="FG62" s="116"/>
      <c r="FH62" s="116"/>
      <c r="FI62" s="116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6"/>
      <c r="FU62" s="116"/>
      <c r="FV62" s="116"/>
      <c r="FW62" s="116"/>
      <c r="FX62" s="116"/>
      <c r="FY62" s="2"/>
      <c r="FZ62" s="2"/>
      <c r="GA62" s="12"/>
      <c r="GB62" s="2"/>
      <c r="GC62" s="2"/>
      <c r="GD62" s="2"/>
      <c r="GE62" s="2"/>
      <c r="GF62" s="2"/>
      <c r="GG62" s="2"/>
      <c r="GH62" s="2"/>
      <c r="GI62" s="116"/>
      <c r="GJ62" s="116"/>
      <c r="GK62" s="116"/>
      <c r="GL62" s="116"/>
      <c r="GM62" s="116"/>
    </row>
    <row r="63" spans="1:256" x14ac:dyDescent="0.35">
      <c r="A63" s="115" t="s">
        <v>474</v>
      </c>
      <c r="B63" s="116" t="s">
        <v>699</v>
      </c>
      <c r="C63" s="12">
        <f t="shared" ref="C63:AH63" si="24">C16</f>
        <v>6364.5</v>
      </c>
      <c r="D63" s="12">
        <f t="shared" si="24"/>
        <v>32089</v>
      </c>
      <c r="E63" s="12">
        <f t="shared" si="24"/>
        <v>4691</v>
      </c>
      <c r="F63" s="12">
        <f t="shared" si="24"/>
        <v>21462.5</v>
      </c>
      <c r="G63" s="12">
        <f t="shared" si="24"/>
        <v>1844</v>
      </c>
      <c r="H63" s="12">
        <f t="shared" si="24"/>
        <v>1070</v>
      </c>
      <c r="I63" s="12">
        <f t="shared" si="24"/>
        <v>7027</v>
      </c>
      <c r="J63" s="12">
        <f t="shared" si="24"/>
        <v>1988</v>
      </c>
      <c r="K63" s="12">
        <f t="shared" si="24"/>
        <v>248.5</v>
      </c>
      <c r="L63" s="12">
        <f t="shared" si="24"/>
        <v>2062</v>
      </c>
      <c r="M63" s="12">
        <f t="shared" si="24"/>
        <v>839</v>
      </c>
      <c r="N63" s="12">
        <f t="shared" si="24"/>
        <v>49557</v>
      </c>
      <c r="O63" s="12">
        <f t="shared" si="24"/>
        <v>12263.5</v>
      </c>
      <c r="P63" s="12">
        <f t="shared" si="24"/>
        <v>313</v>
      </c>
      <c r="Q63" s="12">
        <f t="shared" si="24"/>
        <v>37352</v>
      </c>
      <c r="R63" s="12">
        <f t="shared" si="24"/>
        <v>481</v>
      </c>
      <c r="S63" s="12">
        <f t="shared" si="24"/>
        <v>1545.5</v>
      </c>
      <c r="T63" s="12">
        <f t="shared" si="24"/>
        <v>160</v>
      </c>
      <c r="U63" s="12">
        <f t="shared" si="24"/>
        <v>54</v>
      </c>
      <c r="V63" s="12">
        <f t="shared" si="24"/>
        <v>253</v>
      </c>
      <c r="W63" s="12">
        <f t="shared" si="24"/>
        <v>46</v>
      </c>
      <c r="X63" s="12">
        <f t="shared" si="24"/>
        <v>37.5</v>
      </c>
      <c r="Y63" s="12">
        <f t="shared" si="24"/>
        <v>397</v>
      </c>
      <c r="Z63" s="12">
        <f t="shared" si="24"/>
        <v>231</v>
      </c>
      <c r="AA63" s="12">
        <f t="shared" si="24"/>
        <v>30254.5</v>
      </c>
      <c r="AB63" s="12">
        <f t="shared" si="24"/>
        <v>26514</v>
      </c>
      <c r="AC63" s="12">
        <f t="shared" si="24"/>
        <v>847.5</v>
      </c>
      <c r="AD63" s="12">
        <f t="shared" si="24"/>
        <v>1281</v>
      </c>
      <c r="AE63" s="12">
        <f t="shared" si="24"/>
        <v>97</v>
      </c>
      <c r="AF63" s="12">
        <f t="shared" si="24"/>
        <v>164</v>
      </c>
      <c r="AG63" s="12">
        <f t="shared" si="24"/>
        <v>585.5</v>
      </c>
      <c r="AH63" s="12">
        <f t="shared" si="24"/>
        <v>908</v>
      </c>
      <c r="AI63" s="12">
        <f t="shared" ref="AI63:BN63" si="25">AI16</f>
        <v>383</v>
      </c>
      <c r="AJ63" s="12">
        <f t="shared" si="25"/>
        <v>181.5</v>
      </c>
      <c r="AK63" s="12">
        <f t="shared" si="25"/>
        <v>162.5</v>
      </c>
      <c r="AL63" s="12">
        <f t="shared" si="25"/>
        <v>288.5</v>
      </c>
      <c r="AM63" s="12">
        <f t="shared" si="25"/>
        <v>306</v>
      </c>
      <c r="AN63" s="12">
        <f t="shared" si="25"/>
        <v>267</v>
      </c>
      <c r="AO63" s="12">
        <f t="shared" si="25"/>
        <v>3681</v>
      </c>
      <c r="AP63" s="12">
        <f t="shared" si="25"/>
        <v>83522.5</v>
      </c>
      <c r="AQ63" s="12">
        <f t="shared" si="25"/>
        <v>251</v>
      </c>
      <c r="AR63" s="12">
        <f t="shared" si="25"/>
        <v>57312</v>
      </c>
      <c r="AS63" s="12">
        <f t="shared" si="25"/>
        <v>5954.5</v>
      </c>
      <c r="AT63" s="12">
        <f t="shared" si="25"/>
        <v>2358</v>
      </c>
      <c r="AU63" s="12">
        <f t="shared" si="25"/>
        <v>268</v>
      </c>
      <c r="AV63" s="12">
        <f t="shared" si="25"/>
        <v>296</v>
      </c>
      <c r="AW63" s="12">
        <f t="shared" si="25"/>
        <v>255</v>
      </c>
      <c r="AX63" s="12">
        <f t="shared" si="25"/>
        <v>81</v>
      </c>
      <c r="AY63" s="12">
        <f t="shared" si="25"/>
        <v>391.5</v>
      </c>
      <c r="AZ63" s="12">
        <f t="shared" si="25"/>
        <v>11778.5</v>
      </c>
      <c r="BA63" s="12">
        <f t="shared" si="25"/>
        <v>8849.5</v>
      </c>
      <c r="BB63" s="12">
        <f t="shared" si="25"/>
        <v>7441</v>
      </c>
      <c r="BC63" s="12">
        <f t="shared" si="25"/>
        <v>20968.5</v>
      </c>
      <c r="BD63" s="12">
        <f t="shared" si="25"/>
        <v>3633.5</v>
      </c>
      <c r="BE63" s="12">
        <f t="shared" si="25"/>
        <v>1092</v>
      </c>
      <c r="BF63" s="12">
        <f t="shared" si="25"/>
        <v>24344</v>
      </c>
      <c r="BG63" s="12">
        <f t="shared" si="25"/>
        <v>919.5</v>
      </c>
      <c r="BH63" s="12">
        <f t="shared" si="25"/>
        <v>534</v>
      </c>
      <c r="BI63" s="12">
        <f t="shared" si="25"/>
        <v>254.5</v>
      </c>
      <c r="BJ63" s="12">
        <f t="shared" si="25"/>
        <v>6294</v>
      </c>
      <c r="BK63" s="12">
        <f t="shared" si="25"/>
        <v>21812.5</v>
      </c>
      <c r="BL63" s="12">
        <f t="shared" si="25"/>
        <v>69.5</v>
      </c>
      <c r="BM63" s="12">
        <f t="shared" si="25"/>
        <v>330.5</v>
      </c>
      <c r="BN63" s="12">
        <f t="shared" si="25"/>
        <v>2993</v>
      </c>
      <c r="BO63" s="12">
        <f t="shared" ref="BO63:CT63" si="26">BO16</f>
        <v>1186</v>
      </c>
      <c r="BP63" s="12">
        <f t="shared" si="26"/>
        <v>137</v>
      </c>
      <c r="BQ63" s="12">
        <f t="shared" si="26"/>
        <v>5582</v>
      </c>
      <c r="BR63" s="12">
        <f t="shared" si="26"/>
        <v>4474.5</v>
      </c>
      <c r="BS63" s="12">
        <f t="shared" si="26"/>
        <v>1158</v>
      </c>
      <c r="BT63" s="12">
        <f t="shared" si="26"/>
        <v>353</v>
      </c>
      <c r="BU63" s="12">
        <f t="shared" si="26"/>
        <v>382</v>
      </c>
      <c r="BV63" s="12">
        <f t="shared" si="26"/>
        <v>1243</v>
      </c>
      <c r="BW63" s="12">
        <f t="shared" si="26"/>
        <v>2017.5</v>
      </c>
      <c r="BX63" s="12">
        <f t="shared" si="26"/>
        <v>57</v>
      </c>
      <c r="BY63" s="12">
        <f t="shared" si="26"/>
        <v>392.5</v>
      </c>
      <c r="BZ63" s="12">
        <f t="shared" si="26"/>
        <v>228</v>
      </c>
      <c r="CA63" s="12">
        <f t="shared" si="26"/>
        <v>141.5</v>
      </c>
      <c r="CB63" s="12">
        <f t="shared" si="26"/>
        <v>70207.5</v>
      </c>
      <c r="CC63" s="12">
        <f t="shared" si="26"/>
        <v>186</v>
      </c>
      <c r="CD63" s="12">
        <f t="shared" si="26"/>
        <v>30</v>
      </c>
      <c r="CE63" s="12">
        <f t="shared" si="26"/>
        <v>158</v>
      </c>
      <c r="CF63" s="12">
        <f t="shared" si="26"/>
        <v>100</v>
      </c>
      <c r="CG63" s="12">
        <f t="shared" si="26"/>
        <v>191</v>
      </c>
      <c r="CH63" s="12">
        <f t="shared" si="26"/>
        <v>90</v>
      </c>
      <c r="CI63" s="12">
        <f t="shared" si="26"/>
        <v>683</v>
      </c>
      <c r="CJ63" s="12">
        <f t="shared" si="26"/>
        <v>822.5</v>
      </c>
      <c r="CK63" s="12">
        <f t="shared" si="26"/>
        <v>4188.5</v>
      </c>
      <c r="CL63" s="12">
        <f t="shared" si="26"/>
        <v>1148</v>
      </c>
      <c r="CM63" s="12">
        <f t="shared" si="26"/>
        <v>675.5</v>
      </c>
      <c r="CN63" s="12">
        <f t="shared" si="26"/>
        <v>27905.5</v>
      </c>
      <c r="CO63" s="12">
        <f t="shared" si="26"/>
        <v>13919.5</v>
      </c>
      <c r="CP63" s="12">
        <f t="shared" si="26"/>
        <v>856.5</v>
      </c>
      <c r="CQ63" s="12">
        <f t="shared" si="26"/>
        <v>759</v>
      </c>
      <c r="CR63" s="12">
        <f t="shared" si="26"/>
        <v>195</v>
      </c>
      <c r="CS63" s="12">
        <f t="shared" si="26"/>
        <v>245.5</v>
      </c>
      <c r="CT63" s="12">
        <f t="shared" si="26"/>
        <v>112</v>
      </c>
      <c r="CU63" s="12">
        <f t="shared" ref="CU63:DZ63" si="27">CU16</f>
        <v>67</v>
      </c>
      <c r="CV63" s="12">
        <f t="shared" si="27"/>
        <v>24</v>
      </c>
      <c r="CW63" s="12">
        <f t="shared" si="27"/>
        <v>187</v>
      </c>
      <c r="CX63" s="12">
        <f t="shared" si="27"/>
        <v>457</v>
      </c>
      <c r="CY63" s="12">
        <f t="shared" si="27"/>
        <v>25</v>
      </c>
      <c r="CZ63" s="12">
        <f t="shared" si="27"/>
        <v>1768</v>
      </c>
      <c r="DA63" s="12">
        <f t="shared" si="27"/>
        <v>203.5</v>
      </c>
      <c r="DB63" s="12">
        <f t="shared" si="27"/>
        <v>310.5</v>
      </c>
      <c r="DC63" s="12">
        <f t="shared" si="27"/>
        <v>193</v>
      </c>
      <c r="DD63" s="12">
        <f t="shared" si="27"/>
        <v>174.5</v>
      </c>
      <c r="DE63" s="12">
        <f t="shared" si="27"/>
        <v>279.5</v>
      </c>
      <c r="DF63" s="12">
        <f t="shared" si="27"/>
        <v>18445.5</v>
      </c>
      <c r="DG63" s="12">
        <f t="shared" si="27"/>
        <v>93.5</v>
      </c>
      <c r="DH63" s="12">
        <f t="shared" si="27"/>
        <v>1684</v>
      </c>
      <c r="DI63" s="12">
        <f t="shared" si="27"/>
        <v>2289</v>
      </c>
      <c r="DJ63" s="12">
        <f t="shared" si="27"/>
        <v>600</v>
      </c>
      <c r="DK63" s="12">
        <f t="shared" si="27"/>
        <v>472.5</v>
      </c>
      <c r="DL63" s="12">
        <f t="shared" si="27"/>
        <v>5616</v>
      </c>
      <c r="DM63" s="12">
        <f t="shared" si="27"/>
        <v>235</v>
      </c>
      <c r="DN63" s="12">
        <f t="shared" si="27"/>
        <v>1294.5</v>
      </c>
      <c r="DO63" s="12">
        <f t="shared" si="27"/>
        <v>3290</v>
      </c>
      <c r="DP63" s="12">
        <f t="shared" si="27"/>
        <v>199</v>
      </c>
      <c r="DQ63" s="12">
        <f t="shared" si="27"/>
        <v>887</v>
      </c>
      <c r="DR63" s="12">
        <f t="shared" si="27"/>
        <v>1266</v>
      </c>
      <c r="DS63" s="12">
        <f t="shared" si="27"/>
        <v>545</v>
      </c>
      <c r="DT63" s="12">
        <f t="shared" si="27"/>
        <v>175</v>
      </c>
      <c r="DU63" s="12">
        <f t="shared" si="27"/>
        <v>346</v>
      </c>
      <c r="DV63" s="12">
        <f t="shared" si="27"/>
        <v>198</v>
      </c>
      <c r="DW63" s="12">
        <f t="shared" si="27"/>
        <v>285</v>
      </c>
      <c r="DX63" s="12">
        <f t="shared" si="27"/>
        <v>168</v>
      </c>
      <c r="DY63" s="12">
        <f t="shared" si="27"/>
        <v>280</v>
      </c>
      <c r="DZ63" s="12">
        <f t="shared" si="27"/>
        <v>606.5</v>
      </c>
      <c r="EA63" s="12">
        <f t="shared" ref="EA63:FF63" si="28">EA16</f>
        <v>487.5</v>
      </c>
      <c r="EB63" s="12">
        <f t="shared" si="28"/>
        <v>498</v>
      </c>
      <c r="EC63" s="12">
        <f t="shared" si="28"/>
        <v>260</v>
      </c>
      <c r="ED63" s="12">
        <f t="shared" si="28"/>
        <v>1546.5</v>
      </c>
      <c r="EE63" s="12">
        <f t="shared" si="28"/>
        <v>185.5</v>
      </c>
      <c r="EF63" s="12">
        <f t="shared" si="28"/>
        <v>1260</v>
      </c>
      <c r="EG63" s="12">
        <f t="shared" si="28"/>
        <v>250</v>
      </c>
      <c r="EH63" s="12">
        <f t="shared" si="28"/>
        <v>246</v>
      </c>
      <c r="EI63" s="12">
        <f t="shared" si="28"/>
        <v>13258.5</v>
      </c>
      <c r="EJ63" s="12">
        <f t="shared" si="28"/>
        <v>9752</v>
      </c>
      <c r="EK63" s="12">
        <f t="shared" si="28"/>
        <v>663.5</v>
      </c>
      <c r="EL63" s="12">
        <f t="shared" si="28"/>
        <v>447</v>
      </c>
      <c r="EM63" s="12">
        <f t="shared" si="28"/>
        <v>355</v>
      </c>
      <c r="EN63" s="12">
        <f t="shared" si="28"/>
        <v>876.5</v>
      </c>
      <c r="EO63" s="12">
        <f t="shared" si="28"/>
        <v>287</v>
      </c>
      <c r="EP63" s="12">
        <f t="shared" si="28"/>
        <v>428.5</v>
      </c>
      <c r="EQ63" s="12">
        <f t="shared" si="28"/>
        <v>2405</v>
      </c>
      <c r="ER63" s="12">
        <f t="shared" si="28"/>
        <v>306.5</v>
      </c>
      <c r="ES63" s="12">
        <f t="shared" si="28"/>
        <v>155.5</v>
      </c>
      <c r="ET63" s="12">
        <f t="shared" si="28"/>
        <v>197.5</v>
      </c>
      <c r="EU63" s="12">
        <f t="shared" si="28"/>
        <v>568</v>
      </c>
      <c r="EV63" s="12">
        <f t="shared" si="28"/>
        <v>66</v>
      </c>
      <c r="EW63" s="12">
        <f t="shared" si="28"/>
        <v>746.5</v>
      </c>
      <c r="EX63" s="12">
        <f t="shared" si="28"/>
        <v>173.5</v>
      </c>
      <c r="EY63" s="12">
        <f t="shared" si="28"/>
        <v>201</v>
      </c>
      <c r="EZ63" s="12">
        <f t="shared" si="28"/>
        <v>127</v>
      </c>
      <c r="FA63" s="12">
        <f t="shared" si="28"/>
        <v>3245</v>
      </c>
      <c r="FB63" s="12">
        <f t="shared" si="28"/>
        <v>275.5</v>
      </c>
      <c r="FC63" s="12">
        <f t="shared" si="28"/>
        <v>1640</v>
      </c>
      <c r="FD63" s="12">
        <f t="shared" si="28"/>
        <v>399</v>
      </c>
      <c r="FE63" s="12">
        <f t="shared" si="28"/>
        <v>70</v>
      </c>
      <c r="FF63" s="12">
        <f t="shared" si="28"/>
        <v>175</v>
      </c>
      <c r="FG63" s="12">
        <f t="shared" ref="FG63:FX63" si="29">FG16</f>
        <v>114</v>
      </c>
      <c r="FH63" s="12">
        <f t="shared" si="29"/>
        <v>69</v>
      </c>
      <c r="FI63" s="12">
        <f t="shared" si="29"/>
        <v>1645</v>
      </c>
      <c r="FJ63" s="12">
        <f t="shared" si="29"/>
        <v>2016.5</v>
      </c>
      <c r="FK63" s="12">
        <f t="shared" si="29"/>
        <v>2482</v>
      </c>
      <c r="FL63" s="12">
        <f t="shared" si="29"/>
        <v>8537.5</v>
      </c>
      <c r="FM63" s="12">
        <f t="shared" si="29"/>
        <v>3981.5</v>
      </c>
      <c r="FN63" s="12">
        <f t="shared" si="29"/>
        <v>22420.5</v>
      </c>
      <c r="FO63" s="12">
        <f t="shared" si="29"/>
        <v>1117</v>
      </c>
      <c r="FP63" s="12">
        <f t="shared" si="29"/>
        <v>2341.5</v>
      </c>
      <c r="FQ63" s="12">
        <f t="shared" si="29"/>
        <v>982.5</v>
      </c>
      <c r="FR63" s="12">
        <f t="shared" si="29"/>
        <v>162.5</v>
      </c>
      <c r="FS63" s="12">
        <f t="shared" si="29"/>
        <v>160.5</v>
      </c>
      <c r="FT63" s="12">
        <f t="shared" si="29"/>
        <v>54</v>
      </c>
      <c r="FU63" s="12">
        <f t="shared" si="29"/>
        <v>760</v>
      </c>
      <c r="FV63" s="12">
        <f t="shared" si="29"/>
        <v>692</v>
      </c>
      <c r="FW63" s="12">
        <f t="shared" si="29"/>
        <v>128</v>
      </c>
      <c r="FX63" s="12">
        <f t="shared" si="29"/>
        <v>64</v>
      </c>
      <c r="FY63" s="2"/>
      <c r="FZ63" s="12">
        <f t="shared" ref="FZ63:FZ67" si="30">SUM(C63:FX63)</f>
        <v>782071</v>
      </c>
      <c r="GA63" s="14"/>
      <c r="GB63" s="2"/>
      <c r="GC63" s="2"/>
      <c r="GD63" s="2"/>
      <c r="GE63" s="2"/>
      <c r="GF63" s="2"/>
      <c r="GG63" s="2"/>
      <c r="GH63" s="2"/>
      <c r="GI63" s="116"/>
      <c r="GJ63" s="116"/>
      <c r="GK63" s="116"/>
      <c r="GL63" s="116"/>
      <c r="GM63" s="116"/>
    </row>
    <row r="64" spans="1:256" x14ac:dyDescent="0.35">
      <c r="A64" s="115" t="s">
        <v>475</v>
      </c>
      <c r="B64" s="116" t="s">
        <v>700</v>
      </c>
      <c r="C64" s="12">
        <f t="shared" ref="C64:AH64" si="31">C24</f>
        <v>0</v>
      </c>
      <c r="D64" s="12">
        <f t="shared" si="31"/>
        <v>0</v>
      </c>
      <c r="E64" s="12">
        <f t="shared" si="31"/>
        <v>0</v>
      </c>
      <c r="F64" s="12">
        <f t="shared" si="31"/>
        <v>0</v>
      </c>
      <c r="G64" s="12">
        <f t="shared" si="31"/>
        <v>0</v>
      </c>
      <c r="H64" s="12">
        <f t="shared" si="31"/>
        <v>0</v>
      </c>
      <c r="I64" s="12">
        <f t="shared" si="31"/>
        <v>0</v>
      </c>
      <c r="J64" s="12">
        <f t="shared" si="31"/>
        <v>0</v>
      </c>
      <c r="K64" s="12">
        <f t="shared" si="31"/>
        <v>0</v>
      </c>
      <c r="L64" s="12">
        <f t="shared" si="31"/>
        <v>0</v>
      </c>
      <c r="M64" s="12">
        <f t="shared" si="31"/>
        <v>0</v>
      </c>
      <c r="N64" s="12">
        <f t="shared" si="31"/>
        <v>0</v>
      </c>
      <c r="O64" s="12">
        <f t="shared" si="31"/>
        <v>0</v>
      </c>
      <c r="P64" s="12">
        <f t="shared" si="31"/>
        <v>0</v>
      </c>
      <c r="Q64" s="12">
        <f t="shared" si="31"/>
        <v>0</v>
      </c>
      <c r="R64" s="12">
        <f t="shared" si="31"/>
        <v>0</v>
      </c>
      <c r="S64" s="12">
        <f t="shared" si="31"/>
        <v>0</v>
      </c>
      <c r="T64" s="12">
        <f t="shared" si="31"/>
        <v>0</v>
      </c>
      <c r="U64" s="12">
        <f t="shared" si="31"/>
        <v>0</v>
      </c>
      <c r="V64" s="12">
        <f t="shared" si="31"/>
        <v>0</v>
      </c>
      <c r="W64" s="12">
        <f t="shared" si="31"/>
        <v>0</v>
      </c>
      <c r="X64" s="12">
        <f t="shared" si="31"/>
        <v>0</v>
      </c>
      <c r="Y64" s="12">
        <f t="shared" si="31"/>
        <v>0</v>
      </c>
      <c r="Z64" s="12">
        <f t="shared" si="31"/>
        <v>0</v>
      </c>
      <c r="AA64" s="12">
        <f t="shared" si="31"/>
        <v>0</v>
      </c>
      <c r="AB64" s="12">
        <f t="shared" si="31"/>
        <v>0</v>
      </c>
      <c r="AC64" s="12">
        <f t="shared" si="31"/>
        <v>0</v>
      </c>
      <c r="AD64" s="12">
        <f t="shared" si="31"/>
        <v>0</v>
      </c>
      <c r="AE64" s="12">
        <f t="shared" si="31"/>
        <v>0</v>
      </c>
      <c r="AF64" s="12">
        <f t="shared" si="31"/>
        <v>0</v>
      </c>
      <c r="AG64" s="12">
        <f t="shared" si="31"/>
        <v>0</v>
      </c>
      <c r="AH64" s="12">
        <f t="shared" si="31"/>
        <v>0</v>
      </c>
      <c r="AI64" s="12">
        <f t="shared" ref="AI64:BN64" si="32">AI24</f>
        <v>0</v>
      </c>
      <c r="AJ64" s="12">
        <f t="shared" si="32"/>
        <v>0</v>
      </c>
      <c r="AK64" s="12">
        <f t="shared" si="32"/>
        <v>0</v>
      </c>
      <c r="AL64" s="12">
        <f t="shared" si="32"/>
        <v>0</v>
      </c>
      <c r="AM64" s="12">
        <f t="shared" si="32"/>
        <v>0</v>
      </c>
      <c r="AN64" s="12">
        <f t="shared" si="32"/>
        <v>0</v>
      </c>
      <c r="AO64" s="12">
        <f t="shared" si="32"/>
        <v>0</v>
      </c>
      <c r="AP64" s="12">
        <f t="shared" si="32"/>
        <v>0</v>
      </c>
      <c r="AQ64" s="12">
        <f t="shared" si="32"/>
        <v>0</v>
      </c>
      <c r="AR64" s="12">
        <f t="shared" si="32"/>
        <v>0</v>
      </c>
      <c r="AS64" s="12">
        <f t="shared" si="32"/>
        <v>0</v>
      </c>
      <c r="AT64" s="12">
        <f t="shared" si="32"/>
        <v>0</v>
      </c>
      <c r="AU64" s="12">
        <f t="shared" si="32"/>
        <v>0</v>
      </c>
      <c r="AV64" s="12">
        <f t="shared" si="32"/>
        <v>0</v>
      </c>
      <c r="AW64" s="12">
        <f t="shared" si="32"/>
        <v>0</v>
      </c>
      <c r="AX64" s="12">
        <f t="shared" si="32"/>
        <v>0</v>
      </c>
      <c r="AY64" s="12">
        <f t="shared" si="32"/>
        <v>0</v>
      </c>
      <c r="AZ64" s="12">
        <f t="shared" si="32"/>
        <v>0</v>
      </c>
      <c r="BA64" s="12">
        <f t="shared" si="32"/>
        <v>0</v>
      </c>
      <c r="BB64" s="12">
        <f t="shared" si="32"/>
        <v>0</v>
      </c>
      <c r="BC64" s="12">
        <f t="shared" si="32"/>
        <v>0</v>
      </c>
      <c r="BD64" s="12">
        <f t="shared" si="32"/>
        <v>0</v>
      </c>
      <c r="BE64" s="12">
        <f t="shared" si="32"/>
        <v>0</v>
      </c>
      <c r="BF64" s="12">
        <f t="shared" si="32"/>
        <v>0</v>
      </c>
      <c r="BG64" s="12">
        <f t="shared" si="32"/>
        <v>0</v>
      </c>
      <c r="BH64" s="12">
        <f t="shared" si="32"/>
        <v>0</v>
      </c>
      <c r="BI64" s="12">
        <f t="shared" si="32"/>
        <v>0</v>
      </c>
      <c r="BJ64" s="12">
        <f t="shared" si="32"/>
        <v>0</v>
      </c>
      <c r="BK64" s="12">
        <f t="shared" si="32"/>
        <v>0</v>
      </c>
      <c r="BL64" s="12">
        <f t="shared" si="32"/>
        <v>0</v>
      </c>
      <c r="BM64" s="12">
        <f t="shared" si="32"/>
        <v>0</v>
      </c>
      <c r="BN64" s="12">
        <f t="shared" si="32"/>
        <v>0</v>
      </c>
      <c r="BO64" s="12">
        <f t="shared" ref="BO64:CT64" si="33">BO24</f>
        <v>0</v>
      </c>
      <c r="BP64" s="12">
        <f t="shared" si="33"/>
        <v>0</v>
      </c>
      <c r="BQ64" s="12">
        <f t="shared" si="33"/>
        <v>0</v>
      </c>
      <c r="BR64" s="12">
        <f t="shared" si="33"/>
        <v>0</v>
      </c>
      <c r="BS64" s="12">
        <f t="shared" si="33"/>
        <v>0</v>
      </c>
      <c r="BT64" s="12">
        <f t="shared" si="33"/>
        <v>0</v>
      </c>
      <c r="BU64" s="12">
        <f t="shared" si="33"/>
        <v>0</v>
      </c>
      <c r="BV64" s="12">
        <f t="shared" si="33"/>
        <v>0</v>
      </c>
      <c r="BW64" s="12">
        <f t="shared" si="33"/>
        <v>0</v>
      </c>
      <c r="BX64" s="12">
        <f t="shared" si="33"/>
        <v>0</v>
      </c>
      <c r="BY64" s="12">
        <f t="shared" si="33"/>
        <v>0</v>
      </c>
      <c r="BZ64" s="12">
        <f t="shared" si="33"/>
        <v>0</v>
      </c>
      <c r="CA64" s="12">
        <f t="shared" si="33"/>
        <v>0</v>
      </c>
      <c r="CB64" s="12">
        <f t="shared" si="33"/>
        <v>0</v>
      </c>
      <c r="CC64" s="12">
        <f t="shared" si="33"/>
        <v>0</v>
      </c>
      <c r="CD64" s="12">
        <f t="shared" si="33"/>
        <v>0</v>
      </c>
      <c r="CE64" s="12">
        <f t="shared" si="33"/>
        <v>0</v>
      </c>
      <c r="CF64" s="12">
        <f t="shared" si="33"/>
        <v>0</v>
      </c>
      <c r="CG64" s="12">
        <f t="shared" si="33"/>
        <v>0</v>
      </c>
      <c r="CH64" s="12">
        <f t="shared" si="33"/>
        <v>0</v>
      </c>
      <c r="CI64" s="12">
        <f t="shared" si="33"/>
        <v>0</v>
      </c>
      <c r="CJ64" s="12">
        <f t="shared" si="33"/>
        <v>0</v>
      </c>
      <c r="CK64" s="12">
        <f t="shared" si="33"/>
        <v>0</v>
      </c>
      <c r="CL64" s="12">
        <f t="shared" si="33"/>
        <v>0</v>
      </c>
      <c r="CM64" s="12">
        <f t="shared" si="33"/>
        <v>0</v>
      </c>
      <c r="CN64" s="12">
        <f t="shared" si="33"/>
        <v>0</v>
      </c>
      <c r="CO64" s="12">
        <f t="shared" si="33"/>
        <v>0</v>
      </c>
      <c r="CP64" s="12">
        <f t="shared" si="33"/>
        <v>0</v>
      </c>
      <c r="CQ64" s="12">
        <f t="shared" si="33"/>
        <v>0</v>
      </c>
      <c r="CR64" s="12">
        <f t="shared" si="33"/>
        <v>0</v>
      </c>
      <c r="CS64" s="12">
        <f t="shared" si="33"/>
        <v>0</v>
      </c>
      <c r="CT64" s="12">
        <f t="shared" si="33"/>
        <v>0</v>
      </c>
      <c r="CU64" s="12">
        <f t="shared" ref="CU64:DZ64" si="34">CU24</f>
        <v>0</v>
      </c>
      <c r="CV64" s="12">
        <f t="shared" si="34"/>
        <v>0</v>
      </c>
      <c r="CW64" s="12">
        <f t="shared" si="34"/>
        <v>0</v>
      </c>
      <c r="CX64" s="12">
        <f t="shared" si="34"/>
        <v>0</v>
      </c>
      <c r="CY64" s="12">
        <f t="shared" si="34"/>
        <v>0</v>
      </c>
      <c r="CZ64" s="12">
        <f t="shared" si="34"/>
        <v>0</v>
      </c>
      <c r="DA64" s="12">
        <f t="shared" si="34"/>
        <v>0</v>
      </c>
      <c r="DB64" s="12">
        <f t="shared" si="34"/>
        <v>0</v>
      </c>
      <c r="DC64" s="12">
        <f t="shared" si="34"/>
        <v>0</v>
      </c>
      <c r="DD64" s="12">
        <f t="shared" si="34"/>
        <v>0</v>
      </c>
      <c r="DE64" s="12">
        <f t="shared" si="34"/>
        <v>0</v>
      </c>
      <c r="DF64" s="12">
        <f t="shared" si="34"/>
        <v>0</v>
      </c>
      <c r="DG64" s="12">
        <f t="shared" si="34"/>
        <v>0</v>
      </c>
      <c r="DH64" s="12">
        <f t="shared" si="34"/>
        <v>0</v>
      </c>
      <c r="DI64" s="12">
        <f t="shared" si="34"/>
        <v>0</v>
      </c>
      <c r="DJ64" s="12">
        <f t="shared" si="34"/>
        <v>0</v>
      </c>
      <c r="DK64" s="12">
        <f t="shared" si="34"/>
        <v>0</v>
      </c>
      <c r="DL64" s="12">
        <f t="shared" si="34"/>
        <v>0</v>
      </c>
      <c r="DM64" s="12">
        <f t="shared" si="34"/>
        <v>0</v>
      </c>
      <c r="DN64" s="12">
        <f t="shared" si="34"/>
        <v>0</v>
      </c>
      <c r="DO64" s="12">
        <f t="shared" si="34"/>
        <v>0</v>
      </c>
      <c r="DP64" s="12">
        <f t="shared" si="34"/>
        <v>0</v>
      </c>
      <c r="DQ64" s="12">
        <f t="shared" si="34"/>
        <v>0</v>
      </c>
      <c r="DR64" s="12">
        <f t="shared" si="34"/>
        <v>0</v>
      </c>
      <c r="DS64" s="12">
        <f t="shared" si="34"/>
        <v>0</v>
      </c>
      <c r="DT64" s="12">
        <f t="shared" si="34"/>
        <v>0</v>
      </c>
      <c r="DU64" s="12">
        <f t="shared" si="34"/>
        <v>0</v>
      </c>
      <c r="DV64" s="12">
        <f t="shared" si="34"/>
        <v>0</v>
      </c>
      <c r="DW64" s="12">
        <f t="shared" si="34"/>
        <v>0</v>
      </c>
      <c r="DX64" s="12">
        <f t="shared" si="34"/>
        <v>0</v>
      </c>
      <c r="DY64" s="12">
        <f t="shared" si="34"/>
        <v>0</v>
      </c>
      <c r="DZ64" s="12">
        <f t="shared" si="34"/>
        <v>0</v>
      </c>
      <c r="EA64" s="12">
        <f t="shared" ref="EA64:FF64" si="35">EA24</f>
        <v>0</v>
      </c>
      <c r="EB64" s="12">
        <f t="shared" si="35"/>
        <v>0</v>
      </c>
      <c r="EC64" s="12">
        <f t="shared" si="35"/>
        <v>0</v>
      </c>
      <c r="ED64" s="12">
        <f t="shared" si="35"/>
        <v>0</v>
      </c>
      <c r="EE64" s="12">
        <f t="shared" si="35"/>
        <v>0</v>
      </c>
      <c r="EF64" s="12">
        <f t="shared" si="35"/>
        <v>0</v>
      </c>
      <c r="EG64" s="12">
        <f t="shared" si="35"/>
        <v>0</v>
      </c>
      <c r="EH64" s="12">
        <f t="shared" si="35"/>
        <v>0</v>
      </c>
      <c r="EI64" s="12">
        <f t="shared" si="35"/>
        <v>0</v>
      </c>
      <c r="EJ64" s="12">
        <f t="shared" si="35"/>
        <v>0</v>
      </c>
      <c r="EK64" s="12">
        <f t="shared" si="35"/>
        <v>0</v>
      </c>
      <c r="EL64" s="12">
        <f t="shared" si="35"/>
        <v>0</v>
      </c>
      <c r="EM64" s="12">
        <f t="shared" si="35"/>
        <v>0</v>
      </c>
      <c r="EN64" s="12">
        <f t="shared" si="35"/>
        <v>0</v>
      </c>
      <c r="EO64" s="12">
        <f t="shared" si="35"/>
        <v>0</v>
      </c>
      <c r="EP64" s="12">
        <f t="shared" si="35"/>
        <v>0</v>
      </c>
      <c r="EQ64" s="12">
        <f t="shared" si="35"/>
        <v>0</v>
      </c>
      <c r="ER64" s="12">
        <f t="shared" si="35"/>
        <v>0</v>
      </c>
      <c r="ES64" s="12">
        <f t="shared" si="35"/>
        <v>0</v>
      </c>
      <c r="ET64" s="12">
        <f t="shared" si="35"/>
        <v>0</v>
      </c>
      <c r="EU64" s="12">
        <f t="shared" si="35"/>
        <v>0</v>
      </c>
      <c r="EV64" s="12">
        <f t="shared" si="35"/>
        <v>0</v>
      </c>
      <c r="EW64" s="12">
        <f t="shared" si="35"/>
        <v>0</v>
      </c>
      <c r="EX64" s="12">
        <f t="shared" si="35"/>
        <v>0</v>
      </c>
      <c r="EY64" s="12">
        <f t="shared" si="35"/>
        <v>0</v>
      </c>
      <c r="EZ64" s="12">
        <f t="shared" si="35"/>
        <v>0</v>
      </c>
      <c r="FA64" s="12">
        <f t="shared" si="35"/>
        <v>0</v>
      </c>
      <c r="FB64" s="12">
        <f t="shared" si="35"/>
        <v>0</v>
      </c>
      <c r="FC64" s="12">
        <f t="shared" si="35"/>
        <v>0</v>
      </c>
      <c r="FD64" s="12">
        <f t="shared" si="35"/>
        <v>0</v>
      </c>
      <c r="FE64" s="12">
        <f t="shared" si="35"/>
        <v>0</v>
      </c>
      <c r="FF64" s="12">
        <f t="shared" si="35"/>
        <v>0</v>
      </c>
      <c r="FG64" s="12">
        <f t="shared" ref="FG64:FX64" si="36">FG24</f>
        <v>0</v>
      </c>
      <c r="FH64" s="12">
        <f t="shared" si="36"/>
        <v>0</v>
      </c>
      <c r="FI64" s="12">
        <f t="shared" si="36"/>
        <v>0</v>
      </c>
      <c r="FJ64" s="12">
        <f t="shared" si="36"/>
        <v>0</v>
      </c>
      <c r="FK64" s="12">
        <f t="shared" si="36"/>
        <v>0</v>
      </c>
      <c r="FL64" s="12">
        <f t="shared" si="36"/>
        <v>0</v>
      </c>
      <c r="FM64" s="12">
        <f t="shared" si="36"/>
        <v>0</v>
      </c>
      <c r="FN64" s="12">
        <f t="shared" si="36"/>
        <v>0</v>
      </c>
      <c r="FO64" s="12">
        <f t="shared" si="36"/>
        <v>0</v>
      </c>
      <c r="FP64" s="12">
        <f t="shared" si="36"/>
        <v>0</v>
      </c>
      <c r="FQ64" s="12">
        <f t="shared" si="36"/>
        <v>0</v>
      </c>
      <c r="FR64" s="12">
        <f t="shared" si="36"/>
        <v>0</v>
      </c>
      <c r="FS64" s="12">
        <f t="shared" si="36"/>
        <v>0</v>
      </c>
      <c r="FT64" s="12">
        <f t="shared" si="36"/>
        <v>0</v>
      </c>
      <c r="FU64" s="12">
        <f t="shared" si="36"/>
        <v>0</v>
      </c>
      <c r="FV64" s="12">
        <f t="shared" si="36"/>
        <v>0</v>
      </c>
      <c r="FW64" s="12">
        <f t="shared" si="36"/>
        <v>0</v>
      </c>
      <c r="FX64" s="12">
        <f t="shared" si="36"/>
        <v>0</v>
      </c>
      <c r="FY64" s="2"/>
      <c r="FZ64" s="12">
        <f t="shared" si="30"/>
        <v>0</v>
      </c>
      <c r="GA64" s="14"/>
      <c r="GB64" s="2"/>
      <c r="GC64" s="2"/>
      <c r="GD64" s="2"/>
      <c r="GE64" s="2"/>
      <c r="GF64" s="2"/>
      <c r="GG64" s="2"/>
      <c r="GH64" s="2"/>
      <c r="GI64" s="116"/>
      <c r="GJ64" s="116"/>
      <c r="GK64" s="116"/>
      <c r="GL64" s="116"/>
      <c r="GM64" s="116"/>
    </row>
    <row r="65" spans="1:197" x14ac:dyDescent="0.35">
      <c r="A65" s="115" t="s">
        <v>476</v>
      </c>
      <c r="B65" s="116" t="s">
        <v>701</v>
      </c>
      <c r="C65" s="12">
        <f t="shared" ref="C65:AH65" si="37">C25</f>
        <v>0</v>
      </c>
      <c r="D65" s="12">
        <f t="shared" si="37"/>
        <v>0</v>
      </c>
      <c r="E65" s="12">
        <f t="shared" si="37"/>
        <v>0</v>
      </c>
      <c r="F65" s="12">
        <f t="shared" si="37"/>
        <v>0</v>
      </c>
      <c r="G65" s="12">
        <f t="shared" si="37"/>
        <v>0</v>
      </c>
      <c r="H65" s="12">
        <f t="shared" si="37"/>
        <v>0</v>
      </c>
      <c r="I65" s="12">
        <f t="shared" si="37"/>
        <v>0</v>
      </c>
      <c r="J65" s="12">
        <f t="shared" si="37"/>
        <v>0</v>
      </c>
      <c r="K65" s="12">
        <f t="shared" si="37"/>
        <v>0</v>
      </c>
      <c r="L65" s="12">
        <f t="shared" si="37"/>
        <v>0</v>
      </c>
      <c r="M65" s="12">
        <f t="shared" si="37"/>
        <v>0</v>
      </c>
      <c r="N65" s="12">
        <f t="shared" si="37"/>
        <v>0</v>
      </c>
      <c r="O65" s="12">
        <f t="shared" si="37"/>
        <v>0</v>
      </c>
      <c r="P65" s="12">
        <f t="shared" si="37"/>
        <v>0</v>
      </c>
      <c r="Q65" s="12">
        <f t="shared" si="37"/>
        <v>0</v>
      </c>
      <c r="R65" s="12">
        <f t="shared" si="37"/>
        <v>0</v>
      </c>
      <c r="S65" s="12">
        <f t="shared" si="37"/>
        <v>0</v>
      </c>
      <c r="T65" s="12">
        <f t="shared" si="37"/>
        <v>0</v>
      </c>
      <c r="U65" s="12">
        <f t="shared" si="37"/>
        <v>0</v>
      </c>
      <c r="V65" s="12">
        <f t="shared" si="37"/>
        <v>0</v>
      </c>
      <c r="W65" s="12">
        <f t="shared" si="37"/>
        <v>0</v>
      </c>
      <c r="X65" s="12">
        <f t="shared" si="37"/>
        <v>0</v>
      </c>
      <c r="Y65" s="12">
        <f t="shared" si="37"/>
        <v>0</v>
      </c>
      <c r="Z65" s="12">
        <f t="shared" si="37"/>
        <v>0</v>
      </c>
      <c r="AA65" s="12">
        <f t="shared" si="37"/>
        <v>0</v>
      </c>
      <c r="AB65" s="12">
        <f t="shared" si="37"/>
        <v>0</v>
      </c>
      <c r="AC65" s="12">
        <f t="shared" si="37"/>
        <v>0</v>
      </c>
      <c r="AD65" s="12">
        <f t="shared" si="37"/>
        <v>0</v>
      </c>
      <c r="AE65" s="12">
        <f t="shared" si="37"/>
        <v>0</v>
      </c>
      <c r="AF65" s="12">
        <f t="shared" si="37"/>
        <v>0</v>
      </c>
      <c r="AG65" s="12">
        <f t="shared" si="37"/>
        <v>0</v>
      </c>
      <c r="AH65" s="12">
        <f t="shared" si="37"/>
        <v>0</v>
      </c>
      <c r="AI65" s="12">
        <f t="shared" ref="AI65:BN65" si="38">AI25</f>
        <v>0</v>
      </c>
      <c r="AJ65" s="12">
        <f t="shared" si="38"/>
        <v>0</v>
      </c>
      <c r="AK65" s="12">
        <f t="shared" si="38"/>
        <v>0</v>
      </c>
      <c r="AL65" s="12">
        <f t="shared" si="38"/>
        <v>0</v>
      </c>
      <c r="AM65" s="12">
        <f t="shared" si="38"/>
        <v>0</v>
      </c>
      <c r="AN65" s="12">
        <f t="shared" si="38"/>
        <v>0</v>
      </c>
      <c r="AO65" s="12">
        <f t="shared" si="38"/>
        <v>0</v>
      </c>
      <c r="AP65" s="12">
        <f t="shared" si="38"/>
        <v>0</v>
      </c>
      <c r="AQ65" s="12">
        <f t="shared" si="38"/>
        <v>0</v>
      </c>
      <c r="AR65" s="12">
        <f t="shared" si="38"/>
        <v>0</v>
      </c>
      <c r="AS65" s="12">
        <f t="shared" si="38"/>
        <v>0</v>
      </c>
      <c r="AT65" s="12">
        <f t="shared" si="38"/>
        <v>0</v>
      </c>
      <c r="AU65" s="12">
        <f t="shared" si="38"/>
        <v>0</v>
      </c>
      <c r="AV65" s="12">
        <f t="shared" si="38"/>
        <v>0</v>
      </c>
      <c r="AW65" s="12">
        <f t="shared" si="38"/>
        <v>0</v>
      </c>
      <c r="AX65" s="12">
        <f t="shared" si="38"/>
        <v>0</v>
      </c>
      <c r="AY65" s="12">
        <f t="shared" si="38"/>
        <v>0</v>
      </c>
      <c r="AZ65" s="12">
        <f t="shared" si="38"/>
        <v>0</v>
      </c>
      <c r="BA65" s="12">
        <f t="shared" si="38"/>
        <v>0</v>
      </c>
      <c r="BB65" s="12">
        <f t="shared" si="38"/>
        <v>0</v>
      </c>
      <c r="BC65" s="12">
        <f t="shared" si="38"/>
        <v>0</v>
      </c>
      <c r="BD65" s="12">
        <f t="shared" si="38"/>
        <v>0</v>
      </c>
      <c r="BE65" s="12">
        <f t="shared" si="38"/>
        <v>0</v>
      </c>
      <c r="BF65" s="12">
        <f t="shared" si="38"/>
        <v>0</v>
      </c>
      <c r="BG65" s="12">
        <f t="shared" si="38"/>
        <v>0</v>
      </c>
      <c r="BH65" s="12">
        <f t="shared" si="38"/>
        <v>0</v>
      </c>
      <c r="BI65" s="12">
        <f t="shared" si="38"/>
        <v>0</v>
      </c>
      <c r="BJ65" s="12">
        <f t="shared" si="38"/>
        <v>0</v>
      </c>
      <c r="BK65" s="12">
        <f t="shared" si="38"/>
        <v>0</v>
      </c>
      <c r="BL65" s="12">
        <f t="shared" si="38"/>
        <v>0</v>
      </c>
      <c r="BM65" s="12">
        <f t="shared" si="38"/>
        <v>0</v>
      </c>
      <c r="BN65" s="12">
        <f t="shared" si="38"/>
        <v>0</v>
      </c>
      <c r="BO65" s="12">
        <f t="shared" ref="BO65:CT65" si="39">BO25</f>
        <v>0</v>
      </c>
      <c r="BP65" s="12">
        <f t="shared" si="39"/>
        <v>0</v>
      </c>
      <c r="BQ65" s="12">
        <f t="shared" si="39"/>
        <v>0</v>
      </c>
      <c r="BR65" s="12">
        <f t="shared" si="39"/>
        <v>0</v>
      </c>
      <c r="BS65" s="12">
        <f t="shared" si="39"/>
        <v>0</v>
      </c>
      <c r="BT65" s="12">
        <f t="shared" si="39"/>
        <v>0</v>
      </c>
      <c r="BU65" s="12">
        <f t="shared" si="39"/>
        <v>0</v>
      </c>
      <c r="BV65" s="12">
        <f t="shared" si="39"/>
        <v>0</v>
      </c>
      <c r="BW65" s="12">
        <f t="shared" si="39"/>
        <v>0</v>
      </c>
      <c r="BX65" s="12">
        <f t="shared" si="39"/>
        <v>0</v>
      </c>
      <c r="BY65" s="12">
        <f t="shared" si="39"/>
        <v>0</v>
      </c>
      <c r="BZ65" s="12">
        <f t="shared" si="39"/>
        <v>0</v>
      </c>
      <c r="CA65" s="12">
        <f t="shared" si="39"/>
        <v>0</v>
      </c>
      <c r="CB65" s="12">
        <f t="shared" si="39"/>
        <v>0</v>
      </c>
      <c r="CC65" s="12">
        <f t="shared" si="39"/>
        <v>0</v>
      </c>
      <c r="CD65" s="12">
        <f t="shared" si="39"/>
        <v>0</v>
      </c>
      <c r="CE65" s="12">
        <f t="shared" si="39"/>
        <v>0</v>
      </c>
      <c r="CF65" s="12">
        <f t="shared" si="39"/>
        <v>0</v>
      </c>
      <c r="CG65" s="12">
        <f t="shared" si="39"/>
        <v>0</v>
      </c>
      <c r="CH65" s="12">
        <f t="shared" si="39"/>
        <v>0</v>
      </c>
      <c r="CI65" s="12">
        <f t="shared" si="39"/>
        <v>0</v>
      </c>
      <c r="CJ65" s="12">
        <f t="shared" si="39"/>
        <v>0</v>
      </c>
      <c r="CK65" s="12">
        <f t="shared" si="39"/>
        <v>0</v>
      </c>
      <c r="CL65" s="12">
        <f t="shared" si="39"/>
        <v>0</v>
      </c>
      <c r="CM65" s="12">
        <f t="shared" si="39"/>
        <v>0</v>
      </c>
      <c r="CN65" s="12">
        <f t="shared" si="39"/>
        <v>0</v>
      </c>
      <c r="CO65" s="12">
        <f t="shared" si="39"/>
        <v>0</v>
      </c>
      <c r="CP65" s="12">
        <f t="shared" si="39"/>
        <v>0</v>
      </c>
      <c r="CQ65" s="12">
        <f t="shared" si="39"/>
        <v>0</v>
      </c>
      <c r="CR65" s="12">
        <f t="shared" si="39"/>
        <v>0</v>
      </c>
      <c r="CS65" s="12">
        <f t="shared" si="39"/>
        <v>0</v>
      </c>
      <c r="CT65" s="12">
        <f t="shared" si="39"/>
        <v>0</v>
      </c>
      <c r="CU65" s="12">
        <f t="shared" ref="CU65:DZ65" si="40">CU25</f>
        <v>0</v>
      </c>
      <c r="CV65" s="12">
        <f t="shared" si="40"/>
        <v>0</v>
      </c>
      <c r="CW65" s="12">
        <f t="shared" si="40"/>
        <v>0</v>
      </c>
      <c r="CX65" s="12">
        <f t="shared" si="40"/>
        <v>0</v>
      </c>
      <c r="CY65" s="12">
        <f t="shared" si="40"/>
        <v>0</v>
      </c>
      <c r="CZ65" s="12">
        <f t="shared" si="40"/>
        <v>0</v>
      </c>
      <c r="DA65" s="12">
        <f t="shared" si="40"/>
        <v>0</v>
      </c>
      <c r="DB65" s="12">
        <f t="shared" si="40"/>
        <v>0</v>
      </c>
      <c r="DC65" s="12">
        <f t="shared" si="40"/>
        <v>0</v>
      </c>
      <c r="DD65" s="12">
        <f t="shared" si="40"/>
        <v>0</v>
      </c>
      <c r="DE65" s="12">
        <f t="shared" si="40"/>
        <v>0</v>
      </c>
      <c r="DF65" s="12">
        <f t="shared" si="40"/>
        <v>0</v>
      </c>
      <c r="DG65" s="12">
        <f t="shared" si="40"/>
        <v>0</v>
      </c>
      <c r="DH65" s="12">
        <f t="shared" si="40"/>
        <v>0</v>
      </c>
      <c r="DI65" s="12">
        <f t="shared" si="40"/>
        <v>0</v>
      </c>
      <c r="DJ65" s="12">
        <f t="shared" si="40"/>
        <v>0</v>
      </c>
      <c r="DK65" s="12">
        <f t="shared" si="40"/>
        <v>0</v>
      </c>
      <c r="DL65" s="12">
        <f t="shared" si="40"/>
        <v>0</v>
      </c>
      <c r="DM65" s="12">
        <f t="shared" si="40"/>
        <v>0</v>
      </c>
      <c r="DN65" s="12">
        <f t="shared" si="40"/>
        <v>0</v>
      </c>
      <c r="DO65" s="12">
        <f t="shared" si="40"/>
        <v>0</v>
      </c>
      <c r="DP65" s="12">
        <f t="shared" si="40"/>
        <v>0</v>
      </c>
      <c r="DQ65" s="12">
        <f t="shared" si="40"/>
        <v>0</v>
      </c>
      <c r="DR65" s="12">
        <f t="shared" si="40"/>
        <v>0</v>
      </c>
      <c r="DS65" s="12">
        <f t="shared" si="40"/>
        <v>0</v>
      </c>
      <c r="DT65" s="12">
        <f t="shared" si="40"/>
        <v>0</v>
      </c>
      <c r="DU65" s="12">
        <f t="shared" si="40"/>
        <v>0</v>
      </c>
      <c r="DV65" s="12">
        <f t="shared" si="40"/>
        <v>0</v>
      </c>
      <c r="DW65" s="12">
        <f t="shared" si="40"/>
        <v>0</v>
      </c>
      <c r="DX65" s="12">
        <f t="shared" si="40"/>
        <v>0</v>
      </c>
      <c r="DY65" s="12">
        <f t="shared" si="40"/>
        <v>0</v>
      </c>
      <c r="DZ65" s="12">
        <f t="shared" si="40"/>
        <v>0</v>
      </c>
      <c r="EA65" s="12">
        <f t="shared" ref="EA65:FF65" si="41">EA25</f>
        <v>0</v>
      </c>
      <c r="EB65" s="12">
        <f t="shared" si="41"/>
        <v>0</v>
      </c>
      <c r="EC65" s="12">
        <f t="shared" si="41"/>
        <v>0</v>
      </c>
      <c r="ED65" s="12">
        <f t="shared" si="41"/>
        <v>0</v>
      </c>
      <c r="EE65" s="12">
        <f t="shared" si="41"/>
        <v>0</v>
      </c>
      <c r="EF65" s="12">
        <f t="shared" si="41"/>
        <v>0</v>
      </c>
      <c r="EG65" s="12">
        <f t="shared" si="41"/>
        <v>0</v>
      </c>
      <c r="EH65" s="12">
        <f t="shared" si="41"/>
        <v>0</v>
      </c>
      <c r="EI65" s="12">
        <f t="shared" si="41"/>
        <v>0</v>
      </c>
      <c r="EJ65" s="12">
        <f t="shared" si="41"/>
        <v>0</v>
      </c>
      <c r="EK65" s="12">
        <f t="shared" si="41"/>
        <v>0</v>
      </c>
      <c r="EL65" s="12">
        <f t="shared" si="41"/>
        <v>0</v>
      </c>
      <c r="EM65" s="12">
        <f t="shared" si="41"/>
        <v>0</v>
      </c>
      <c r="EN65" s="12">
        <f t="shared" si="41"/>
        <v>0</v>
      </c>
      <c r="EO65" s="12">
        <f t="shared" si="41"/>
        <v>0</v>
      </c>
      <c r="EP65" s="12">
        <f t="shared" si="41"/>
        <v>0</v>
      </c>
      <c r="EQ65" s="12">
        <f t="shared" si="41"/>
        <v>0</v>
      </c>
      <c r="ER65" s="12">
        <f t="shared" si="41"/>
        <v>0</v>
      </c>
      <c r="ES65" s="12">
        <f t="shared" si="41"/>
        <v>0</v>
      </c>
      <c r="ET65" s="12">
        <f t="shared" si="41"/>
        <v>0</v>
      </c>
      <c r="EU65" s="12">
        <f t="shared" si="41"/>
        <v>0</v>
      </c>
      <c r="EV65" s="12">
        <f t="shared" si="41"/>
        <v>0</v>
      </c>
      <c r="EW65" s="12">
        <f t="shared" si="41"/>
        <v>0</v>
      </c>
      <c r="EX65" s="12">
        <f t="shared" si="41"/>
        <v>0</v>
      </c>
      <c r="EY65" s="12">
        <f t="shared" si="41"/>
        <v>0</v>
      </c>
      <c r="EZ65" s="12">
        <f t="shared" si="41"/>
        <v>0</v>
      </c>
      <c r="FA65" s="12">
        <f t="shared" si="41"/>
        <v>0</v>
      </c>
      <c r="FB65" s="12">
        <f t="shared" si="41"/>
        <v>0</v>
      </c>
      <c r="FC65" s="12">
        <f t="shared" si="41"/>
        <v>0</v>
      </c>
      <c r="FD65" s="12">
        <f t="shared" si="41"/>
        <v>0</v>
      </c>
      <c r="FE65" s="12">
        <f t="shared" si="41"/>
        <v>0</v>
      </c>
      <c r="FF65" s="12">
        <f t="shared" si="41"/>
        <v>0</v>
      </c>
      <c r="FG65" s="12">
        <f t="shared" ref="FG65:FX65" si="42">FG25</f>
        <v>0</v>
      </c>
      <c r="FH65" s="12">
        <f t="shared" si="42"/>
        <v>0</v>
      </c>
      <c r="FI65" s="12">
        <f t="shared" si="42"/>
        <v>0</v>
      </c>
      <c r="FJ65" s="12">
        <f t="shared" si="42"/>
        <v>0</v>
      </c>
      <c r="FK65" s="12">
        <f t="shared" si="42"/>
        <v>0</v>
      </c>
      <c r="FL65" s="12">
        <f t="shared" si="42"/>
        <v>0</v>
      </c>
      <c r="FM65" s="12">
        <f t="shared" si="42"/>
        <v>0</v>
      </c>
      <c r="FN65" s="12">
        <f t="shared" si="42"/>
        <v>0</v>
      </c>
      <c r="FO65" s="12">
        <f t="shared" si="42"/>
        <v>0</v>
      </c>
      <c r="FP65" s="12">
        <f t="shared" si="42"/>
        <v>0</v>
      </c>
      <c r="FQ65" s="12">
        <f t="shared" si="42"/>
        <v>0</v>
      </c>
      <c r="FR65" s="12">
        <f t="shared" si="42"/>
        <v>0</v>
      </c>
      <c r="FS65" s="12">
        <f t="shared" si="42"/>
        <v>0</v>
      </c>
      <c r="FT65" s="12">
        <f t="shared" si="42"/>
        <v>0</v>
      </c>
      <c r="FU65" s="12">
        <f t="shared" si="42"/>
        <v>0</v>
      </c>
      <c r="FV65" s="12">
        <f t="shared" si="42"/>
        <v>0</v>
      </c>
      <c r="FW65" s="12">
        <f t="shared" si="42"/>
        <v>0</v>
      </c>
      <c r="FX65" s="12">
        <f t="shared" si="42"/>
        <v>0</v>
      </c>
      <c r="FY65" s="12"/>
      <c r="FZ65" s="12">
        <f t="shared" si="30"/>
        <v>0</v>
      </c>
      <c r="GA65" s="14"/>
      <c r="GB65" s="2"/>
      <c r="GC65" s="2"/>
      <c r="GD65" s="2"/>
      <c r="GE65" s="2"/>
      <c r="GF65" s="2"/>
      <c r="GG65" s="2"/>
      <c r="GH65" s="2"/>
      <c r="GI65" s="116"/>
      <c r="GJ65" s="116"/>
      <c r="GK65" s="116"/>
      <c r="GL65" s="116"/>
      <c r="GM65" s="116"/>
    </row>
    <row r="66" spans="1:197" x14ac:dyDescent="0.35">
      <c r="A66" s="115" t="s">
        <v>477</v>
      </c>
      <c r="B66" s="116" t="s">
        <v>702</v>
      </c>
      <c r="C66" s="12">
        <f t="shared" ref="C66:AH66" si="43">C26</f>
        <v>0</v>
      </c>
      <c r="D66" s="12">
        <f t="shared" si="43"/>
        <v>0</v>
      </c>
      <c r="E66" s="12">
        <f t="shared" si="43"/>
        <v>0</v>
      </c>
      <c r="F66" s="12">
        <f t="shared" si="43"/>
        <v>0</v>
      </c>
      <c r="G66" s="12">
        <f t="shared" si="43"/>
        <v>0</v>
      </c>
      <c r="H66" s="12">
        <f t="shared" si="43"/>
        <v>0</v>
      </c>
      <c r="I66" s="12">
        <f t="shared" si="43"/>
        <v>0</v>
      </c>
      <c r="J66" s="12">
        <f t="shared" si="43"/>
        <v>0</v>
      </c>
      <c r="K66" s="12">
        <f t="shared" si="43"/>
        <v>0</v>
      </c>
      <c r="L66" s="12">
        <f t="shared" si="43"/>
        <v>0</v>
      </c>
      <c r="M66" s="12">
        <f t="shared" si="43"/>
        <v>0</v>
      </c>
      <c r="N66" s="12">
        <f t="shared" si="43"/>
        <v>0</v>
      </c>
      <c r="O66" s="12">
        <f t="shared" si="43"/>
        <v>0</v>
      </c>
      <c r="P66" s="12">
        <f t="shared" si="43"/>
        <v>0</v>
      </c>
      <c r="Q66" s="12">
        <f t="shared" si="43"/>
        <v>0</v>
      </c>
      <c r="R66" s="12">
        <f t="shared" si="43"/>
        <v>0</v>
      </c>
      <c r="S66" s="12">
        <f t="shared" si="43"/>
        <v>0</v>
      </c>
      <c r="T66" s="12">
        <f t="shared" si="43"/>
        <v>0</v>
      </c>
      <c r="U66" s="12">
        <f t="shared" si="43"/>
        <v>0</v>
      </c>
      <c r="V66" s="12">
        <f t="shared" si="43"/>
        <v>0</v>
      </c>
      <c r="W66" s="12">
        <f t="shared" si="43"/>
        <v>0</v>
      </c>
      <c r="X66" s="12">
        <f t="shared" si="43"/>
        <v>0</v>
      </c>
      <c r="Y66" s="12">
        <f t="shared" si="43"/>
        <v>0</v>
      </c>
      <c r="Z66" s="12">
        <f t="shared" si="43"/>
        <v>0</v>
      </c>
      <c r="AA66" s="12">
        <f t="shared" si="43"/>
        <v>0</v>
      </c>
      <c r="AB66" s="12">
        <f t="shared" si="43"/>
        <v>0</v>
      </c>
      <c r="AC66" s="12">
        <f t="shared" si="43"/>
        <v>0</v>
      </c>
      <c r="AD66" s="12">
        <f t="shared" si="43"/>
        <v>0</v>
      </c>
      <c r="AE66" s="12">
        <f t="shared" si="43"/>
        <v>0</v>
      </c>
      <c r="AF66" s="12">
        <f t="shared" si="43"/>
        <v>0</v>
      </c>
      <c r="AG66" s="12">
        <f t="shared" si="43"/>
        <v>0</v>
      </c>
      <c r="AH66" s="12">
        <f t="shared" si="43"/>
        <v>0</v>
      </c>
      <c r="AI66" s="12">
        <f t="shared" ref="AI66:BN66" si="44">AI26</f>
        <v>0</v>
      </c>
      <c r="AJ66" s="12">
        <f t="shared" si="44"/>
        <v>0</v>
      </c>
      <c r="AK66" s="12">
        <f t="shared" si="44"/>
        <v>0</v>
      </c>
      <c r="AL66" s="12">
        <f t="shared" si="44"/>
        <v>0</v>
      </c>
      <c r="AM66" s="12">
        <f t="shared" si="44"/>
        <v>0</v>
      </c>
      <c r="AN66" s="12">
        <f t="shared" si="44"/>
        <v>0</v>
      </c>
      <c r="AO66" s="12">
        <f t="shared" si="44"/>
        <v>0</v>
      </c>
      <c r="AP66" s="12">
        <f t="shared" si="44"/>
        <v>0</v>
      </c>
      <c r="AQ66" s="12">
        <f t="shared" si="44"/>
        <v>0</v>
      </c>
      <c r="AR66" s="12">
        <f t="shared" si="44"/>
        <v>0</v>
      </c>
      <c r="AS66" s="12">
        <f t="shared" si="44"/>
        <v>0</v>
      </c>
      <c r="AT66" s="12">
        <f t="shared" si="44"/>
        <v>0</v>
      </c>
      <c r="AU66" s="12">
        <f t="shared" si="44"/>
        <v>0</v>
      </c>
      <c r="AV66" s="12">
        <f t="shared" si="44"/>
        <v>0</v>
      </c>
      <c r="AW66" s="12">
        <f t="shared" si="44"/>
        <v>0</v>
      </c>
      <c r="AX66" s="12">
        <f t="shared" si="44"/>
        <v>0</v>
      </c>
      <c r="AY66" s="12">
        <f t="shared" si="44"/>
        <v>0</v>
      </c>
      <c r="AZ66" s="12">
        <f t="shared" si="44"/>
        <v>0</v>
      </c>
      <c r="BA66" s="12">
        <f t="shared" si="44"/>
        <v>0</v>
      </c>
      <c r="BB66" s="12">
        <f t="shared" si="44"/>
        <v>0</v>
      </c>
      <c r="BC66" s="12">
        <f t="shared" si="44"/>
        <v>0</v>
      </c>
      <c r="BD66" s="12">
        <f t="shared" si="44"/>
        <v>0</v>
      </c>
      <c r="BE66" s="12">
        <f t="shared" si="44"/>
        <v>0</v>
      </c>
      <c r="BF66" s="12">
        <f t="shared" si="44"/>
        <v>0</v>
      </c>
      <c r="BG66" s="12">
        <f t="shared" si="44"/>
        <v>0</v>
      </c>
      <c r="BH66" s="12">
        <f t="shared" si="44"/>
        <v>0</v>
      </c>
      <c r="BI66" s="12">
        <f t="shared" si="44"/>
        <v>0</v>
      </c>
      <c r="BJ66" s="12">
        <f t="shared" si="44"/>
        <v>0</v>
      </c>
      <c r="BK66" s="12">
        <f t="shared" si="44"/>
        <v>0</v>
      </c>
      <c r="BL66" s="12">
        <f t="shared" si="44"/>
        <v>0</v>
      </c>
      <c r="BM66" s="12">
        <f t="shared" si="44"/>
        <v>0</v>
      </c>
      <c r="BN66" s="12">
        <f t="shared" si="44"/>
        <v>0</v>
      </c>
      <c r="BO66" s="12">
        <f t="shared" ref="BO66:CT66" si="45">BO26</f>
        <v>0</v>
      </c>
      <c r="BP66" s="12">
        <f t="shared" si="45"/>
        <v>0</v>
      </c>
      <c r="BQ66" s="12">
        <f t="shared" si="45"/>
        <v>0</v>
      </c>
      <c r="BR66" s="12">
        <f t="shared" si="45"/>
        <v>0</v>
      </c>
      <c r="BS66" s="12">
        <f t="shared" si="45"/>
        <v>0</v>
      </c>
      <c r="BT66" s="12">
        <f t="shared" si="45"/>
        <v>0</v>
      </c>
      <c r="BU66" s="12">
        <f t="shared" si="45"/>
        <v>0</v>
      </c>
      <c r="BV66" s="12">
        <f t="shared" si="45"/>
        <v>0</v>
      </c>
      <c r="BW66" s="12">
        <f t="shared" si="45"/>
        <v>0</v>
      </c>
      <c r="BX66" s="12">
        <f t="shared" si="45"/>
        <v>0</v>
      </c>
      <c r="BY66" s="12">
        <f t="shared" si="45"/>
        <v>0</v>
      </c>
      <c r="BZ66" s="12">
        <f t="shared" si="45"/>
        <v>0</v>
      </c>
      <c r="CA66" s="12">
        <f t="shared" si="45"/>
        <v>0</v>
      </c>
      <c r="CB66" s="12">
        <f t="shared" si="45"/>
        <v>0</v>
      </c>
      <c r="CC66" s="12">
        <f t="shared" si="45"/>
        <v>0</v>
      </c>
      <c r="CD66" s="12">
        <f t="shared" si="45"/>
        <v>0</v>
      </c>
      <c r="CE66" s="12">
        <f t="shared" si="45"/>
        <v>0</v>
      </c>
      <c r="CF66" s="12">
        <f t="shared" si="45"/>
        <v>0</v>
      </c>
      <c r="CG66" s="12">
        <f t="shared" si="45"/>
        <v>0</v>
      </c>
      <c r="CH66" s="12">
        <f t="shared" si="45"/>
        <v>0</v>
      </c>
      <c r="CI66" s="12">
        <f t="shared" si="45"/>
        <v>0</v>
      </c>
      <c r="CJ66" s="12">
        <f t="shared" si="45"/>
        <v>0</v>
      </c>
      <c r="CK66" s="12">
        <f t="shared" si="45"/>
        <v>0</v>
      </c>
      <c r="CL66" s="12">
        <f t="shared" si="45"/>
        <v>0</v>
      </c>
      <c r="CM66" s="12">
        <f t="shared" si="45"/>
        <v>0</v>
      </c>
      <c r="CN66" s="12">
        <f t="shared" si="45"/>
        <v>0</v>
      </c>
      <c r="CO66" s="12">
        <f t="shared" si="45"/>
        <v>0</v>
      </c>
      <c r="CP66" s="12">
        <f t="shared" si="45"/>
        <v>0</v>
      </c>
      <c r="CQ66" s="12">
        <f t="shared" si="45"/>
        <v>0</v>
      </c>
      <c r="CR66" s="12">
        <f t="shared" si="45"/>
        <v>0</v>
      </c>
      <c r="CS66" s="12">
        <f t="shared" si="45"/>
        <v>0</v>
      </c>
      <c r="CT66" s="12">
        <f t="shared" si="45"/>
        <v>0</v>
      </c>
      <c r="CU66" s="12">
        <f t="shared" ref="CU66:DZ66" si="46">CU26</f>
        <v>0</v>
      </c>
      <c r="CV66" s="12">
        <f t="shared" si="46"/>
        <v>0</v>
      </c>
      <c r="CW66" s="12">
        <f t="shared" si="46"/>
        <v>0</v>
      </c>
      <c r="CX66" s="12">
        <f t="shared" si="46"/>
        <v>0</v>
      </c>
      <c r="CY66" s="12">
        <f t="shared" si="46"/>
        <v>0</v>
      </c>
      <c r="CZ66" s="12">
        <f t="shared" si="46"/>
        <v>0</v>
      </c>
      <c r="DA66" s="12">
        <f t="shared" si="46"/>
        <v>0</v>
      </c>
      <c r="DB66" s="12">
        <f t="shared" si="46"/>
        <v>0</v>
      </c>
      <c r="DC66" s="12">
        <f t="shared" si="46"/>
        <v>0</v>
      </c>
      <c r="DD66" s="12">
        <f t="shared" si="46"/>
        <v>0</v>
      </c>
      <c r="DE66" s="12">
        <f t="shared" si="46"/>
        <v>0</v>
      </c>
      <c r="DF66" s="12">
        <f t="shared" si="46"/>
        <v>0</v>
      </c>
      <c r="DG66" s="12">
        <f t="shared" si="46"/>
        <v>0</v>
      </c>
      <c r="DH66" s="12">
        <f t="shared" si="46"/>
        <v>0</v>
      </c>
      <c r="DI66" s="12">
        <f t="shared" si="46"/>
        <v>0</v>
      </c>
      <c r="DJ66" s="12">
        <f t="shared" si="46"/>
        <v>0</v>
      </c>
      <c r="DK66" s="12">
        <f t="shared" si="46"/>
        <v>0</v>
      </c>
      <c r="DL66" s="12">
        <f t="shared" si="46"/>
        <v>0</v>
      </c>
      <c r="DM66" s="12">
        <f t="shared" si="46"/>
        <v>0</v>
      </c>
      <c r="DN66" s="12">
        <f t="shared" si="46"/>
        <v>0</v>
      </c>
      <c r="DO66" s="12">
        <f t="shared" si="46"/>
        <v>0</v>
      </c>
      <c r="DP66" s="12">
        <f t="shared" si="46"/>
        <v>0</v>
      </c>
      <c r="DQ66" s="12">
        <f t="shared" si="46"/>
        <v>0</v>
      </c>
      <c r="DR66" s="12">
        <f t="shared" si="46"/>
        <v>0</v>
      </c>
      <c r="DS66" s="12">
        <f t="shared" si="46"/>
        <v>0</v>
      </c>
      <c r="DT66" s="12">
        <f t="shared" si="46"/>
        <v>0</v>
      </c>
      <c r="DU66" s="12">
        <f t="shared" si="46"/>
        <v>0</v>
      </c>
      <c r="DV66" s="12">
        <f t="shared" si="46"/>
        <v>0</v>
      </c>
      <c r="DW66" s="12">
        <f t="shared" si="46"/>
        <v>0</v>
      </c>
      <c r="DX66" s="12">
        <f t="shared" si="46"/>
        <v>0</v>
      </c>
      <c r="DY66" s="12">
        <f t="shared" si="46"/>
        <v>0</v>
      </c>
      <c r="DZ66" s="12">
        <f t="shared" si="46"/>
        <v>0</v>
      </c>
      <c r="EA66" s="12">
        <f t="shared" ref="EA66:FF66" si="47">EA26</f>
        <v>0</v>
      </c>
      <c r="EB66" s="12">
        <f t="shared" si="47"/>
        <v>0</v>
      </c>
      <c r="EC66" s="12">
        <f t="shared" si="47"/>
        <v>0</v>
      </c>
      <c r="ED66" s="12">
        <f t="shared" si="47"/>
        <v>0</v>
      </c>
      <c r="EE66" s="12">
        <f t="shared" si="47"/>
        <v>0</v>
      </c>
      <c r="EF66" s="12">
        <f t="shared" si="47"/>
        <v>0</v>
      </c>
      <c r="EG66" s="12">
        <f t="shared" si="47"/>
        <v>0</v>
      </c>
      <c r="EH66" s="12">
        <f t="shared" si="47"/>
        <v>0</v>
      </c>
      <c r="EI66" s="12">
        <f t="shared" si="47"/>
        <v>0</v>
      </c>
      <c r="EJ66" s="12">
        <f t="shared" si="47"/>
        <v>0</v>
      </c>
      <c r="EK66" s="12">
        <f t="shared" si="47"/>
        <v>0</v>
      </c>
      <c r="EL66" s="12">
        <f t="shared" si="47"/>
        <v>0</v>
      </c>
      <c r="EM66" s="12">
        <f t="shared" si="47"/>
        <v>0</v>
      </c>
      <c r="EN66" s="12">
        <f t="shared" si="47"/>
        <v>0</v>
      </c>
      <c r="EO66" s="12">
        <f t="shared" si="47"/>
        <v>0</v>
      </c>
      <c r="EP66" s="12">
        <f t="shared" si="47"/>
        <v>0</v>
      </c>
      <c r="EQ66" s="12">
        <f t="shared" si="47"/>
        <v>0</v>
      </c>
      <c r="ER66" s="12">
        <f t="shared" si="47"/>
        <v>0</v>
      </c>
      <c r="ES66" s="12">
        <f t="shared" si="47"/>
        <v>0</v>
      </c>
      <c r="ET66" s="12">
        <f t="shared" si="47"/>
        <v>0</v>
      </c>
      <c r="EU66" s="12">
        <f t="shared" si="47"/>
        <v>0</v>
      </c>
      <c r="EV66" s="12">
        <f t="shared" si="47"/>
        <v>0</v>
      </c>
      <c r="EW66" s="12">
        <f t="shared" si="47"/>
        <v>0</v>
      </c>
      <c r="EX66" s="12">
        <f t="shared" si="47"/>
        <v>0</v>
      </c>
      <c r="EY66" s="12">
        <f t="shared" si="47"/>
        <v>0</v>
      </c>
      <c r="EZ66" s="12">
        <f t="shared" si="47"/>
        <v>0</v>
      </c>
      <c r="FA66" s="12">
        <f t="shared" si="47"/>
        <v>0</v>
      </c>
      <c r="FB66" s="12">
        <f t="shared" si="47"/>
        <v>0</v>
      </c>
      <c r="FC66" s="12">
        <f t="shared" si="47"/>
        <v>0</v>
      </c>
      <c r="FD66" s="12">
        <f t="shared" si="47"/>
        <v>0</v>
      </c>
      <c r="FE66" s="12">
        <f t="shared" si="47"/>
        <v>0</v>
      </c>
      <c r="FF66" s="12">
        <f t="shared" si="47"/>
        <v>0</v>
      </c>
      <c r="FG66" s="12">
        <f t="shared" ref="FG66:FX66" si="48">FG26</f>
        <v>0</v>
      </c>
      <c r="FH66" s="12">
        <f t="shared" si="48"/>
        <v>0</v>
      </c>
      <c r="FI66" s="12">
        <f t="shared" si="48"/>
        <v>0</v>
      </c>
      <c r="FJ66" s="12">
        <f t="shared" si="48"/>
        <v>0</v>
      </c>
      <c r="FK66" s="12">
        <f t="shared" si="48"/>
        <v>0</v>
      </c>
      <c r="FL66" s="12">
        <f t="shared" si="48"/>
        <v>0</v>
      </c>
      <c r="FM66" s="12">
        <f t="shared" si="48"/>
        <v>0</v>
      </c>
      <c r="FN66" s="12">
        <f t="shared" si="48"/>
        <v>0</v>
      </c>
      <c r="FO66" s="12">
        <f t="shared" si="48"/>
        <v>0</v>
      </c>
      <c r="FP66" s="12">
        <f t="shared" si="48"/>
        <v>0</v>
      </c>
      <c r="FQ66" s="12">
        <f t="shared" si="48"/>
        <v>0</v>
      </c>
      <c r="FR66" s="12">
        <f t="shared" si="48"/>
        <v>0</v>
      </c>
      <c r="FS66" s="12">
        <f t="shared" si="48"/>
        <v>0</v>
      </c>
      <c r="FT66" s="12">
        <f t="shared" si="48"/>
        <v>0</v>
      </c>
      <c r="FU66" s="12">
        <f t="shared" si="48"/>
        <v>0</v>
      </c>
      <c r="FV66" s="12">
        <f t="shared" si="48"/>
        <v>0</v>
      </c>
      <c r="FW66" s="12">
        <f t="shared" si="48"/>
        <v>0</v>
      </c>
      <c r="FX66" s="12">
        <f t="shared" si="48"/>
        <v>0</v>
      </c>
      <c r="FY66" s="12"/>
      <c r="FZ66" s="12">
        <f t="shared" si="30"/>
        <v>0</v>
      </c>
      <c r="GA66" s="14"/>
      <c r="GB66" s="12"/>
      <c r="GC66" s="12"/>
      <c r="GD66" s="12"/>
      <c r="GE66" s="12"/>
      <c r="GF66" s="12"/>
      <c r="GG66" s="2"/>
      <c r="GH66" s="2"/>
      <c r="GI66" s="116"/>
      <c r="GJ66" s="116"/>
      <c r="GK66" s="116"/>
      <c r="GL66" s="116"/>
      <c r="GM66" s="116"/>
    </row>
    <row r="67" spans="1:197" x14ac:dyDescent="0.35">
      <c r="A67" s="115" t="s">
        <v>478</v>
      </c>
      <c r="B67" s="116" t="s">
        <v>703</v>
      </c>
      <c r="C67" s="12">
        <f t="shared" ref="C67:BN67" si="49">ROUND(MAX(C63,ROUND(AVERAGE(C63:C64),1),ROUND(AVERAGE(C63:C65),1),ROUND(AVERAGE(C63:C66),1)),1)</f>
        <v>6364.5</v>
      </c>
      <c r="D67" s="12">
        <f t="shared" si="49"/>
        <v>32089</v>
      </c>
      <c r="E67" s="12">
        <f t="shared" si="49"/>
        <v>4691</v>
      </c>
      <c r="F67" s="12">
        <f t="shared" si="49"/>
        <v>21462.5</v>
      </c>
      <c r="G67" s="12">
        <f t="shared" si="49"/>
        <v>1844</v>
      </c>
      <c r="H67" s="12">
        <f t="shared" si="49"/>
        <v>1070</v>
      </c>
      <c r="I67" s="12">
        <f t="shared" si="49"/>
        <v>7027</v>
      </c>
      <c r="J67" s="12">
        <f t="shared" si="49"/>
        <v>1988</v>
      </c>
      <c r="K67" s="12">
        <f t="shared" si="49"/>
        <v>248.5</v>
      </c>
      <c r="L67" s="12">
        <f t="shared" si="49"/>
        <v>2062</v>
      </c>
      <c r="M67" s="12">
        <f t="shared" si="49"/>
        <v>839</v>
      </c>
      <c r="N67" s="12">
        <f t="shared" si="49"/>
        <v>49557</v>
      </c>
      <c r="O67" s="12">
        <f t="shared" si="49"/>
        <v>12263.5</v>
      </c>
      <c r="P67" s="12">
        <f t="shared" si="49"/>
        <v>313</v>
      </c>
      <c r="Q67" s="12">
        <f t="shared" si="49"/>
        <v>37352</v>
      </c>
      <c r="R67" s="12">
        <f t="shared" si="49"/>
        <v>481</v>
      </c>
      <c r="S67" s="12">
        <f t="shared" si="49"/>
        <v>1545.5</v>
      </c>
      <c r="T67" s="12">
        <f t="shared" si="49"/>
        <v>160</v>
      </c>
      <c r="U67" s="12">
        <f t="shared" si="49"/>
        <v>54</v>
      </c>
      <c r="V67" s="12">
        <f t="shared" si="49"/>
        <v>253</v>
      </c>
      <c r="W67" s="12">
        <f t="shared" si="49"/>
        <v>46</v>
      </c>
      <c r="X67" s="12">
        <f t="shared" si="49"/>
        <v>37.5</v>
      </c>
      <c r="Y67" s="12">
        <f t="shared" si="49"/>
        <v>397</v>
      </c>
      <c r="Z67" s="12">
        <f t="shared" si="49"/>
        <v>231</v>
      </c>
      <c r="AA67" s="12">
        <f t="shared" si="49"/>
        <v>30254.5</v>
      </c>
      <c r="AB67" s="12">
        <f t="shared" si="49"/>
        <v>26514</v>
      </c>
      <c r="AC67" s="12">
        <f t="shared" si="49"/>
        <v>847.5</v>
      </c>
      <c r="AD67" s="12">
        <f t="shared" si="49"/>
        <v>1281</v>
      </c>
      <c r="AE67" s="12">
        <f t="shared" si="49"/>
        <v>97</v>
      </c>
      <c r="AF67" s="12">
        <f t="shared" si="49"/>
        <v>164</v>
      </c>
      <c r="AG67" s="12">
        <f t="shared" si="49"/>
        <v>585.5</v>
      </c>
      <c r="AH67" s="12">
        <f t="shared" si="49"/>
        <v>908</v>
      </c>
      <c r="AI67" s="12">
        <f t="shared" si="49"/>
        <v>383</v>
      </c>
      <c r="AJ67" s="12">
        <f t="shared" si="49"/>
        <v>181.5</v>
      </c>
      <c r="AK67" s="12">
        <f t="shared" si="49"/>
        <v>162.5</v>
      </c>
      <c r="AL67" s="12">
        <f t="shared" si="49"/>
        <v>288.5</v>
      </c>
      <c r="AM67" s="12">
        <f t="shared" si="49"/>
        <v>306</v>
      </c>
      <c r="AN67" s="12">
        <f t="shared" si="49"/>
        <v>267</v>
      </c>
      <c r="AO67" s="12">
        <f t="shared" si="49"/>
        <v>3681</v>
      </c>
      <c r="AP67" s="12">
        <f t="shared" si="49"/>
        <v>83522.5</v>
      </c>
      <c r="AQ67" s="12">
        <f t="shared" si="49"/>
        <v>251</v>
      </c>
      <c r="AR67" s="12">
        <f t="shared" si="49"/>
        <v>57312</v>
      </c>
      <c r="AS67" s="12">
        <f t="shared" si="49"/>
        <v>5954.5</v>
      </c>
      <c r="AT67" s="12">
        <f t="shared" si="49"/>
        <v>2358</v>
      </c>
      <c r="AU67" s="12">
        <f t="shared" si="49"/>
        <v>268</v>
      </c>
      <c r="AV67" s="12">
        <f t="shared" si="49"/>
        <v>296</v>
      </c>
      <c r="AW67" s="12">
        <f t="shared" si="49"/>
        <v>255</v>
      </c>
      <c r="AX67" s="12">
        <f t="shared" si="49"/>
        <v>81</v>
      </c>
      <c r="AY67" s="12">
        <f t="shared" si="49"/>
        <v>391.5</v>
      </c>
      <c r="AZ67" s="12">
        <f t="shared" si="49"/>
        <v>11778.5</v>
      </c>
      <c r="BA67" s="12">
        <f t="shared" si="49"/>
        <v>8849.5</v>
      </c>
      <c r="BB67" s="12">
        <f t="shared" si="49"/>
        <v>7441</v>
      </c>
      <c r="BC67" s="12">
        <f t="shared" si="49"/>
        <v>20968.5</v>
      </c>
      <c r="BD67" s="12">
        <f t="shared" si="49"/>
        <v>3633.5</v>
      </c>
      <c r="BE67" s="12">
        <f t="shared" si="49"/>
        <v>1092</v>
      </c>
      <c r="BF67" s="12">
        <f t="shared" si="49"/>
        <v>24344</v>
      </c>
      <c r="BG67" s="12">
        <f t="shared" si="49"/>
        <v>919.5</v>
      </c>
      <c r="BH67" s="12">
        <f t="shared" si="49"/>
        <v>534</v>
      </c>
      <c r="BI67" s="12">
        <f t="shared" si="49"/>
        <v>254.5</v>
      </c>
      <c r="BJ67" s="12">
        <f t="shared" si="49"/>
        <v>6294</v>
      </c>
      <c r="BK67" s="12">
        <f t="shared" si="49"/>
        <v>21812.5</v>
      </c>
      <c r="BL67" s="12">
        <f t="shared" si="49"/>
        <v>69.5</v>
      </c>
      <c r="BM67" s="12">
        <f t="shared" si="49"/>
        <v>330.5</v>
      </c>
      <c r="BN67" s="12">
        <f t="shared" si="49"/>
        <v>2993</v>
      </c>
      <c r="BO67" s="12">
        <f t="shared" ref="BO67:DZ67" si="50">ROUND(MAX(BO63,ROUND(AVERAGE(BO63:BO64),1),ROUND(AVERAGE(BO63:BO65),1),ROUND(AVERAGE(BO63:BO66),1)),1)</f>
        <v>1186</v>
      </c>
      <c r="BP67" s="12">
        <f t="shared" si="50"/>
        <v>137</v>
      </c>
      <c r="BQ67" s="12">
        <f t="shared" si="50"/>
        <v>5582</v>
      </c>
      <c r="BR67" s="12">
        <f t="shared" si="50"/>
        <v>4474.5</v>
      </c>
      <c r="BS67" s="12">
        <f t="shared" si="50"/>
        <v>1158</v>
      </c>
      <c r="BT67" s="12">
        <f t="shared" si="50"/>
        <v>353</v>
      </c>
      <c r="BU67" s="12">
        <f t="shared" si="50"/>
        <v>382</v>
      </c>
      <c r="BV67" s="12">
        <f t="shared" si="50"/>
        <v>1243</v>
      </c>
      <c r="BW67" s="12">
        <f t="shared" si="50"/>
        <v>2017.5</v>
      </c>
      <c r="BX67" s="12">
        <f t="shared" si="50"/>
        <v>57</v>
      </c>
      <c r="BY67" s="12">
        <f t="shared" si="50"/>
        <v>392.5</v>
      </c>
      <c r="BZ67" s="12">
        <f t="shared" si="50"/>
        <v>228</v>
      </c>
      <c r="CA67" s="12">
        <f t="shared" si="50"/>
        <v>141.5</v>
      </c>
      <c r="CB67" s="12">
        <f t="shared" si="50"/>
        <v>70207.5</v>
      </c>
      <c r="CC67" s="12">
        <f t="shared" si="50"/>
        <v>186</v>
      </c>
      <c r="CD67" s="12">
        <f t="shared" si="50"/>
        <v>30</v>
      </c>
      <c r="CE67" s="12">
        <f t="shared" si="50"/>
        <v>158</v>
      </c>
      <c r="CF67" s="12">
        <f t="shared" si="50"/>
        <v>100</v>
      </c>
      <c r="CG67" s="12">
        <f t="shared" si="50"/>
        <v>191</v>
      </c>
      <c r="CH67" s="12">
        <f t="shared" si="50"/>
        <v>90</v>
      </c>
      <c r="CI67" s="12">
        <f t="shared" si="50"/>
        <v>683</v>
      </c>
      <c r="CJ67" s="12">
        <f t="shared" si="50"/>
        <v>822.5</v>
      </c>
      <c r="CK67" s="12">
        <f t="shared" si="50"/>
        <v>4188.5</v>
      </c>
      <c r="CL67" s="12">
        <f t="shared" si="50"/>
        <v>1148</v>
      </c>
      <c r="CM67" s="12">
        <f t="shared" si="50"/>
        <v>675.5</v>
      </c>
      <c r="CN67" s="12">
        <f t="shared" si="50"/>
        <v>27905.5</v>
      </c>
      <c r="CO67" s="12">
        <f t="shared" si="50"/>
        <v>13919.5</v>
      </c>
      <c r="CP67" s="12">
        <f t="shared" si="50"/>
        <v>856.5</v>
      </c>
      <c r="CQ67" s="12">
        <f t="shared" si="50"/>
        <v>759</v>
      </c>
      <c r="CR67" s="12">
        <f t="shared" si="50"/>
        <v>195</v>
      </c>
      <c r="CS67" s="12">
        <f t="shared" si="50"/>
        <v>245.5</v>
      </c>
      <c r="CT67" s="12">
        <f t="shared" si="50"/>
        <v>112</v>
      </c>
      <c r="CU67" s="12">
        <f t="shared" si="50"/>
        <v>67</v>
      </c>
      <c r="CV67" s="12">
        <f t="shared" si="50"/>
        <v>24</v>
      </c>
      <c r="CW67" s="12">
        <f t="shared" si="50"/>
        <v>187</v>
      </c>
      <c r="CX67" s="12">
        <f t="shared" si="50"/>
        <v>457</v>
      </c>
      <c r="CY67" s="12">
        <f t="shared" si="50"/>
        <v>25</v>
      </c>
      <c r="CZ67" s="12">
        <f t="shared" si="50"/>
        <v>1768</v>
      </c>
      <c r="DA67" s="12">
        <f t="shared" si="50"/>
        <v>203.5</v>
      </c>
      <c r="DB67" s="12">
        <f t="shared" si="50"/>
        <v>310.5</v>
      </c>
      <c r="DC67" s="12">
        <f t="shared" si="50"/>
        <v>193</v>
      </c>
      <c r="DD67" s="12">
        <f t="shared" si="50"/>
        <v>174.5</v>
      </c>
      <c r="DE67" s="12">
        <f t="shared" si="50"/>
        <v>279.5</v>
      </c>
      <c r="DF67" s="12">
        <f t="shared" si="50"/>
        <v>18445.5</v>
      </c>
      <c r="DG67" s="12">
        <f t="shared" si="50"/>
        <v>93.5</v>
      </c>
      <c r="DH67" s="12">
        <f t="shared" si="50"/>
        <v>1684</v>
      </c>
      <c r="DI67" s="12">
        <f t="shared" si="50"/>
        <v>2289</v>
      </c>
      <c r="DJ67" s="12">
        <f t="shared" si="50"/>
        <v>600</v>
      </c>
      <c r="DK67" s="12">
        <f t="shared" si="50"/>
        <v>472.5</v>
      </c>
      <c r="DL67" s="12">
        <f t="shared" si="50"/>
        <v>5616</v>
      </c>
      <c r="DM67" s="12">
        <f t="shared" si="50"/>
        <v>235</v>
      </c>
      <c r="DN67" s="12">
        <f t="shared" si="50"/>
        <v>1294.5</v>
      </c>
      <c r="DO67" s="12">
        <f t="shared" si="50"/>
        <v>3290</v>
      </c>
      <c r="DP67" s="12">
        <f t="shared" si="50"/>
        <v>199</v>
      </c>
      <c r="DQ67" s="12">
        <f t="shared" si="50"/>
        <v>887</v>
      </c>
      <c r="DR67" s="12">
        <f t="shared" si="50"/>
        <v>1266</v>
      </c>
      <c r="DS67" s="12">
        <f t="shared" si="50"/>
        <v>545</v>
      </c>
      <c r="DT67" s="12">
        <f t="shared" si="50"/>
        <v>175</v>
      </c>
      <c r="DU67" s="12">
        <f t="shared" si="50"/>
        <v>346</v>
      </c>
      <c r="DV67" s="12">
        <f t="shared" si="50"/>
        <v>198</v>
      </c>
      <c r="DW67" s="12">
        <f t="shared" si="50"/>
        <v>285</v>
      </c>
      <c r="DX67" s="12">
        <f t="shared" si="50"/>
        <v>168</v>
      </c>
      <c r="DY67" s="12">
        <f t="shared" si="50"/>
        <v>280</v>
      </c>
      <c r="DZ67" s="12">
        <f t="shared" si="50"/>
        <v>606.5</v>
      </c>
      <c r="EA67" s="12">
        <f t="shared" ref="EA67:FX67" si="51">ROUND(MAX(EA63,ROUND(AVERAGE(EA63:EA64),1),ROUND(AVERAGE(EA63:EA65),1),ROUND(AVERAGE(EA63:EA66),1)),1)</f>
        <v>487.5</v>
      </c>
      <c r="EB67" s="12">
        <f t="shared" si="51"/>
        <v>498</v>
      </c>
      <c r="EC67" s="12">
        <f t="shared" si="51"/>
        <v>260</v>
      </c>
      <c r="ED67" s="12">
        <f t="shared" si="51"/>
        <v>1546.5</v>
      </c>
      <c r="EE67" s="12">
        <f t="shared" si="51"/>
        <v>185.5</v>
      </c>
      <c r="EF67" s="12">
        <f t="shared" si="51"/>
        <v>1260</v>
      </c>
      <c r="EG67" s="12">
        <f t="shared" si="51"/>
        <v>250</v>
      </c>
      <c r="EH67" s="12">
        <f t="shared" si="51"/>
        <v>246</v>
      </c>
      <c r="EI67" s="12">
        <f t="shared" si="51"/>
        <v>13258.5</v>
      </c>
      <c r="EJ67" s="12">
        <f t="shared" si="51"/>
        <v>9752</v>
      </c>
      <c r="EK67" s="12">
        <f t="shared" si="51"/>
        <v>663.5</v>
      </c>
      <c r="EL67" s="12">
        <f t="shared" si="51"/>
        <v>447</v>
      </c>
      <c r="EM67" s="12">
        <f t="shared" si="51"/>
        <v>355</v>
      </c>
      <c r="EN67" s="12">
        <f t="shared" si="51"/>
        <v>876.5</v>
      </c>
      <c r="EO67" s="12">
        <f t="shared" si="51"/>
        <v>287</v>
      </c>
      <c r="EP67" s="12">
        <f t="shared" si="51"/>
        <v>428.5</v>
      </c>
      <c r="EQ67" s="12">
        <f t="shared" si="51"/>
        <v>2405</v>
      </c>
      <c r="ER67" s="12">
        <f t="shared" si="51"/>
        <v>306.5</v>
      </c>
      <c r="ES67" s="12">
        <f t="shared" si="51"/>
        <v>155.5</v>
      </c>
      <c r="ET67" s="12">
        <f t="shared" si="51"/>
        <v>197.5</v>
      </c>
      <c r="EU67" s="12">
        <f t="shared" si="51"/>
        <v>568</v>
      </c>
      <c r="EV67" s="12">
        <f t="shared" si="51"/>
        <v>66</v>
      </c>
      <c r="EW67" s="12">
        <f t="shared" si="51"/>
        <v>746.5</v>
      </c>
      <c r="EX67" s="12">
        <f t="shared" si="51"/>
        <v>173.5</v>
      </c>
      <c r="EY67" s="12">
        <f t="shared" si="51"/>
        <v>201</v>
      </c>
      <c r="EZ67" s="12">
        <f t="shared" si="51"/>
        <v>127</v>
      </c>
      <c r="FA67" s="12">
        <f t="shared" si="51"/>
        <v>3245</v>
      </c>
      <c r="FB67" s="12">
        <f t="shared" si="51"/>
        <v>275.5</v>
      </c>
      <c r="FC67" s="12">
        <f t="shared" si="51"/>
        <v>1640</v>
      </c>
      <c r="FD67" s="12">
        <f t="shared" si="51"/>
        <v>399</v>
      </c>
      <c r="FE67" s="12">
        <f t="shared" si="51"/>
        <v>70</v>
      </c>
      <c r="FF67" s="12">
        <f t="shared" si="51"/>
        <v>175</v>
      </c>
      <c r="FG67" s="12">
        <f t="shared" si="51"/>
        <v>114</v>
      </c>
      <c r="FH67" s="12">
        <f t="shared" si="51"/>
        <v>69</v>
      </c>
      <c r="FI67" s="12">
        <f t="shared" si="51"/>
        <v>1645</v>
      </c>
      <c r="FJ67" s="12">
        <f t="shared" si="51"/>
        <v>2016.5</v>
      </c>
      <c r="FK67" s="12">
        <f t="shared" si="51"/>
        <v>2482</v>
      </c>
      <c r="FL67" s="12">
        <f t="shared" si="51"/>
        <v>8537.5</v>
      </c>
      <c r="FM67" s="12">
        <f t="shared" si="51"/>
        <v>3981.5</v>
      </c>
      <c r="FN67" s="12">
        <f t="shared" si="51"/>
        <v>22420.5</v>
      </c>
      <c r="FO67" s="12">
        <f t="shared" si="51"/>
        <v>1117</v>
      </c>
      <c r="FP67" s="12">
        <f t="shared" si="51"/>
        <v>2341.5</v>
      </c>
      <c r="FQ67" s="12">
        <f t="shared" si="51"/>
        <v>982.5</v>
      </c>
      <c r="FR67" s="12">
        <f t="shared" si="51"/>
        <v>162.5</v>
      </c>
      <c r="FS67" s="12">
        <f t="shared" si="51"/>
        <v>160.5</v>
      </c>
      <c r="FT67" s="12">
        <f t="shared" si="51"/>
        <v>54</v>
      </c>
      <c r="FU67" s="12">
        <f t="shared" si="51"/>
        <v>760</v>
      </c>
      <c r="FV67" s="12">
        <f t="shared" si="51"/>
        <v>692</v>
      </c>
      <c r="FW67" s="12">
        <f t="shared" si="51"/>
        <v>128</v>
      </c>
      <c r="FX67" s="12">
        <f t="shared" si="51"/>
        <v>64</v>
      </c>
      <c r="FY67" s="12"/>
      <c r="FZ67" s="12">
        <f t="shared" si="30"/>
        <v>782071</v>
      </c>
      <c r="GA67" s="56"/>
      <c r="GB67" s="12">
        <f>FZ67-GA67</f>
        <v>782071</v>
      </c>
      <c r="GC67" s="12"/>
      <c r="GD67" s="12"/>
      <c r="GE67" s="12"/>
      <c r="GF67" s="12"/>
      <c r="GG67" s="2"/>
      <c r="GH67" s="2"/>
      <c r="GI67" s="116"/>
      <c r="GJ67" s="116"/>
      <c r="GK67" s="116"/>
      <c r="GL67" s="116"/>
      <c r="GM67" s="116"/>
      <c r="GN67" s="134"/>
      <c r="GO67" s="134"/>
    </row>
    <row r="68" spans="1:197" x14ac:dyDescent="0.35">
      <c r="A68" s="116"/>
      <c r="B68" s="116" t="s">
        <v>704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12"/>
      <c r="FZ68" s="14"/>
      <c r="GA68" s="15"/>
      <c r="GB68" s="12"/>
      <c r="GC68" s="12"/>
      <c r="GD68" s="12"/>
      <c r="GE68" s="12"/>
      <c r="GF68" s="12"/>
      <c r="GG68" s="2"/>
      <c r="GH68" s="2"/>
      <c r="GI68" s="116"/>
      <c r="GJ68" s="116"/>
      <c r="GK68" s="116"/>
      <c r="GL68" s="116"/>
      <c r="GM68" s="116"/>
      <c r="GN68" s="134"/>
      <c r="GO68" s="134"/>
    </row>
    <row r="69" spans="1:197" x14ac:dyDescent="0.35">
      <c r="A69" s="115" t="s">
        <v>479</v>
      </c>
      <c r="B69" s="116" t="s">
        <v>1014</v>
      </c>
      <c r="C69" s="33">
        <f t="shared" ref="C69:AH69" si="52">ROUND(C10*2*$A$61,2)</f>
        <v>0</v>
      </c>
      <c r="D69" s="33">
        <f t="shared" si="52"/>
        <v>0.08</v>
      </c>
      <c r="E69" s="33">
        <f t="shared" si="52"/>
        <v>0.24</v>
      </c>
      <c r="F69" s="33">
        <f t="shared" si="52"/>
        <v>2.8</v>
      </c>
      <c r="G69" s="33">
        <f t="shared" si="52"/>
        <v>0</v>
      </c>
      <c r="H69" s="33">
        <f t="shared" si="52"/>
        <v>0</v>
      </c>
      <c r="I69" s="33">
        <f t="shared" si="52"/>
        <v>0</v>
      </c>
      <c r="J69" s="33">
        <f t="shared" si="52"/>
        <v>0</v>
      </c>
      <c r="K69" s="33">
        <f t="shared" si="52"/>
        <v>0</v>
      </c>
      <c r="L69" s="33">
        <f t="shared" si="52"/>
        <v>0</v>
      </c>
      <c r="M69" s="33">
        <f t="shared" si="52"/>
        <v>0</v>
      </c>
      <c r="N69" s="33">
        <f t="shared" si="52"/>
        <v>4.6399999999999997</v>
      </c>
      <c r="O69" s="33">
        <f t="shared" si="52"/>
        <v>0.32</v>
      </c>
      <c r="P69" s="33">
        <f t="shared" si="52"/>
        <v>0</v>
      </c>
      <c r="Q69" s="33">
        <f t="shared" si="52"/>
        <v>7.52</v>
      </c>
      <c r="R69" s="33">
        <f t="shared" si="52"/>
        <v>0</v>
      </c>
      <c r="S69" s="33">
        <f t="shared" si="52"/>
        <v>0.48</v>
      </c>
      <c r="T69" s="33">
        <f t="shared" si="52"/>
        <v>0</v>
      </c>
      <c r="U69" s="33">
        <f t="shared" si="52"/>
        <v>0</v>
      </c>
      <c r="V69" s="33">
        <f t="shared" si="52"/>
        <v>0</v>
      </c>
      <c r="W69" s="33">
        <f t="shared" si="52"/>
        <v>0</v>
      </c>
      <c r="X69" s="33">
        <f t="shared" si="52"/>
        <v>0.4</v>
      </c>
      <c r="Y69" s="33">
        <f t="shared" si="52"/>
        <v>0</v>
      </c>
      <c r="Z69" s="33">
        <f t="shared" si="52"/>
        <v>0</v>
      </c>
      <c r="AA69" s="33">
        <f t="shared" si="52"/>
        <v>4.32</v>
      </c>
      <c r="AB69" s="33">
        <f t="shared" si="52"/>
        <v>0.16</v>
      </c>
      <c r="AC69" s="33">
        <f t="shared" si="52"/>
        <v>0</v>
      </c>
      <c r="AD69" s="33">
        <f t="shared" si="52"/>
        <v>0.08</v>
      </c>
      <c r="AE69" s="33">
        <f t="shared" si="52"/>
        <v>0</v>
      </c>
      <c r="AF69" s="33">
        <f t="shared" si="52"/>
        <v>0</v>
      </c>
      <c r="AG69" s="33">
        <f t="shared" si="52"/>
        <v>0</v>
      </c>
      <c r="AH69" s="33">
        <f t="shared" si="52"/>
        <v>0</v>
      </c>
      <c r="AI69" s="33">
        <f t="shared" ref="AI69:BN69" si="53">ROUND(AI10*2*$A$61,2)</f>
        <v>0</v>
      </c>
      <c r="AJ69" s="33">
        <f t="shared" si="53"/>
        <v>0</v>
      </c>
      <c r="AK69" s="33">
        <f t="shared" si="53"/>
        <v>0</v>
      </c>
      <c r="AL69" s="33">
        <f t="shared" si="53"/>
        <v>0</v>
      </c>
      <c r="AM69" s="33">
        <f t="shared" si="53"/>
        <v>0</v>
      </c>
      <c r="AN69" s="33">
        <f t="shared" si="53"/>
        <v>0</v>
      </c>
      <c r="AO69" s="33">
        <f t="shared" si="53"/>
        <v>0.64</v>
      </c>
      <c r="AP69" s="33">
        <f t="shared" si="53"/>
        <v>0.08</v>
      </c>
      <c r="AQ69" s="33">
        <f t="shared" si="53"/>
        <v>0</v>
      </c>
      <c r="AR69" s="33">
        <f t="shared" si="53"/>
        <v>13.04</v>
      </c>
      <c r="AS69" s="33">
        <f t="shared" si="53"/>
        <v>0</v>
      </c>
      <c r="AT69" s="33">
        <f t="shared" si="53"/>
        <v>2.2400000000000002</v>
      </c>
      <c r="AU69" s="33">
        <f t="shared" si="53"/>
        <v>0</v>
      </c>
      <c r="AV69" s="33">
        <f t="shared" si="53"/>
        <v>0</v>
      </c>
      <c r="AW69" s="33">
        <f t="shared" si="53"/>
        <v>0</v>
      </c>
      <c r="AX69" s="33">
        <f t="shared" si="53"/>
        <v>0</v>
      </c>
      <c r="AY69" s="33">
        <f t="shared" si="53"/>
        <v>0</v>
      </c>
      <c r="AZ69" s="33">
        <f t="shared" si="53"/>
        <v>2.4</v>
      </c>
      <c r="BA69" s="33">
        <f t="shared" si="53"/>
        <v>0</v>
      </c>
      <c r="BB69" s="33">
        <f t="shared" si="53"/>
        <v>0.16</v>
      </c>
      <c r="BC69" s="33">
        <f t="shared" si="53"/>
        <v>6.48</v>
      </c>
      <c r="BD69" s="33">
        <f t="shared" si="53"/>
        <v>0</v>
      </c>
      <c r="BE69" s="33">
        <f t="shared" si="53"/>
        <v>0</v>
      </c>
      <c r="BF69" s="33">
        <f t="shared" si="53"/>
        <v>33.68</v>
      </c>
      <c r="BG69" s="33">
        <f t="shared" si="53"/>
        <v>0.08</v>
      </c>
      <c r="BH69" s="33">
        <f t="shared" si="53"/>
        <v>0</v>
      </c>
      <c r="BI69" s="33">
        <f t="shared" si="53"/>
        <v>0</v>
      </c>
      <c r="BJ69" s="33">
        <f t="shared" si="53"/>
        <v>3.44</v>
      </c>
      <c r="BK69" s="33">
        <f t="shared" si="53"/>
        <v>52.16</v>
      </c>
      <c r="BL69" s="33">
        <f t="shared" si="53"/>
        <v>0</v>
      </c>
      <c r="BM69" s="33">
        <f t="shared" si="53"/>
        <v>0</v>
      </c>
      <c r="BN69" s="33">
        <f t="shared" si="53"/>
        <v>0.08</v>
      </c>
      <c r="BO69" s="33">
        <f t="shared" ref="BO69:CT69" si="54">ROUND(BO10*2*$A$61,2)</f>
        <v>0</v>
      </c>
      <c r="BP69" s="33">
        <f t="shared" si="54"/>
        <v>0</v>
      </c>
      <c r="BQ69" s="33">
        <f t="shared" si="54"/>
        <v>0</v>
      </c>
      <c r="BR69" s="33">
        <f t="shared" si="54"/>
        <v>0</v>
      </c>
      <c r="BS69" s="33">
        <f t="shared" si="54"/>
        <v>0.08</v>
      </c>
      <c r="BT69" s="33">
        <f t="shared" si="54"/>
        <v>0</v>
      </c>
      <c r="BU69" s="33">
        <f t="shared" si="54"/>
        <v>0</v>
      </c>
      <c r="BV69" s="33">
        <f t="shared" si="54"/>
        <v>0</v>
      </c>
      <c r="BW69" s="33">
        <f t="shared" si="54"/>
        <v>0</v>
      </c>
      <c r="BX69" s="33">
        <f t="shared" si="54"/>
        <v>0</v>
      </c>
      <c r="BY69" s="33">
        <f t="shared" si="54"/>
        <v>0.08</v>
      </c>
      <c r="BZ69" s="33">
        <f t="shared" si="54"/>
        <v>0</v>
      </c>
      <c r="CA69" s="33">
        <f t="shared" si="54"/>
        <v>0</v>
      </c>
      <c r="CB69" s="33">
        <f t="shared" si="54"/>
        <v>11.92</v>
      </c>
      <c r="CC69" s="33">
        <f t="shared" si="54"/>
        <v>0</v>
      </c>
      <c r="CD69" s="33">
        <f t="shared" si="54"/>
        <v>0</v>
      </c>
      <c r="CE69" s="33">
        <f t="shared" si="54"/>
        <v>0</v>
      </c>
      <c r="CF69" s="33">
        <f t="shared" si="54"/>
        <v>0</v>
      </c>
      <c r="CG69" s="33">
        <f t="shared" si="54"/>
        <v>0</v>
      </c>
      <c r="CH69" s="33">
        <f t="shared" si="54"/>
        <v>0</v>
      </c>
      <c r="CI69" s="33">
        <f t="shared" si="54"/>
        <v>0</v>
      </c>
      <c r="CJ69" s="33">
        <f t="shared" si="54"/>
        <v>0</v>
      </c>
      <c r="CK69" s="33">
        <f t="shared" si="54"/>
        <v>2</v>
      </c>
      <c r="CL69" s="33">
        <f t="shared" si="54"/>
        <v>0</v>
      </c>
      <c r="CM69" s="33">
        <f t="shared" si="54"/>
        <v>1.1200000000000001</v>
      </c>
      <c r="CN69" s="33">
        <f t="shared" si="54"/>
        <v>16.32</v>
      </c>
      <c r="CO69" s="33">
        <f t="shared" si="54"/>
        <v>4.6399999999999997</v>
      </c>
      <c r="CP69" s="33">
        <f t="shared" si="54"/>
        <v>0.8</v>
      </c>
      <c r="CQ69" s="33">
        <f t="shared" si="54"/>
        <v>0</v>
      </c>
      <c r="CR69" s="33">
        <f t="shared" si="54"/>
        <v>0</v>
      </c>
      <c r="CS69" s="33">
        <f t="shared" si="54"/>
        <v>0</v>
      </c>
      <c r="CT69" s="33">
        <f t="shared" si="54"/>
        <v>0</v>
      </c>
      <c r="CU69" s="33">
        <f t="shared" ref="CU69:DZ69" si="55">ROUND(CU10*2*$A$61,2)</f>
        <v>0</v>
      </c>
      <c r="CV69" s="33">
        <f t="shared" si="55"/>
        <v>0</v>
      </c>
      <c r="CW69" s="33">
        <f t="shared" si="55"/>
        <v>0</v>
      </c>
      <c r="CX69" s="33">
        <f t="shared" si="55"/>
        <v>0</v>
      </c>
      <c r="CY69" s="33">
        <f t="shared" si="55"/>
        <v>0</v>
      </c>
      <c r="CZ69" s="33">
        <f t="shared" si="55"/>
        <v>0.16</v>
      </c>
      <c r="DA69" s="33">
        <f t="shared" si="55"/>
        <v>0</v>
      </c>
      <c r="DB69" s="33">
        <f t="shared" si="55"/>
        <v>0</v>
      </c>
      <c r="DC69" s="33">
        <f t="shared" si="55"/>
        <v>0</v>
      </c>
      <c r="DD69" s="33">
        <f t="shared" si="55"/>
        <v>0</v>
      </c>
      <c r="DE69" s="33">
        <f t="shared" si="55"/>
        <v>0</v>
      </c>
      <c r="DF69" s="33">
        <f t="shared" si="55"/>
        <v>3.76</v>
      </c>
      <c r="DG69" s="33">
        <f t="shared" si="55"/>
        <v>0</v>
      </c>
      <c r="DH69" s="33">
        <f t="shared" si="55"/>
        <v>0</v>
      </c>
      <c r="DI69" s="33">
        <f t="shared" si="55"/>
        <v>0.08</v>
      </c>
      <c r="DJ69" s="33">
        <f t="shared" si="55"/>
        <v>0</v>
      </c>
      <c r="DK69" s="33">
        <f t="shared" si="55"/>
        <v>0</v>
      </c>
      <c r="DL69" s="33">
        <f t="shared" si="55"/>
        <v>0.08</v>
      </c>
      <c r="DM69" s="33">
        <f t="shared" si="55"/>
        <v>0</v>
      </c>
      <c r="DN69" s="33">
        <f t="shared" si="55"/>
        <v>0</v>
      </c>
      <c r="DO69" s="33">
        <f t="shared" si="55"/>
        <v>0</v>
      </c>
      <c r="DP69" s="33">
        <f t="shared" si="55"/>
        <v>0</v>
      </c>
      <c r="DQ69" s="33">
        <f t="shared" si="55"/>
        <v>0</v>
      </c>
      <c r="DR69" s="33">
        <f t="shared" si="55"/>
        <v>0.08</v>
      </c>
      <c r="DS69" s="33">
        <f t="shared" si="55"/>
        <v>0</v>
      </c>
      <c r="DT69" s="33">
        <f t="shared" si="55"/>
        <v>0</v>
      </c>
      <c r="DU69" s="33">
        <f t="shared" si="55"/>
        <v>0</v>
      </c>
      <c r="DV69" s="33">
        <f t="shared" si="55"/>
        <v>0</v>
      </c>
      <c r="DW69" s="33">
        <f t="shared" si="55"/>
        <v>0</v>
      </c>
      <c r="DX69" s="33">
        <f t="shared" si="55"/>
        <v>0</v>
      </c>
      <c r="DY69" s="33">
        <f t="shared" si="55"/>
        <v>0</v>
      </c>
      <c r="DZ69" s="33">
        <f t="shared" si="55"/>
        <v>0</v>
      </c>
      <c r="EA69" s="33">
        <f t="shared" ref="EA69:FF69" si="56">ROUND(EA10*2*$A$61,2)</f>
        <v>0</v>
      </c>
      <c r="EB69" s="33">
        <f t="shared" si="56"/>
        <v>0</v>
      </c>
      <c r="EC69" s="33">
        <f t="shared" si="56"/>
        <v>0</v>
      </c>
      <c r="ED69" s="33">
        <f t="shared" si="56"/>
        <v>0</v>
      </c>
      <c r="EE69" s="33">
        <f t="shared" si="56"/>
        <v>0</v>
      </c>
      <c r="EF69" s="33">
        <f t="shared" si="56"/>
        <v>0</v>
      </c>
      <c r="EG69" s="33">
        <f t="shared" si="56"/>
        <v>0</v>
      </c>
      <c r="EH69" s="33">
        <f t="shared" si="56"/>
        <v>0</v>
      </c>
      <c r="EI69" s="33">
        <f t="shared" si="56"/>
        <v>0</v>
      </c>
      <c r="EJ69" s="33">
        <f t="shared" si="56"/>
        <v>0</v>
      </c>
      <c r="EK69" s="33">
        <f t="shared" si="56"/>
        <v>0</v>
      </c>
      <c r="EL69" s="33">
        <f t="shared" si="56"/>
        <v>0</v>
      </c>
      <c r="EM69" s="33">
        <f t="shared" si="56"/>
        <v>0</v>
      </c>
      <c r="EN69" s="33">
        <f t="shared" si="56"/>
        <v>0</v>
      </c>
      <c r="EO69" s="33">
        <f t="shared" si="56"/>
        <v>0</v>
      </c>
      <c r="EP69" s="33">
        <f t="shared" si="56"/>
        <v>0</v>
      </c>
      <c r="EQ69" s="33">
        <f t="shared" si="56"/>
        <v>0.16</v>
      </c>
      <c r="ER69" s="33">
        <f t="shared" si="56"/>
        <v>0</v>
      </c>
      <c r="ES69" s="33">
        <f t="shared" si="56"/>
        <v>1.52</v>
      </c>
      <c r="ET69" s="33">
        <f t="shared" si="56"/>
        <v>0</v>
      </c>
      <c r="EU69" s="33">
        <f t="shared" si="56"/>
        <v>0</v>
      </c>
      <c r="EV69" s="33">
        <f t="shared" si="56"/>
        <v>0</v>
      </c>
      <c r="EW69" s="33">
        <f t="shared" si="56"/>
        <v>0</v>
      </c>
      <c r="EX69" s="33">
        <f t="shared" si="56"/>
        <v>0</v>
      </c>
      <c r="EY69" s="33">
        <f t="shared" si="56"/>
        <v>0</v>
      </c>
      <c r="EZ69" s="33">
        <f t="shared" si="56"/>
        <v>0</v>
      </c>
      <c r="FA69" s="33">
        <f t="shared" si="56"/>
        <v>0</v>
      </c>
      <c r="FB69" s="33">
        <f t="shared" si="56"/>
        <v>0</v>
      </c>
      <c r="FC69" s="33">
        <f t="shared" si="56"/>
        <v>0.88</v>
      </c>
      <c r="FD69" s="33">
        <f t="shared" si="56"/>
        <v>0</v>
      </c>
      <c r="FE69" s="33">
        <f t="shared" si="56"/>
        <v>0</v>
      </c>
      <c r="FF69" s="33">
        <f t="shared" si="56"/>
        <v>0</v>
      </c>
      <c r="FG69" s="33">
        <f t="shared" ref="FG69:FX69" si="57">ROUND(FG10*2*$A$61,2)</f>
        <v>0</v>
      </c>
      <c r="FH69" s="33">
        <f t="shared" si="57"/>
        <v>0</v>
      </c>
      <c r="FI69" s="33">
        <f t="shared" si="57"/>
        <v>0</v>
      </c>
      <c r="FJ69" s="33">
        <f t="shared" si="57"/>
        <v>0</v>
      </c>
      <c r="FK69" s="33">
        <f t="shared" si="57"/>
        <v>0</v>
      </c>
      <c r="FL69" s="33">
        <f t="shared" si="57"/>
        <v>0.96</v>
      </c>
      <c r="FM69" s="33">
        <f t="shared" si="57"/>
        <v>0</v>
      </c>
      <c r="FN69" s="33">
        <f t="shared" si="57"/>
        <v>1.84</v>
      </c>
      <c r="FO69" s="33">
        <f t="shared" si="57"/>
        <v>0.16</v>
      </c>
      <c r="FP69" s="33">
        <f t="shared" si="57"/>
        <v>0</v>
      </c>
      <c r="FQ69" s="33">
        <f t="shared" si="57"/>
        <v>0</v>
      </c>
      <c r="FR69" s="33">
        <f t="shared" si="57"/>
        <v>0</v>
      </c>
      <c r="FS69" s="33">
        <f t="shared" si="57"/>
        <v>0</v>
      </c>
      <c r="FT69" s="33">
        <f t="shared" si="57"/>
        <v>0</v>
      </c>
      <c r="FU69" s="33">
        <f t="shared" si="57"/>
        <v>0</v>
      </c>
      <c r="FV69" s="33">
        <f t="shared" si="57"/>
        <v>0</v>
      </c>
      <c r="FW69" s="33">
        <f t="shared" si="57"/>
        <v>0</v>
      </c>
      <c r="FX69" s="33">
        <f t="shared" si="57"/>
        <v>0</v>
      </c>
      <c r="FY69" s="2"/>
      <c r="FZ69" s="2">
        <f>SUM(C69:FX69)</f>
        <v>182.16000000000005</v>
      </c>
      <c r="GA69" s="15"/>
      <c r="GB69" s="14"/>
      <c r="GC69" s="14"/>
      <c r="GD69" s="14"/>
      <c r="GE69" s="14"/>
      <c r="GF69" s="2"/>
      <c r="GG69" s="2"/>
      <c r="GH69" s="12"/>
      <c r="GI69" s="129"/>
      <c r="GJ69" s="129"/>
      <c r="GK69" s="129"/>
      <c r="GL69" s="129"/>
      <c r="GM69" s="129"/>
      <c r="GN69" s="134"/>
      <c r="GO69" s="134"/>
    </row>
    <row r="70" spans="1:197" x14ac:dyDescent="0.35">
      <c r="A70" s="115" t="s">
        <v>480</v>
      </c>
      <c r="B70" s="116" t="s">
        <v>694</v>
      </c>
      <c r="C70" s="15">
        <f>C30+C36</f>
        <v>0</v>
      </c>
      <c r="D70" s="15">
        <f t="shared" ref="D70:BO70" si="58">D30+D36</f>
        <v>4639.8999999999996</v>
      </c>
      <c r="E70" s="15">
        <f t="shared" si="58"/>
        <v>662.7</v>
      </c>
      <c r="F70" s="15">
        <f t="shared" si="58"/>
        <v>929.3</v>
      </c>
      <c r="G70" s="15">
        <f t="shared" si="58"/>
        <v>0</v>
      </c>
      <c r="H70" s="15">
        <f t="shared" si="58"/>
        <v>0</v>
      </c>
      <c r="I70" s="15">
        <f t="shared" si="58"/>
        <v>748</v>
      </c>
      <c r="J70" s="15">
        <f t="shared" si="58"/>
        <v>0</v>
      </c>
      <c r="K70" s="15">
        <f t="shared" si="58"/>
        <v>0</v>
      </c>
      <c r="L70" s="15">
        <f t="shared" si="58"/>
        <v>0</v>
      </c>
      <c r="M70" s="15">
        <f t="shared" si="58"/>
        <v>0</v>
      </c>
      <c r="N70" s="15">
        <f t="shared" si="58"/>
        <v>90</v>
      </c>
      <c r="O70" s="15">
        <f t="shared" si="58"/>
        <v>0</v>
      </c>
      <c r="P70" s="15">
        <f t="shared" si="58"/>
        <v>0</v>
      </c>
      <c r="Q70" s="15">
        <f t="shared" si="58"/>
        <v>1949.1</v>
      </c>
      <c r="R70" s="15">
        <f t="shared" si="58"/>
        <v>0</v>
      </c>
      <c r="S70" s="15">
        <f t="shared" si="58"/>
        <v>0</v>
      </c>
      <c r="T70" s="15">
        <f t="shared" si="58"/>
        <v>0</v>
      </c>
      <c r="U70" s="15">
        <f t="shared" si="58"/>
        <v>0</v>
      </c>
      <c r="V70" s="15">
        <f t="shared" si="58"/>
        <v>0</v>
      </c>
      <c r="W70" s="15">
        <f t="shared" si="58"/>
        <v>0</v>
      </c>
      <c r="X70" s="15">
        <f t="shared" si="58"/>
        <v>0</v>
      </c>
      <c r="Y70" s="15">
        <f t="shared" si="58"/>
        <v>0</v>
      </c>
      <c r="Z70" s="15">
        <f t="shared" si="58"/>
        <v>0</v>
      </c>
      <c r="AA70" s="15">
        <f t="shared" si="58"/>
        <v>0</v>
      </c>
      <c r="AB70" s="15">
        <f t="shared" si="58"/>
        <v>0</v>
      </c>
      <c r="AC70" s="15">
        <f t="shared" si="58"/>
        <v>0</v>
      </c>
      <c r="AD70" s="15">
        <f t="shared" si="58"/>
        <v>154</v>
      </c>
      <c r="AE70" s="15">
        <f t="shared" si="58"/>
        <v>0</v>
      </c>
      <c r="AF70" s="15">
        <f t="shared" si="58"/>
        <v>0</v>
      </c>
      <c r="AG70" s="15">
        <f t="shared" si="58"/>
        <v>0</v>
      </c>
      <c r="AH70" s="15">
        <f t="shared" si="58"/>
        <v>0</v>
      </c>
      <c r="AI70" s="15">
        <f t="shared" si="58"/>
        <v>0</v>
      </c>
      <c r="AJ70" s="15">
        <f t="shared" si="58"/>
        <v>0</v>
      </c>
      <c r="AK70" s="15">
        <f t="shared" si="58"/>
        <v>0</v>
      </c>
      <c r="AL70" s="15">
        <f t="shared" si="58"/>
        <v>0</v>
      </c>
      <c r="AM70" s="15">
        <f t="shared" si="58"/>
        <v>0</v>
      </c>
      <c r="AN70" s="15">
        <f t="shared" si="58"/>
        <v>0</v>
      </c>
      <c r="AO70" s="15">
        <f t="shared" si="58"/>
        <v>0</v>
      </c>
      <c r="AP70" s="15">
        <f t="shared" si="58"/>
        <v>0</v>
      </c>
      <c r="AQ70" s="15">
        <f t="shared" si="58"/>
        <v>0</v>
      </c>
      <c r="AR70" s="15">
        <f t="shared" si="58"/>
        <v>2105.3000000000002</v>
      </c>
      <c r="AS70" s="15">
        <f t="shared" si="58"/>
        <v>300.3</v>
      </c>
      <c r="AT70" s="15">
        <f t="shared" si="58"/>
        <v>0</v>
      </c>
      <c r="AU70" s="15">
        <f t="shared" si="58"/>
        <v>0</v>
      </c>
      <c r="AV70" s="15">
        <f t="shared" si="58"/>
        <v>0</v>
      </c>
      <c r="AW70" s="15">
        <f t="shared" si="58"/>
        <v>0</v>
      </c>
      <c r="AX70" s="15">
        <f t="shared" si="58"/>
        <v>0</v>
      </c>
      <c r="AY70" s="15">
        <f t="shared" si="58"/>
        <v>0</v>
      </c>
      <c r="AZ70" s="15">
        <f t="shared" si="58"/>
        <v>0</v>
      </c>
      <c r="BA70" s="15">
        <f t="shared" si="58"/>
        <v>0</v>
      </c>
      <c r="BB70" s="15">
        <f t="shared" si="58"/>
        <v>0</v>
      </c>
      <c r="BC70" s="15">
        <f t="shared" si="58"/>
        <v>2953.8</v>
      </c>
      <c r="BD70" s="15">
        <f t="shared" si="58"/>
        <v>0</v>
      </c>
      <c r="BE70" s="15">
        <f t="shared" si="58"/>
        <v>0</v>
      </c>
      <c r="BF70" s="15">
        <f t="shared" si="58"/>
        <v>0</v>
      </c>
      <c r="BG70" s="15">
        <f t="shared" si="58"/>
        <v>0</v>
      </c>
      <c r="BH70" s="15">
        <f t="shared" si="58"/>
        <v>0</v>
      </c>
      <c r="BI70" s="15">
        <f t="shared" si="58"/>
        <v>0</v>
      </c>
      <c r="BJ70" s="15">
        <f t="shared" si="58"/>
        <v>0</v>
      </c>
      <c r="BK70" s="15">
        <f t="shared" si="58"/>
        <v>0</v>
      </c>
      <c r="BL70" s="15">
        <f t="shared" si="58"/>
        <v>0</v>
      </c>
      <c r="BM70" s="15">
        <f t="shared" si="58"/>
        <v>0</v>
      </c>
      <c r="BN70" s="15">
        <f t="shared" si="58"/>
        <v>0</v>
      </c>
      <c r="BO70" s="15">
        <f t="shared" si="58"/>
        <v>0</v>
      </c>
      <c r="BP70" s="15">
        <f t="shared" ref="BP70:EA70" si="59">BP30+BP36</f>
        <v>0</v>
      </c>
      <c r="BQ70" s="15">
        <f t="shared" si="59"/>
        <v>237.5</v>
      </c>
      <c r="BR70" s="15">
        <f t="shared" si="59"/>
        <v>0</v>
      </c>
      <c r="BS70" s="15">
        <f t="shared" si="59"/>
        <v>0</v>
      </c>
      <c r="BT70" s="15">
        <f t="shared" si="59"/>
        <v>0</v>
      </c>
      <c r="BU70" s="15">
        <f t="shared" si="59"/>
        <v>0</v>
      </c>
      <c r="BV70" s="15">
        <f t="shared" si="59"/>
        <v>0</v>
      </c>
      <c r="BW70" s="15">
        <f t="shared" si="59"/>
        <v>0</v>
      </c>
      <c r="BX70" s="15">
        <f t="shared" si="59"/>
        <v>0</v>
      </c>
      <c r="BY70" s="15">
        <f t="shared" si="59"/>
        <v>0</v>
      </c>
      <c r="BZ70" s="15">
        <f t="shared" si="59"/>
        <v>0</v>
      </c>
      <c r="CA70" s="15">
        <f t="shared" si="59"/>
        <v>0</v>
      </c>
      <c r="CB70" s="15">
        <f t="shared" si="59"/>
        <v>834.8</v>
      </c>
      <c r="CC70" s="15">
        <f t="shared" si="59"/>
        <v>0</v>
      </c>
      <c r="CD70" s="15">
        <f t="shared" si="59"/>
        <v>0</v>
      </c>
      <c r="CE70" s="15">
        <f t="shared" si="59"/>
        <v>0</v>
      </c>
      <c r="CF70" s="15">
        <f t="shared" si="59"/>
        <v>0</v>
      </c>
      <c r="CG70" s="15">
        <f t="shared" si="59"/>
        <v>0</v>
      </c>
      <c r="CH70" s="15">
        <f t="shared" si="59"/>
        <v>0</v>
      </c>
      <c r="CI70" s="15">
        <f t="shared" si="59"/>
        <v>0</v>
      </c>
      <c r="CJ70" s="15">
        <f t="shared" si="59"/>
        <v>0</v>
      </c>
      <c r="CK70" s="15">
        <f t="shared" si="59"/>
        <v>582.20000000000005</v>
      </c>
      <c r="CL70" s="15">
        <f t="shared" si="59"/>
        <v>0</v>
      </c>
      <c r="CM70" s="15">
        <f t="shared" si="59"/>
        <v>0</v>
      </c>
      <c r="CN70" s="15">
        <f t="shared" si="59"/>
        <v>2902.4</v>
      </c>
      <c r="CO70" s="15">
        <f t="shared" si="59"/>
        <v>0</v>
      </c>
      <c r="CP70" s="15">
        <f t="shared" si="59"/>
        <v>0</v>
      </c>
      <c r="CQ70" s="15">
        <f t="shared" si="59"/>
        <v>0</v>
      </c>
      <c r="CR70" s="15">
        <f t="shared" si="59"/>
        <v>0</v>
      </c>
      <c r="CS70" s="15">
        <f t="shared" si="59"/>
        <v>0</v>
      </c>
      <c r="CT70" s="15">
        <f t="shared" si="59"/>
        <v>0</v>
      </c>
      <c r="CU70" s="15">
        <f t="shared" si="59"/>
        <v>0</v>
      </c>
      <c r="CV70" s="15">
        <f t="shared" si="59"/>
        <v>0</v>
      </c>
      <c r="CW70" s="15">
        <f t="shared" si="59"/>
        <v>0</v>
      </c>
      <c r="CX70" s="15">
        <f t="shared" si="59"/>
        <v>0</v>
      </c>
      <c r="CY70" s="15">
        <f t="shared" si="59"/>
        <v>0</v>
      </c>
      <c r="CZ70" s="15">
        <f t="shared" si="59"/>
        <v>0</v>
      </c>
      <c r="DA70" s="15">
        <f t="shared" si="59"/>
        <v>0</v>
      </c>
      <c r="DB70" s="15">
        <f t="shared" si="59"/>
        <v>0</v>
      </c>
      <c r="DC70" s="15">
        <f t="shared" si="59"/>
        <v>0</v>
      </c>
      <c r="DD70" s="15">
        <f t="shared" si="59"/>
        <v>0</v>
      </c>
      <c r="DE70" s="15">
        <f t="shared" si="59"/>
        <v>0</v>
      </c>
      <c r="DF70" s="15">
        <f t="shared" si="59"/>
        <v>1399.8</v>
      </c>
      <c r="DG70" s="15">
        <f t="shared" si="59"/>
        <v>0</v>
      </c>
      <c r="DH70" s="15">
        <f t="shared" si="59"/>
        <v>0</v>
      </c>
      <c r="DI70" s="15">
        <f t="shared" si="59"/>
        <v>61</v>
      </c>
      <c r="DJ70" s="15">
        <f t="shared" si="59"/>
        <v>0</v>
      </c>
      <c r="DK70" s="15">
        <f t="shared" si="59"/>
        <v>0</v>
      </c>
      <c r="DL70" s="15">
        <f t="shared" si="59"/>
        <v>0</v>
      </c>
      <c r="DM70" s="15">
        <f t="shared" si="59"/>
        <v>0</v>
      </c>
      <c r="DN70" s="15">
        <f t="shared" si="59"/>
        <v>0</v>
      </c>
      <c r="DO70" s="15">
        <f t="shared" si="59"/>
        <v>0</v>
      </c>
      <c r="DP70" s="15">
        <f t="shared" si="59"/>
        <v>0</v>
      </c>
      <c r="DQ70" s="15">
        <f t="shared" si="59"/>
        <v>0</v>
      </c>
      <c r="DR70" s="15">
        <f t="shared" si="59"/>
        <v>0</v>
      </c>
      <c r="DS70" s="15">
        <f t="shared" si="59"/>
        <v>0</v>
      </c>
      <c r="DT70" s="15">
        <f t="shared" si="59"/>
        <v>0</v>
      </c>
      <c r="DU70" s="15">
        <f t="shared" si="59"/>
        <v>0</v>
      </c>
      <c r="DV70" s="15">
        <f t="shared" si="59"/>
        <v>0</v>
      </c>
      <c r="DW70" s="15">
        <f t="shared" si="59"/>
        <v>0</v>
      </c>
      <c r="DX70" s="15">
        <f t="shared" si="59"/>
        <v>0</v>
      </c>
      <c r="DY70" s="15">
        <f t="shared" si="59"/>
        <v>0</v>
      </c>
      <c r="DZ70" s="15">
        <f t="shared" si="59"/>
        <v>0</v>
      </c>
      <c r="EA70" s="15">
        <f t="shared" si="59"/>
        <v>20</v>
      </c>
      <c r="EB70" s="15">
        <f t="shared" ref="EB70:FX70" si="60">EB30+EB36</f>
        <v>0</v>
      </c>
      <c r="EC70" s="15">
        <f t="shared" si="60"/>
        <v>0</v>
      </c>
      <c r="ED70" s="15">
        <f t="shared" si="60"/>
        <v>0</v>
      </c>
      <c r="EE70" s="15">
        <f t="shared" si="60"/>
        <v>0</v>
      </c>
      <c r="EF70" s="15">
        <f t="shared" si="60"/>
        <v>0</v>
      </c>
      <c r="EG70" s="15">
        <f t="shared" si="60"/>
        <v>0</v>
      </c>
      <c r="EH70" s="15">
        <f t="shared" si="60"/>
        <v>0</v>
      </c>
      <c r="EI70" s="15">
        <f t="shared" si="60"/>
        <v>0</v>
      </c>
      <c r="EJ70" s="15">
        <f t="shared" si="60"/>
        <v>0</v>
      </c>
      <c r="EK70" s="15">
        <f t="shared" si="60"/>
        <v>0</v>
      </c>
      <c r="EL70" s="15">
        <f t="shared" si="60"/>
        <v>0</v>
      </c>
      <c r="EM70" s="15">
        <f t="shared" si="60"/>
        <v>0</v>
      </c>
      <c r="EN70" s="15">
        <f t="shared" si="60"/>
        <v>0</v>
      </c>
      <c r="EO70" s="15">
        <f t="shared" si="60"/>
        <v>0</v>
      </c>
      <c r="EP70" s="15">
        <f t="shared" si="60"/>
        <v>0</v>
      </c>
      <c r="EQ70" s="15">
        <f t="shared" si="60"/>
        <v>117.8</v>
      </c>
      <c r="ER70" s="15">
        <f t="shared" si="60"/>
        <v>0</v>
      </c>
      <c r="ES70" s="15">
        <f t="shared" si="60"/>
        <v>0</v>
      </c>
      <c r="ET70" s="15">
        <f t="shared" si="60"/>
        <v>0</v>
      </c>
      <c r="EU70" s="15">
        <f t="shared" si="60"/>
        <v>0</v>
      </c>
      <c r="EV70" s="15">
        <f t="shared" si="60"/>
        <v>0</v>
      </c>
      <c r="EW70" s="15">
        <f t="shared" si="60"/>
        <v>0</v>
      </c>
      <c r="EX70" s="15">
        <f t="shared" si="60"/>
        <v>0</v>
      </c>
      <c r="EY70" s="15">
        <f t="shared" si="60"/>
        <v>0</v>
      </c>
      <c r="EZ70" s="15">
        <f t="shared" si="60"/>
        <v>0</v>
      </c>
      <c r="FA70" s="15">
        <f t="shared" si="60"/>
        <v>0</v>
      </c>
      <c r="FB70" s="15">
        <f t="shared" si="60"/>
        <v>0</v>
      </c>
      <c r="FC70" s="15">
        <f t="shared" si="60"/>
        <v>0</v>
      </c>
      <c r="FD70" s="15">
        <f t="shared" si="60"/>
        <v>0</v>
      </c>
      <c r="FE70" s="15">
        <f t="shared" si="60"/>
        <v>0</v>
      </c>
      <c r="FF70" s="15">
        <f t="shared" si="60"/>
        <v>0</v>
      </c>
      <c r="FG70" s="15">
        <f t="shared" si="60"/>
        <v>0</v>
      </c>
      <c r="FH70" s="15">
        <f t="shared" si="60"/>
        <v>0</v>
      </c>
      <c r="FI70" s="15">
        <f t="shared" si="60"/>
        <v>0</v>
      </c>
      <c r="FJ70" s="15">
        <f t="shared" si="60"/>
        <v>0</v>
      </c>
      <c r="FK70" s="15">
        <f t="shared" si="60"/>
        <v>0</v>
      </c>
      <c r="FL70" s="15">
        <f t="shared" si="60"/>
        <v>0</v>
      </c>
      <c r="FM70" s="15">
        <f t="shared" si="60"/>
        <v>0</v>
      </c>
      <c r="FN70" s="15">
        <f t="shared" si="60"/>
        <v>0</v>
      </c>
      <c r="FO70" s="15">
        <f t="shared" si="60"/>
        <v>0</v>
      </c>
      <c r="FP70" s="15">
        <f t="shared" si="60"/>
        <v>0</v>
      </c>
      <c r="FQ70" s="15">
        <f t="shared" si="60"/>
        <v>0</v>
      </c>
      <c r="FR70" s="15">
        <f t="shared" si="60"/>
        <v>0</v>
      </c>
      <c r="FS70" s="15">
        <f t="shared" si="60"/>
        <v>0</v>
      </c>
      <c r="FT70" s="15">
        <f t="shared" si="60"/>
        <v>0</v>
      </c>
      <c r="FU70" s="15">
        <f t="shared" si="60"/>
        <v>0</v>
      </c>
      <c r="FV70" s="15">
        <f t="shared" si="60"/>
        <v>0</v>
      </c>
      <c r="FW70" s="15">
        <f t="shared" si="60"/>
        <v>0</v>
      </c>
      <c r="FX70" s="15">
        <f t="shared" si="60"/>
        <v>0</v>
      </c>
      <c r="FY70" s="15"/>
      <c r="FZ70" s="15">
        <f>SUM(C70:FY70)</f>
        <v>20687.899999999998</v>
      </c>
      <c r="GA70" s="14"/>
      <c r="GB70" s="14"/>
      <c r="GC70" s="14"/>
      <c r="GD70" s="14"/>
      <c r="GE70" s="14"/>
      <c r="GF70" s="14"/>
      <c r="GG70" s="2"/>
      <c r="GH70" s="12"/>
      <c r="GI70" s="129"/>
      <c r="GJ70" s="129"/>
      <c r="GK70" s="129"/>
      <c r="GL70" s="129"/>
      <c r="GM70" s="129"/>
      <c r="GN70" s="134"/>
      <c r="GO70" s="134"/>
    </row>
    <row r="71" spans="1:197" x14ac:dyDescent="0.35">
      <c r="A71" s="115" t="s">
        <v>481</v>
      </c>
      <c r="B71" s="116" t="s">
        <v>1015</v>
      </c>
      <c r="C71" s="15">
        <f t="shared" ref="C71:AH71" si="61">ROUND(C32*2*$A$61,2)</f>
        <v>0</v>
      </c>
      <c r="D71" s="15">
        <f t="shared" si="61"/>
        <v>0</v>
      </c>
      <c r="E71" s="15">
        <f t="shared" si="61"/>
        <v>0</v>
      </c>
      <c r="F71" s="15">
        <f t="shared" si="61"/>
        <v>0</v>
      </c>
      <c r="G71" s="15">
        <f t="shared" si="61"/>
        <v>0</v>
      </c>
      <c r="H71" s="15">
        <f t="shared" si="61"/>
        <v>0</v>
      </c>
      <c r="I71" s="15">
        <f t="shared" si="61"/>
        <v>0</v>
      </c>
      <c r="J71" s="15">
        <f t="shared" si="61"/>
        <v>0</v>
      </c>
      <c r="K71" s="15">
        <f t="shared" si="61"/>
        <v>0</v>
      </c>
      <c r="L71" s="15">
        <f t="shared" si="61"/>
        <v>0</v>
      </c>
      <c r="M71" s="15">
        <f t="shared" si="61"/>
        <v>0</v>
      </c>
      <c r="N71" s="15">
        <f t="shared" si="61"/>
        <v>0</v>
      </c>
      <c r="O71" s="15">
        <f t="shared" si="61"/>
        <v>0</v>
      </c>
      <c r="P71" s="15">
        <f t="shared" si="61"/>
        <v>0</v>
      </c>
      <c r="Q71" s="15">
        <f t="shared" si="61"/>
        <v>0</v>
      </c>
      <c r="R71" s="15">
        <f t="shared" si="61"/>
        <v>0</v>
      </c>
      <c r="S71" s="15">
        <f t="shared" si="61"/>
        <v>0</v>
      </c>
      <c r="T71" s="15">
        <f t="shared" si="61"/>
        <v>0</v>
      </c>
      <c r="U71" s="15">
        <f t="shared" si="61"/>
        <v>0</v>
      </c>
      <c r="V71" s="15">
        <f t="shared" si="61"/>
        <v>0</v>
      </c>
      <c r="W71" s="15">
        <f t="shared" si="61"/>
        <v>0</v>
      </c>
      <c r="X71" s="15">
        <f t="shared" si="61"/>
        <v>0</v>
      </c>
      <c r="Y71" s="15">
        <f t="shared" si="61"/>
        <v>0</v>
      </c>
      <c r="Z71" s="15">
        <f t="shared" si="61"/>
        <v>0</v>
      </c>
      <c r="AA71" s="15">
        <f t="shared" si="61"/>
        <v>0</v>
      </c>
      <c r="AB71" s="15">
        <f t="shared" si="61"/>
        <v>0</v>
      </c>
      <c r="AC71" s="15">
        <f t="shared" si="61"/>
        <v>0</v>
      </c>
      <c r="AD71" s="15">
        <f t="shared" si="61"/>
        <v>0</v>
      </c>
      <c r="AE71" s="15">
        <f t="shared" si="61"/>
        <v>0</v>
      </c>
      <c r="AF71" s="15">
        <f t="shared" si="61"/>
        <v>0</v>
      </c>
      <c r="AG71" s="15">
        <f t="shared" si="61"/>
        <v>0</v>
      </c>
      <c r="AH71" s="15">
        <f t="shared" si="61"/>
        <v>0</v>
      </c>
      <c r="AI71" s="15">
        <f t="shared" ref="AI71:BN71" si="62">ROUND(AI32*2*$A$61,2)</f>
        <v>0</v>
      </c>
      <c r="AJ71" s="15">
        <f t="shared" si="62"/>
        <v>0</v>
      </c>
      <c r="AK71" s="15">
        <f t="shared" si="62"/>
        <v>0</v>
      </c>
      <c r="AL71" s="15">
        <f t="shared" si="62"/>
        <v>0</v>
      </c>
      <c r="AM71" s="15">
        <f t="shared" si="62"/>
        <v>0</v>
      </c>
      <c r="AN71" s="15">
        <f t="shared" si="62"/>
        <v>0</v>
      </c>
      <c r="AO71" s="15">
        <f t="shared" si="62"/>
        <v>0</v>
      </c>
      <c r="AP71" s="15">
        <f t="shared" si="62"/>
        <v>0</v>
      </c>
      <c r="AQ71" s="15">
        <f t="shared" si="62"/>
        <v>0</v>
      </c>
      <c r="AR71" s="15">
        <f t="shared" si="62"/>
        <v>0</v>
      </c>
      <c r="AS71" s="15">
        <f t="shared" si="62"/>
        <v>0</v>
      </c>
      <c r="AT71" s="15">
        <f t="shared" si="62"/>
        <v>0</v>
      </c>
      <c r="AU71" s="15">
        <f t="shared" si="62"/>
        <v>0</v>
      </c>
      <c r="AV71" s="15">
        <f t="shared" si="62"/>
        <v>0</v>
      </c>
      <c r="AW71" s="15">
        <f t="shared" si="62"/>
        <v>0</v>
      </c>
      <c r="AX71" s="15">
        <f t="shared" si="62"/>
        <v>0</v>
      </c>
      <c r="AY71" s="15">
        <f t="shared" si="62"/>
        <v>0</v>
      </c>
      <c r="AZ71" s="15">
        <f t="shared" si="62"/>
        <v>0</v>
      </c>
      <c r="BA71" s="15">
        <f t="shared" si="62"/>
        <v>0</v>
      </c>
      <c r="BB71" s="15">
        <f t="shared" si="62"/>
        <v>0</v>
      </c>
      <c r="BC71" s="15">
        <f t="shared" si="62"/>
        <v>0</v>
      </c>
      <c r="BD71" s="15">
        <f t="shared" si="62"/>
        <v>0</v>
      </c>
      <c r="BE71" s="15">
        <f t="shared" si="62"/>
        <v>0</v>
      </c>
      <c r="BF71" s="15">
        <f t="shared" si="62"/>
        <v>0</v>
      </c>
      <c r="BG71" s="15">
        <f t="shared" si="62"/>
        <v>0</v>
      </c>
      <c r="BH71" s="15">
        <f t="shared" si="62"/>
        <v>0</v>
      </c>
      <c r="BI71" s="15">
        <f t="shared" si="62"/>
        <v>0</v>
      </c>
      <c r="BJ71" s="15">
        <f t="shared" si="62"/>
        <v>0</v>
      </c>
      <c r="BK71" s="15">
        <f t="shared" si="62"/>
        <v>0</v>
      </c>
      <c r="BL71" s="15">
        <f t="shared" si="62"/>
        <v>0</v>
      </c>
      <c r="BM71" s="15">
        <f t="shared" si="62"/>
        <v>0</v>
      </c>
      <c r="BN71" s="15">
        <f t="shared" si="62"/>
        <v>0</v>
      </c>
      <c r="BO71" s="15">
        <f t="shared" ref="BO71:CT71" si="63">ROUND(BO32*2*$A$61,2)</f>
        <v>0</v>
      </c>
      <c r="BP71" s="15">
        <f t="shared" si="63"/>
        <v>0</v>
      </c>
      <c r="BQ71" s="15">
        <f t="shared" si="63"/>
        <v>0</v>
      </c>
      <c r="BR71" s="15">
        <f t="shared" si="63"/>
        <v>0</v>
      </c>
      <c r="BS71" s="15">
        <f t="shared" si="63"/>
        <v>0</v>
      </c>
      <c r="BT71" s="15">
        <f t="shared" si="63"/>
        <v>0</v>
      </c>
      <c r="BU71" s="15">
        <f t="shared" si="63"/>
        <v>0</v>
      </c>
      <c r="BV71" s="15">
        <f t="shared" si="63"/>
        <v>0</v>
      </c>
      <c r="BW71" s="15">
        <f t="shared" si="63"/>
        <v>0</v>
      </c>
      <c r="BX71" s="15">
        <f t="shared" si="63"/>
        <v>0</v>
      </c>
      <c r="BY71" s="15">
        <f t="shared" si="63"/>
        <v>0</v>
      </c>
      <c r="BZ71" s="15">
        <f t="shared" si="63"/>
        <v>0</v>
      </c>
      <c r="CA71" s="15">
        <f t="shared" si="63"/>
        <v>0</v>
      </c>
      <c r="CB71" s="15">
        <f t="shared" si="63"/>
        <v>0</v>
      </c>
      <c r="CC71" s="15">
        <f t="shared" si="63"/>
        <v>0</v>
      </c>
      <c r="CD71" s="15">
        <f t="shared" si="63"/>
        <v>0</v>
      </c>
      <c r="CE71" s="15">
        <f t="shared" si="63"/>
        <v>0</v>
      </c>
      <c r="CF71" s="15">
        <f t="shared" si="63"/>
        <v>0</v>
      </c>
      <c r="CG71" s="15">
        <f t="shared" si="63"/>
        <v>0</v>
      </c>
      <c r="CH71" s="15">
        <f t="shared" si="63"/>
        <v>0</v>
      </c>
      <c r="CI71" s="15">
        <f t="shared" si="63"/>
        <v>0</v>
      </c>
      <c r="CJ71" s="15">
        <f t="shared" si="63"/>
        <v>0</v>
      </c>
      <c r="CK71" s="15">
        <f t="shared" si="63"/>
        <v>0</v>
      </c>
      <c r="CL71" s="15">
        <f t="shared" si="63"/>
        <v>0</v>
      </c>
      <c r="CM71" s="15">
        <f t="shared" si="63"/>
        <v>0</v>
      </c>
      <c r="CN71" s="15">
        <f t="shared" si="63"/>
        <v>0</v>
      </c>
      <c r="CO71" s="15">
        <f t="shared" si="63"/>
        <v>0</v>
      </c>
      <c r="CP71" s="15">
        <f t="shared" si="63"/>
        <v>0</v>
      </c>
      <c r="CQ71" s="15">
        <f t="shared" si="63"/>
        <v>0</v>
      </c>
      <c r="CR71" s="15">
        <f t="shared" si="63"/>
        <v>0</v>
      </c>
      <c r="CS71" s="15">
        <f t="shared" si="63"/>
        <v>0</v>
      </c>
      <c r="CT71" s="15">
        <f t="shared" si="63"/>
        <v>0</v>
      </c>
      <c r="CU71" s="15">
        <f t="shared" ref="CU71:DZ71" si="64">ROUND(CU32*2*$A$61,2)</f>
        <v>0</v>
      </c>
      <c r="CV71" s="15">
        <f t="shared" si="64"/>
        <v>0</v>
      </c>
      <c r="CW71" s="15">
        <f t="shared" si="64"/>
        <v>0</v>
      </c>
      <c r="CX71" s="15">
        <f t="shared" si="64"/>
        <v>0</v>
      </c>
      <c r="CY71" s="15">
        <f t="shared" si="64"/>
        <v>0</v>
      </c>
      <c r="CZ71" s="15">
        <f t="shared" si="64"/>
        <v>0</v>
      </c>
      <c r="DA71" s="15">
        <f t="shared" si="64"/>
        <v>0</v>
      </c>
      <c r="DB71" s="15">
        <f t="shared" si="64"/>
        <v>0</v>
      </c>
      <c r="DC71" s="15">
        <f t="shared" si="64"/>
        <v>0</v>
      </c>
      <c r="DD71" s="15">
        <f t="shared" si="64"/>
        <v>0</v>
      </c>
      <c r="DE71" s="15">
        <f t="shared" si="64"/>
        <v>0</v>
      </c>
      <c r="DF71" s="15">
        <f t="shared" si="64"/>
        <v>0</v>
      </c>
      <c r="DG71" s="15">
        <f t="shared" si="64"/>
        <v>0</v>
      </c>
      <c r="DH71" s="15">
        <f t="shared" si="64"/>
        <v>0</v>
      </c>
      <c r="DI71" s="15">
        <f t="shared" si="64"/>
        <v>0</v>
      </c>
      <c r="DJ71" s="15">
        <f t="shared" si="64"/>
        <v>0</v>
      </c>
      <c r="DK71" s="15">
        <f t="shared" si="64"/>
        <v>0</v>
      </c>
      <c r="DL71" s="15">
        <f t="shared" si="64"/>
        <v>0</v>
      </c>
      <c r="DM71" s="15">
        <f t="shared" si="64"/>
        <v>0</v>
      </c>
      <c r="DN71" s="15">
        <f t="shared" si="64"/>
        <v>0</v>
      </c>
      <c r="DO71" s="15">
        <f t="shared" si="64"/>
        <v>0</v>
      </c>
      <c r="DP71" s="15">
        <f t="shared" si="64"/>
        <v>0</v>
      </c>
      <c r="DQ71" s="15">
        <f t="shared" si="64"/>
        <v>0</v>
      </c>
      <c r="DR71" s="15">
        <f t="shared" si="64"/>
        <v>0</v>
      </c>
      <c r="DS71" s="15">
        <f t="shared" si="64"/>
        <v>0</v>
      </c>
      <c r="DT71" s="15">
        <f t="shared" si="64"/>
        <v>0</v>
      </c>
      <c r="DU71" s="15">
        <f t="shared" si="64"/>
        <v>0</v>
      </c>
      <c r="DV71" s="15">
        <f t="shared" si="64"/>
        <v>0</v>
      </c>
      <c r="DW71" s="15">
        <f t="shared" si="64"/>
        <v>0</v>
      </c>
      <c r="DX71" s="15">
        <f t="shared" si="64"/>
        <v>0</v>
      </c>
      <c r="DY71" s="15">
        <f t="shared" si="64"/>
        <v>0</v>
      </c>
      <c r="DZ71" s="15">
        <f t="shared" si="64"/>
        <v>0</v>
      </c>
      <c r="EA71" s="15">
        <f t="shared" ref="EA71:FF71" si="65">ROUND(EA32*2*$A$61,2)</f>
        <v>0</v>
      </c>
      <c r="EB71" s="15">
        <f t="shared" si="65"/>
        <v>0</v>
      </c>
      <c r="EC71" s="15">
        <f t="shared" si="65"/>
        <v>0</v>
      </c>
      <c r="ED71" s="15">
        <f t="shared" si="65"/>
        <v>0</v>
      </c>
      <c r="EE71" s="15">
        <f t="shared" si="65"/>
        <v>0</v>
      </c>
      <c r="EF71" s="15">
        <f t="shared" si="65"/>
        <v>0</v>
      </c>
      <c r="EG71" s="15">
        <f t="shared" si="65"/>
        <v>0</v>
      </c>
      <c r="EH71" s="15">
        <f t="shared" si="65"/>
        <v>0</v>
      </c>
      <c r="EI71" s="15">
        <f t="shared" si="65"/>
        <v>0</v>
      </c>
      <c r="EJ71" s="15">
        <f t="shared" si="65"/>
        <v>0</v>
      </c>
      <c r="EK71" s="15">
        <f t="shared" si="65"/>
        <v>0</v>
      </c>
      <c r="EL71" s="15">
        <f t="shared" si="65"/>
        <v>0</v>
      </c>
      <c r="EM71" s="15">
        <f t="shared" si="65"/>
        <v>0</v>
      </c>
      <c r="EN71" s="15">
        <f t="shared" si="65"/>
        <v>0</v>
      </c>
      <c r="EO71" s="15">
        <f t="shared" si="65"/>
        <v>0</v>
      </c>
      <c r="EP71" s="15">
        <f t="shared" si="65"/>
        <v>0</v>
      </c>
      <c r="EQ71" s="15">
        <f t="shared" si="65"/>
        <v>0</v>
      </c>
      <c r="ER71" s="15">
        <f t="shared" si="65"/>
        <v>0</v>
      </c>
      <c r="ES71" s="15">
        <f t="shared" si="65"/>
        <v>0</v>
      </c>
      <c r="ET71" s="15">
        <f t="shared" si="65"/>
        <v>0</v>
      </c>
      <c r="EU71" s="15">
        <f t="shared" si="65"/>
        <v>0</v>
      </c>
      <c r="EV71" s="15">
        <f t="shared" si="65"/>
        <v>0</v>
      </c>
      <c r="EW71" s="15">
        <f t="shared" si="65"/>
        <v>0</v>
      </c>
      <c r="EX71" s="15">
        <f t="shared" si="65"/>
        <v>0</v>
      </c>
      <c r="EY71" s="15">
        <f t="shared" si="65"/>
        <v>0</v>
      </c>
      <c r="EZ71" s="15">
        <f t="shared" si="65"/>
        <v>0</v>
      </c>
      <c r="FA71" s="15">
        <f t="shared" si="65"/>
        <v>0</v>
      </c>
      <c r="FB71" s="15">
        <f t="shared" si="65"/>
        <v>0</v>
      </c>
      <c r="FC71" s="15">
        <f t="shared" si="65"/>
        <v>0</v>
      </c>
      <c r="FD71" s="15">
        <f t="shared" si="65"/>
        <v>0</v>
      </c>
      <c r="FE71" s="15">
        <f t="shared" si="65"/>
        <v>0</v>
      </c>
      <c r="FF71" s="15">
        <f t="shared" si="65"/>
        <v>0</v>
      </c>
      <c r="FG71" s="15">
        <f t="shared" ref="FG71:FX71" si="66">ROUND(FG32*2*$A$61,2)</f>
        <v>0</v>
      </c>
      <c r="FH71" s="15">
        <f t="shared" si="66"/>
        <v>0</v>
      </c>
      <c r="FI71" s="15">
        <f t="shared" si="66"/>
        <v>0</v>
      </c>
      <c r="FJ71" s="15">
        <f t="shared" si="66"/>
        <v>0</v>
      </c>
      <c r="FK71" s="15">
        <f t="shared" si="66"/>
        <v>0</v>
      </c>
      <c r="FL71" s="15">
        <f t="shared" si="66"/>
        <v>0</v>
      </c>
      <c r="FM71" s="15">
        <f t="shared" si="66"/>
        <v>0</v>
      </c>
      <c r="FN71" s="15">
        <f t="shared" si="66"/>
        <v>0</v>
      </c>
      <c r="FO71" s="15">
        <f t="shared" si="66"/>
        <v>0</v>
      </c>
      <c r="FP71" s="15">
        <f t="shared" si="66"/>
        <v>0</v>
      </c>
      <c r="FQ71" s="15">
        <f t="shared" si="66"/>
        <v>0</v>
      </c>
      <c r="FR71" s="15">
        <f t="shared" si="66"/>
        <v>0</v>
      </c>
      <c r="FS71" s="15">
        <f t="shared" si="66"/>
        <v>0</v>
      </c>
      <c r="FT71" s="15">
        <f t="shared" si="66"/>
        <v>0</v>
      </c>
      <c r="FU71" s="15">
        <f t="shared" si="66"/>
        <v>0</v>
      </c>
      <c r="FV71" s="15">
        <f t="shared" si="66"/>
        <v>0</v>
      </c>
      <c r="FW71" s="15">
        <f t="shared" si="66"/>
        <v>0</v>
      </c>
      <c r="FX71" s="15">
        <f t="shared" si="66"/>
        <v>0</v>
      </c>
      <c r="FY71" s="15"/>
      <c r="FZ71" s="33">
        <f>SUM(C71:FY71)</f>
        <v>0</v>
      </c>
      <c r="GA71" s="14"/>
      <c r="GB71" s="15"/>
      <c r="GC71" s="15"/>
      <c r="GD71" s="15"/>
      <c r="GE71" s="15"/>
      <c r="GF71" s="2"/>
      <c r="GG71" s="2"/>
      <c r="GH71" s="12"/>
      <c r="GI71" s="129"/>
      <c r="GJ71" s="129"/>
      <c r="GK71" s="129"/>
      <c r="GL71" s="129"/>
      <c r="GM71" s="129"/>
      <c r="GN71" s="134"/>
      <c r="GO71" s="134"/>
    </row>
    <row r="72" spans="1:197" x14ac:dyDescent="0.35">
      <c r="A72" s="115" t="s">
        <v>482</v>
      </c>
      <c r="B72" s="116" t="s">
        <v>705</v>
      </c>
      <c r="C72" s="183">
        <f t="shared" ref="C72:AH72" si="67">ROUND(IF(AND(SUM(C67:C71)&lt;60,C12=0),60,SUM(C67:C71)),1)</f>
        <v>6364.5</v>
      </c>
      <c r="D72" s="183">
        <f t="shared" si="67"/>
        <v>36729</v>
      </c>
      <c r="E72" s="183">
        <f t="shared" si="67"/>
        <v>5353.9</v>
      </c>
      <c r="F72" s="183">
        <f t="shared" si="67"/>
        <v>22394.6</v>
      </c>
      <c r="G72" s="183">
        <f t="shared" si="67"/>
        <v>1844</v>
      </c>
      <c r="H72" s="183">
        <f t="shared" si="67"/>
        <v>1070</v>
      </c>
      <c r="I72" s="183">
        <f t="shared" si="67"/>
        <v>7775</v>
      </c>
      <c r="J72" s="183">
        <f t="shared" si="67"/>
        <v>1988</v>
      </c>
      <c r="K72" s="183">
        <f t="shared" si="67"/>
        <v>248.5</v>
      </c>
      <c r="L72" s="183">
        <f t="shared" si="67"/>
        <v>2062</v>
      </c>
      <c r="M72" s="183">
        <f t="shared" si="67"/>
        <v>839</v>
      </c>
      <c r="N72" s="183">
        <f t="shared" si="67"/>
        <v>49651.6</v>
      </c>
      <c r="O72" s="183">
        <f t="shared" si="67"/>
        <v>12263.8</v>
      </c>
      <c r="P72" s="183">
        <f t="shared" si="67"/>
        <v>313</v>
      </c>
      <c r="Q72" s="183">
        <f t="shared" si="67"/>
        <v>39308.6</v>
      </c>
      <c r="R72" s="183">
        <f t="shared" si="67"/>
        <v>481</v>
      </c>
      <c r="S72" s="183">
        <f t="shared" si="67"/>
        <v>1546</v>
      </c>
      <c r="T72" s="183">
        <f t="shared" si="67"/>
        <v>160</v>
      </c>
      <c r="U72" s="183">
        <f t="shared" si="67"/>
        <v>60</v>
      </c>
      <c r="V72" s="183">
        <f t="shared" si="67"/>
        <v>253</v>
      </c>
      <c r="W72" s="183">
        <f t="shared" si="67"/>
        <v>60</v>
      </c>
      <c r="X72" s="183">
        <f t="shared" si="67"/>
        <v>60</v>
      </c>
      <c r="Y72" s="183">
        <f t="shared" si="67"/>
        <v>397</v>
      </c>
      <c r="Z72" s="183">
        <f t="shared" si="67"/>
        <v>231</v>
      </c>
      <c r="AA72" s="183">
        <f t="shared" si="67"/>
        <v>30258.799999999999</v>
      </c>
      <c r="AB72" s="183">
        <f t="shared" si="67"/>
        <v>26514.2</v>
      </c>
      <c r="AC72" s="183">
        <f t="shared" si="67"/>
        <v>847.5</v>
      </c>
      <c r="AD72" s="183">
        <f t="shared" si="67"/>
        <v>1435.1</v>
      </c>
      <c r="AE72" s="183">
        <f t="shared" si="67"/>
        <v>97</v>
      </c>
      <c r="AF72" s="183">
        <f t="shared" si="67"/>
        <v>164</v>
      </c>
      <c r="AG72" s="183">
        <f t="shared" si="67"/>
        <v>585.5</v>
      </c>
      <c r="AH72" s="183">
        <f t="shared" si="67"/>
        <v>908</v>
      </c>
      <c r="AI72" s="183">
        <f t="shared" ref="AI72:BN72" si="68">ROUND(IF(AND(SUM(AI67:AI71)&lt;60,AI12=0),60,SUM(AI67:AI71)),1)</f>
        <v>383</v>
      </c>
      <c r="AJ72" s="183">
        <f t="shared" si="68"/>
        <v>181.5</v>
      </c>
      <c r="AK72" s="183">
        <f t="shared" si="68"/>
        <v>162.5</v>
      </c>
      <c r="AL72" s="183">
        <f t="shared" si="68"/>
        <v>288.5</v>
      </c>
      <c r="AM72" s="183">
        <f t="shared" si="68"/>
        <v>306</v>
      </c>
      <c r="AN72" s="183">
        <f t="shared" si="68"/>
        <v>267</v>
      </c>
      <c r="AO72" s="183">
        <f t="shared" si="68"/>
        <v>3681.6</v>
      </c>
      <c r="AP72" s="183">
        <f t="shared" si="68"/>
        <v>83522.600000000006</v>
      </c>
      <c r="AQ72" s="183">
        <f t="shared" si="68"/>
        <v>251</v>
      </c>
      <c r="AR72" s="183">
        <f t="shared" si="68"/>
        <v>59430.3</v>
      </c>
      <c r="AS72" s="183">
        <f t="shared" si="68"/>
        <v>6254.8</v>
      </c>
      <c r="AT72" s="183">
        <f t="shared" si="68"/>
        <v>2360.1999999999998</v>
      </c>
      <c r="AU72" s="183">
        <f t="shared" si="68"/>
        <v>268</v>
      </c>
      <c r="AV72" s="183">
        <f t="shared" si="68"/>
        <v>296</v>
      </c>
      <c r="AW72" s="183">
        <f t="shared" si="68"/>
        <v>255</v>
      </c>
      <c r="AX72" s="183">
        <f t="shared" si="68"/>
        <v>81</v>
      </c>
      <c r="AY72" s="183">
        <f t="shared" si="68"/>
        <v>391.5</v>
      </c>
      <c r="AZ72" s="183">
        <f t="shared" si="68"/>
        <v>11780.9</v>
      </c>
      <c r="BA72" s="183">
        <f t="shared" si="68"/>
        <v>8849.5</v>
      </c>
      <c r="BB72" s="183">
        <f t="shared" si="68"/>
        <v>7441.2</v>
      </c>
      <c r="BC72" s="183">
        <f t="shared" si="68"/>
        <v>23928.799999999999</v>
      </c>
      <c r="BD72" s="183">
        <f t="shared" si="68"/>
        <v>3633.5</v>
      </c>
      <c r="BE72" s="183">
        <f t="shared" si="68"/>
        <v>1092</v>
      </c>
      <c r="BF72" s="183">
        <f t="shared" si="68"/>
        <v>24377.7</v>
      </c>
      <c r="BG72" s="183">
        <f t="shared" si="68"/>
        <v>919.6</v>
      </c>
      <c r="BH72" s="183">
        <f t="shared" si="68"/>
        <v>534</v>
      </c>
      <c r="BI72" s="183">
        <f t="shared" si="68"/>
        <v>254.5</v>
      </c>
      <c r="BJ72" s="183">
        <f t="shared" si="68"/>
        <v>6297.4</v>
      </c>
      <c r="BK72" s="183">
        <f t="shared" si="68"/>
        <v>21864.7</v>
      </c>
      <c r="BL72" s="183">
        <f t="shared" si="68"/>
        <v>69.5</v>
      </c>
      <c r="BM72" s="183">
        <f t="shared" si="68"/>
        <v>330.5</v>
      </c>
      <c r="BN72" s="183">
        <f t="shared" si="68"/>
        <v>2993.1</v>
      </c>
      <c r="BO72" s="183">
        <f t="shared" ref="BO72:CT72" si="69">ROUND(IF(AND(SUM(BO67:BO71)&lt;60,BO12=0),60,SUM(BO67:BO71)),1)</f>
        <v>1186</v>
      </c>
      <c r="BP72" s="183">
        <f t="shared" si="69"/>
        <v>137</v>
      </c>
      <c r="BQ72" s="183">
        <f t="shared" si="69"/>
        <v>5819.5</v>
      </c>
      <c r="BR72" s="183">
        <f t="shared" si="69"/>
        <v>4474.5</v>
      </c>
      <c r="BS72" s="183">
        <f t="shared" si="69"/>
        <v>1158.0999999999999</v>
      </c>
      <c r="BT72" s="183">
        <f t="shared" si="69"/>
        <v>353</v>
      </c>
      <c r="BU72" s="183">
        <f t="shared" si="69"/>
        <v>382</v>
      </c>
      <c r="BV72" s="183">
        <f t="shared" si="69"/>
        <v>1243</v>
      </c>
      <c r="BW72" s="183">
        <f t="shared" si="69"/>
        <v>2017.5</v>
      </c>
      <c r="BX72" s="183">
        <f t="shared" si="69"/>
        <v>60</v>
      </c>
      <c r="BY72" s="183">
        <f t="shared" si="69"/>
        <v>392.6</v>
      </c>
      <c r="BZ72" s="183">
        <f t="shared" si="69"/>
        <v>228</v>
      </c>
      <c r="CA72" s="183">
        <f t="shared" si="69"/>
        <v>141.5</v>
      </c>
      <c r="CB72" s="183">
        <f t="shared" si="69"/>
        <v>71054.2</v>
      </c>
      <c r="CC72" s="183">
        <f t="shared" si="69"/>
        <v>186</v>
      </c>
      <c r="CD72" s="183">
        <f t="shared" si="69"/>
        <v>60</v>
      </c>
      <c r="CE72" s="183">
        <f t="shared" si="69"/>
        <v>158</v>
      </c>
      <c r="CF72" s="183">
        <f t="shared" si="69"/>
        <v>100</v>
      </c>
      <c r="CG72" s="183">
        <f t="shared" si="69"/>
        <v>191</v>
      </c>
      <c r="CH72" s="183">
        <f t="shared" si="69"/>
        <v>90</v>
      </c>
      <c r="CI72" s="183">
        <f t="shared" si="69"/>
        <v>683</v>
      </c>
      <c r="CJ72" s="183">
        <f t="shared" si="69"/>
        <v>822.5</v>
      </c>
      <c r="CK72" s="183">
        <f t="shared" si="69"/>
        <v>4772.7</v>
      </c>
      <c r="CL72" s="183">
        <f t="shared" si="69"/>
        <v>1148</v>
      </c>
      <c r="CM72" s="183">
        <f t="shared" si="69"/>
        <v>676.6</v>
      </c>
      <c r="CN72" s="183">
        <f t="shared" si="69"/>
        <v>30824.2</v>
      </c>
      <c r="CO72" s="183">
        <f t="shared" si="69"/>
        <v>13924.1</v>
      </c>
      <c r="CP72" s="183">
        <f t="shared" si="69"/>
        <v>857.3</v>
      </c>
      <c r="CQ72" s="183">
        <f t="shared" si="69"/>
        <v>759</v>
      </c>
      <c r="CR72" s="183">
        <f t="shared" si="69"/>
        <v>195</v>
      </c>
      <c r="CS72" s="183">
        <f t="shared" si="69"/>
        <v>245.5</v>
      </c>
      <c r="CT72" s="183">
        <f t="shared" si="69"/>
        <v>112</v>
      </c>
      <c r="CU72" s="183">
        <f t="shared" ref="CU72:DZ72" si="70">ROUND(IF(AND(SUM(CU67:CU71)&lt;60,CU12=0),60,SUM(CU67:CU71)),1)</f>
        <v>67</v>
      </c>
      <c r="CV72" s="183">
        <f t="shared" si="70"/>
        <v>60</v>
      </c>
      <c r="CW72" s="183">
        <f t="shared" si="70"/>
        <v>187</v>
      </c>
      <c r="CX72" s="183">
        <f t="shared" si="70"/>
        <v>457</v>
      </c>
      <c r="CY72" s="183">
        <f t="shared" si="70"/>
        <v>60</v>
      </c>
      <c r="CZ72" s="183">
        <f t="shared" si="70"/>
        <v>1768.2</v>
      </c>
      <c r="DA72" s="183">
        <f t="shared" si="70"/>
        <v>203.5</v>
      </c>
      <c r="DB72" s="183">
        <f t="shared" si="70"/>
        <v>310.5</v>
      </c>
      <c r="DC72" s="183">
        <f t="shared" si="70"/>
        <v>193</v>
      </c>
      <c r="DD72" s="183">
        <f t="shared" si="70"/>
        <v>174.5</v>
      </c>
      <c r="DE72" s="183">
        <f t="shared" si="70"/>
        <v>279.5</v>
      </c>
      <c r="DF72" s="183">
        <f t="shared" si="70"/>
        <v>19849.099999999999</v>
      </c>
      <c r="DG72" s="183">
        <f t="shared" si="70"/>
        <v>93.5</v>
      </c>
      <c r="DH72" s="183">
        <f t="shared" si="70"/>
        <v>1684</v>
      </c>
      <c r="DI72" s="183">
        <f t="shared" si="70"/>
        <v>2350.1</v>
      </c>
      <c r="DJ72" s="183">
        <f t="shared" si="70"/>
        <v>600</v>
      </c>
      <c r="DK72" s="183">
        <f t="shared" si="70"/>
        <v>472.5</v>
      </c>
      <c r="DL72" s="183">
        <f t="shared" si="70"/>
        <v>5616.1</v>
      </c>
      <c r="DM72" s="183">
        <f t="shared" si="70"/>
        <v>235</v>
      </c>
      <c r="DN72" s="183">
        <f t="shared" si="70"/>
        <v>1294.5</v>
      </c>
      <c r="DO72" s="183">
        <f t="shared" si="70"/>
        <v>3290</v>
      </c>
      <c r="DP72" s="183">
        <f t="shared" si="70"/>
        <v>199</v>
      </c>
      <c r="DQ72" s="183">
        <f t="shared" si="70"/>
        <v>887</v>
      </c>
      <c r="DR72" s="183">
        <f t="shared" si="70"/>
        <v>1266.0999999999999</v>
      </c>
      <c r="DS72" s="183">
        <f t="shared" si="70"/>
        <v>545</v>
      </c>
      <c r="DT72" s="183">
        <f t="shared" si="70"/>
        <v>175</v>
      </c>
      <c r="DU72" s="183">
        <f t="shared" si="70"/>
        <v>346</v>
      </c>
      <c r="DV72" s="183">
        <f t="shared" si="70"/>
        <v>198</v>
      </c>
      <c r="DW72" s="183">
        <f t="shared" si="70"/>
        <v>285</v>
      </c>
      <c r="DX72" s="183">
        <f t="shared" si="70"/>
        <v>168</v>
      </c>
      <c r="DY72" s="183">
        <f t="shared" si="70"/>
        <v>280</v>
      </c>
      <c r="DZ72" s="183">
        <f t="shared" si="70"/>
        <v>606.5</v>
      </c>
      <c r="EA72" s="183">
        <f t="shared" ref="EA72:FF72" si="71">ROUND(IF(AND(SUM(EA67:EA71)&lt;60,EA12=0),60,SUM(EA67:EA71)),1)</f>
        <v>507.5</v>
      </c>
      <c r="EB72" s="183">
        <f t="shared" si="71"/>
        <v>498</v>
      </c>
      <c r="EC72" s="183">
        <f t="shared" si="71"/>
        <v>260</v>
      </c>
      <c r="ED72" s="183">
        <f t="shared" si="71"/>
        <v>1546.5</v>
      </c>
      <c r="EE72" s="183">
        <f t="shared" si="71"/>
        <v>185.5</v>
      </c>
      <c r="EF72" s="183">
        <f t="shared" si="71"/>
        <v>1260</v>
      </c>
      <c r="EG72" s="183">
        <f t="shared" si="71"/>
        <v>250</v>
      </c>
      <c r="EH72" s="183">
        <f t="shared" si="71"/>
        <v>246</v>
      </c>
      <c r="EI72" s="183">
        <f t="shared" si="71"/>
        <v>13258.5</v>
      </c>
      <c r="EJ72" s="183">
        <f t="shared" si="71"/>
        <v>9752</v>
      </c>
      <c r="EK72" s="183">
        <f t="shared" si="71"/>
        <v>663.5</v>
      </c>
      <c r="EL72" s="183">
        <f t="shared" si="71"/>
        <v>447</v>
      </c>
      <c r="EM72" s="183">
        <f t="shared" si="71"/>
        <v>355</v>
      </c>
      <c r="EN72" s="183">
        <f t="shared" si="71"/>
        <v>876.5</v>
      </c>
      <c r="EO72" s="183">
        <f t="shared" si="71"/>
        <v>287</v>
      </c>
      <c r="EP72" s="183">
        <f t="shared" si="71"/>
        <v>428.5</v>
      </c>
      <c r="EQ72" s="183">
        <f t="shared" si="71"/>
        <v>2523</v>
      </c>
      <c r="ER72" s="183">
        <f t="shared" si="71"/>
        <v>306.5</v>
      </c>
      <c r="ES72" s="183">
        <f t="shared" si="71"/>
        <v>157</v>
      </c>
      <c r="ET72" s="183">
        <f t="shared" si="71"/>
        <v>197.5</v>
      </c>
      <c r="EU72" s="183">
        <f t="shared" si="71"/>
        <v>568</v>
      </c>
      <c r="EV72" s="183">
        <f t="shared" si="71"/>
        <v>66</v>
      </c>
      <c r="EW72" s="183">
        <f t="shared" si="71"/>
        <v>746.5</v>
      </c>
      <c r="EX72" s="183">
        <f t="shared" si="71"/>
        <v>173.5</v>
      </c>
      <c r="EY72" s="183">
        <f t="shared" si="71"/>
        <v>201</v>
      </c>
      <c r="EZ72" s="183">
        <f t="shared" si="71"/>
        <v>127</v>
      </c>
      <c r="FA72" s="183">
        <f t="shared" si="71"/>
        <v>3245</v>
      </c>
      <c r="FB72" s="183">
        <f t="shared" si="71"/>
        <v>275.5</v>
      </c>
      <c r="FC72" s="183">
        <f t="shared" si="71"/>
        <v>1640.9</v>
      </c>
      <c r="FD72" s="183">
        <f t="shared" si="71"/>
        <v>399</v>
      </c>
      <c r="FE72" s="183">
        <f t="shared" si="71"/>
        <v>70</v>
      </c>
      <c r="FF72" s="183">
        <f t="shared" si="71"/>
        <v>175</v>
      </c>
      <c r="FG72" s="183">
        <f t="shared" ref="FG72:FX72" si="72">ROUND(IF(AND(SUM(FG67:FG71)&lt;60,FG12=0),60,SUM(FG67:FG71)),1)</f>
        <v>114</v>
      </c>
      <c r="FH72" s="183">
        <f t="shared" si="72"/>
        <v>69</v>
      </c>
      <c r="FI72" s="183">
        <f t="shared" si="72"/>
        <v>1645</v>
      </c>
      <c r="FJ72" s="183">
        <f t="shared" si="72"/>
        <v>2016.5</v>
      </c>
      <c r="FK72" s="183">
        <f t="shared" si="72"/>
        <v>2482</v>
      </c>
      <c r="FL72" s="183">
        <f t="shared" si="72"/>
        <v>8538.5</v>
      </c>
      <c r="FM72" s="183">
        <f t="shared" si="72"/>
        <v>3981.5</v>
      </c>
      <c r="FN72" s="183">
        <f t="shared" si="72"/>
        <v>22422.3</v>
      </c>
      <c r="FO72" s="183">
        <f t="shared" si="72"/>
        <v>1117.2</v>
      </c>
      <c r="FP72" s="183">
        <f t="shared" si="72"/>
        <v>2341.5</v>
      </c>
      <c r="FQ72" s="183">
        <f t="shared" si="72"/>
        <v>982.5</v>
      </c>
      <c r="FR72" s="183">
        <f t="shared" si="72"/>
        <v>162.5</v>
      </c>
      <c r="FS72" s="183">
        <f t="shared" si="72"/>
        <v>160.5</v>
      </c>
      <c r="FT72" s="183">
        <f t="shared" si="72"/>
        <v>60</v>
      </c>
      <c r="FU72" s="183">
        <f t="shared" si="72"/>
        <v>760</v>
      </c>
      <c r="FV72" s="183">
        <f t="shared" si="72"/>
        <v>692</v>
      </c>
      <c r="FW72" s="183">
        <f t="shared" si="72"/>
        <v>128</v>
      </c>
      <c r="FX72" s="183">
        <f t="shared" si="72"/>
        <v>64</v>
      </c>
      <c r="FY72" s="15"/>
      <c r="FZ72" s="15">
        <f t="shared" ref="FZ72:FZ81" si="73">SUM(C72:FX72)</f>
        <v>803093.29999999981</v>
      </c>
      <c r="GA72" s="59"/>
      <c r="GB72" s="15">
        <f>FZ72-GA72</f>
        <v>803093.29999999981</v>
      </c>
      <c r="GC72" s="15"/>
      <c r="GD72" s="15"/>
      <c r="GE72" s="15"/>
      <c r="GF72" s="2"/>
      <c r="GG72" s="2"/>
      <c r="GH72" s="12"/>
      <c r="GI72" s="129"/>
      <c r="GJ72" s="129"/>
      <c r="GK72" s="129"/>
      <c r="GL72" s="129"/>
      <c r="GM72" s="129"/>
      <c r="GN72" s="134"/>
      <c r="GO72" s="134"/>
    </row>
    <row r="73" spans="1:197" x14ac:dyDescent="0.35">
      <c r="A73" s="115" t="s">
        <v>483</v>
      </c>
      <c r="B73" s="116" t="s">
        <v>706</v>
      </c>
      <c r="C73" s="15">
        <f t="shared" ref="C73:AH73" si="74">C13</f>
        <v>0</v>
      </c>
      <c r="D73" s="15">
        <f t="shared" si="74"/>
        <v>38</v>
      </c>
      <c r="E73" s="15">
        <f t="shared" si="74"/>
        <v>0</v>
      </c>
      <c r="F73" s="15">
        <f t="shared" si="74"/>
        <v>1</v>
      </c>
      <c r="G73" s="15">
        <f t="shared" si="74"/>
        <v>0</v>
      </c>
      <c r="H73" s="15">
        <f t="shared" si="74"/>
        <v>0</v>
      </c>
      <c r="I73" s="15">
        <f t="shared" si="74"/>
        <v>5</v>
      </c>
      <c r="J73" s="15">
        <f t="shared" si="74"/>
        <v>0</v>
      </c>
      <c r="K73" s="15">
        <f t="shared" si="74"/>
        <v>0</v>
      </c>
      <c r="L73" s="15">
        <f t="shared" si="74"/>
        <v>0</v>
      </c>
      <c r="M73" s="15">
        <f t="shared" si="74"/>
        <v>0</v>
      </c>
      <c r="N73" s="15">
        <f t="shared" si="74"/>
        <v>30.5</v>
      </c>
      <c r="O73" s="15">
        <f t="shared" si="74"/>
        <v>6</v>
      </c>
      <c r="P73" s="15">
        <f t="shared" si="74"/>
        <v>0</v>
      </c>
      <c r="Q73" s="15">
        <f t="shared" si="74"/>
        <v>3</v>
      </c>
      <c r="R73" s="15">
        <f t="shared" si="74"/>
        <v>0</v>
      </c>
      <c r="S73" s="15">
        <f t="shared" si="74"/>
        <v>0</v>
      </c>
      <c r="T73" s="15">
        <f t="shared" si="74"/>
        <v>0</v>
      </c>
      <c r="U73" s="15">
        <f t="shared" si="74"/>
        <v>0</v>
      </c>
      <c r="V73" s="15">
        <f t="shared" si="74"/>
        <v>0</v>
      </c>
      <c r="W73" s="15">
        <f t="shared" si="74"/>
        <v>0</v>
      </c>
      <c r="X73" s="15">
        <f t="shared" si="74"/>
        <v>0</v>
      </c>
      <c r="Y73" s="15">
        <f t="shared" si="74"/>
        <v>0</v>
      </c>
      <c r="Z73" s="15">
        <f t="shared" si="74"/>
        <v>0</v>
      </c>
      <c r="AA73" s="15">
        <f t="shared" si="74"/>
        <v>45</v>
      </c>
      <c r="AB73" s="15">
        <f t="shared" si="74"/>
        <v>1</v>
      </c>
      <c r="AC73" s="15">
        <f t="shared" si="74"/>
        <v>0</v>
      </c>
      <c r="AD73" s="15">
        <f t="shared" si="74"/>
        <v>0</v>
      </c>
      <c r="AE73" s="15">
        <f t="shared" si="74"/>
        <v>0</v>
      </c>
      <c r="AF73" s="15">
        <f t="shared" si="74"/>
        <v>0</v>
      </c>
      <c r="AG73" s="15">
        <f t="shared" si="74"/>
        <v>0</v>
      </c>
      <c r="AH73" s="15">
        <f t="shared" si="74"/>
        <v>0</v>
      </c>
      <c r="AI73" s="15">
        <f t="shared" ref="AI73:BN73" si="75">AI13</f>
        <v>0</v>
      </c>
      <c r="AJ73" s="15">
        <f t="shared" si="75"/>
        <v>0</v>
      </c>
      <c r="AK73" s="15">
        <f t="shared" si="75"/>
        <v>0</v>
      </c>
      <c r="AL73" s="15">
        <f t="shared" si="75"/>
        <v>0</v>
      </c>
      <c r="AM73" s="15">
        <f t="shared" si="75"/>
        <v>0</v>
      </c>
      <c r="AN73" s="15">
        <f t="shared" si="75"/>
        <v>0</v>
      </c>
      <c r="AO73" s="15">
        <f t="shared" si="75"/>
        <v>0</v>
      </c>
      <c r="AP73" s="15">
        <f t="shared" si="75"/>
        <v>7.5</v>
      </c>
      <c r="AQ73" s="15">
        <f t="shared" si="75"/>
        <v>0</v>
      </c>
      <c r="AR73" s="15">
        <f t="shared" si="75"/>
        <v>8</v>
      </c>
      <c r="AS73" s="15">
        <f t="shared" si="75"/>
        <v>1</v>
      </c>
      <c r="AT73" s="15">
        <f t="shared" si="75"/>
        <v>0</v>
      </c>
      <c r="AU73" s="15">
        <f t="shared" si="75"/>
        <v>0</v>
      </c>
      <c r="AV73" s="15">
        <f t="shared" si="75"/>
        <v>0</v>
      </c>
      <c r="AW73" s="15">
        <f t="shared" si="75"/>
        <v>0</v>
      </c>
      <c r="AX73" s="15">
        <f t="shared" si="75"/>
        <v>0</v>
      </c>
      <c r="AY73" s="15">
        <f t="shared" si="75"/>
        <v>0</v>
      </c>
      <c r="AZ73" s="15">
        <f t="shared" si="75"/>
        <v>0</v>
      </c>
      <c r="BA73" s="15">
        <f t="shared" si="75"/>
        <v>0</v>
      </c>
      <c r="BB73" s="15">
        <f t="shared" si="75"/>
        <v>1</v>
      </c>
      <c r="BC73" s="15">
        <f t="shared" si="75"/>
        <v>17.5</v>
      </c>
      <c r="BD73" s="15">
        <f t="shared" si="75"/>
        <v>0</v>
      </c>
      <c r="BE73" s="15">
        <f t="shared" si="75"/>
        <v>0</v>
      </c>
      <c r="BF73" s="15">
        <f t="shared" si="75"/>
        <v>2</v>
      </c>
      <c r="BG73" s="15">
        <f t="shared" si="75"/>
        <v>0</v>
      </c>
      <c r="BH73" s="15">
        <f t="shared" si="75"/>
        <v>0</v>
      </c>
      <c r="BI73" s="15">
        <f t="shared" si="75"/>
        <v>0</v>
      </c>
      <c r="BJ73" s="15">
        <f t="shared" si="75"/>
        <v>2</v>
      </c>
      <c r="BK73" s="15">
        <f t="shared" si="75"/>
        <v>23.5</v>
      </c>
      <c r="BL73" s="15">
        <f t="shared" si="75"/>
        <v>0.5</v>
      </c>
      <c r="BM73" s="15">
        <f t="shared" si="75"/>
        <v>0</v>
      </c>
      <c r="BN73" s="15">
        <f t="shared" si="75"/>
        <v>12</v>
      </c>
      <c r="BO73" s="15">
        <f t="shared" ref="BO73:CT73" si="76">BO13</f>
        <v>0</v>
      </c>
      <c r="BP73" s="15">
        <f t="shared" si="76"/>
        <v>0</v>
      </c>
      <c r="BQ73" s="15">
        <f t="shared" si="76"/>
        <v>0.5</v>
      </c>
      <c r="BR73" s="15">
        <f t="shared" si="76"/>
        <v>0</v>
      </c>
      <c r="BS73" s="15">
        <f t="shared" si="76"/>
        <v>0</v>
      </c>
      <c r="BT73" s="15">
        <f t="shared" si="76"/>
        <v>0</v>
      </c>
      <c r="BU73" s="15">
        <f t="shared" si="76"/>
        <v>0</v>
      </c>
      <c r="BV73" s="15">
        <f t="shared" si="76"/>
        <v>0</v>
      </c>
      <c r="BW73" s="15">
        <f t="shared" si="76"/>
        <v>0</v>
      </c>
      <c r="BX73" s="15">
        <f t="shared" si="76"/>
        <v>0</v>
      </c>
      <c r="BY73" s="15">
        <f t="shared" si="76"/>
        <v>0</v>
      </c>
      <c r="BZ73" s="15">
        <f t="shared" si="76"/>
        <v>0</v>
      </c>
      <c r="CA73" s="15">
        <f t="shared" si="76"/>
        <v>0</v>
      </c>
      <c r="CB73" s="15">
        <f t="shared" si="76"/>
        <v>17</v>
      </c>
      <c r="CC73" s="15">
        <f t="shared" si="76"/>
        <v>0</v>
      </c>
      <c r="CD73" s="15">
        <f t="shared" si="76"/>
        <v>0</v>
      </c>
      <c r="CE73" s="15">
        <f t="shared" si="76"/>
        <v>0</v>
      </c>
      <c r="CF73" s="15">
        <f t="shared" si="76"/>
        <v>0</v>
      </c>
      <c r="CG73" s="15">
        <f t="shared" si="76"/>
        <v>0</v>
      </c>
      <c r="CH73" s="15">
        <f t="shared" si="76"/>
        <v>0</v>
      </c>
      <c r="CI73" s="15">
        <f t="shared" si="76"/>
        <v>0</v>
      </c>
      <c r="CJ73" s="15">
        <f t="shared" si="76"/>
        <v>0</v>
      </c>
      <c r="CK73" s="15">
        <f t="shared" si="76"/>
        <v>0</v>
      </c>
      <c r="CL73" s="15">
        <f t="shared" si="76"/>
        <v>0</v>
      </c>
      <c r="CM73" s="15">
        <f t="shared" si="76"/>
        <v>0</v>
      </c>
      <c r="CN73" s="15">
        <f t="shared" si="76"/>
        <v>25.5</v>
      </c>
      <c r="CO73" s="15">
        <f t="shared" si="76"/>
        <v>1</v>
      </c>
      <c r="CP73" s="15">
        <f t="shared" si="76"/>
        <v>2</v>
      </c>
      <c r="CQ73" s="15">
        <f t="shared" si="76"/>
        <v>0</v>
      </c>
      <c r="CR73" s="15">
        <f t="shared" si="76"/>
        <v>0</v>
      </c>
      <c r="CS73" s="15">
        <f t="shared" si="76"/>
        <v>0</v>
      </c>
      <c r="CT73" s="15">
        <f t="shared" si="76"/>
        <v>0</v>
      </c>
      <c r="CU73" s="15">
        <f t="shared" ref="CU73:DZ73" si="77">CU13</f>
        <v>0</v>
      </c>
      <c r="CV73" s="15">
        <f t="shared" si="77"/>
        <v>0</v>
      </c>
      <c r="CW73" s="15">
        <f t="shared" si="77"/>
        <v>0</v>
      </c>
      <c r="CX73" s="15">
        <f t="shared" si="77"/>
        <v>0</v>
      </c>
      <c r="CY73" s="15">
        <f t="shared" si="77"/>
        <v>0</v>
      </c>
      <c r="CZ73" s="15">
        <f t="shared" si="77"/>
        <v>0</v>
      </c>
      <c r="DA73" s="15">
        <f t="shared" si="77"/>
        <v>0</v>
      </c>
      <c r="DB73" s="15">
        <f t="shared" si="77"/>
        <v>0</v>
      </c>
      <c r="DC73" s="15">
        <f t="shared" si="77"/>
        <v>0</v>
      </c>
      <c r="DD73" s="15">
        <f t="shared" si="77"/>
        <v>0</v>
      </c>
      <c r="DE73" s="15">
        <f t="shared" si="77"/>
        <v>0</v>
      </c>
      <c r="DF73" s="15">
        <f t="shared" si="77"/>
        <v>26</v>
      </c>
      <c r="DG73" s="15">
        <f t="shared" si="77"/>
        <v>0</v>
      </c>
      <c r="DH73" s="15">
        <f t="shared" si="77"/>
        <v>0</v>
      </c>
      <c r="DI73" s="15">
        <f t="shared" si="77"/>
        <v>0</v>
      </c>
      <c r="DJ73" s="15">
        <f t="shared" si="77"/>
        <v>0</v>
      </c>
      <c r="DK73" s="15">
        <f t="shared" si="77"/>
        <v>0</v>
      </c>
      <c r="DL73" s="15">
        <f t="shared" si="77"/>
        <v>0</v>
      </c>
      <c r="DM73" s="15">
        <f t="shared" si="77"/>
        <v>0</v>
      </c>
      <c r="DN73" s="15">
        <f t="shared" si="77"/>
        <v>0.5</v>
      </c>
      <c r="DO73" s="15">
        <f t="shared" si="77"/>
        <v>0</v>
      </c>
      <c r="DP73" s="15">
        <f t="shared" si="77"/>
        <v>0</v>
      </c>
      <c r="DQ73" s="15">
        <f t="shared" si="77"/>
        <v>0</v>
      </c>
      <c r="DR73" s="15">
        <f t="shared" si="77"/>
        <v>0</v>
      </c>
      <c r="DS73" s="15">
        <f t="shared" si="77"/>
        <v>0</v>
      </c>
      <c r="DT73" s="15">
        <f t="shared" si="77"/>
        <v>0</v>
      </c>
      <c r="DU73" s="15">
        <f t="shared" si="77"/>
        <v>0</v>
      </c>
      <c r="DV73" s="15">
        <f t="shared" si="77"/>
        <v>0</v>
      </c>
      <c r="DW73" s="15">
        <f t="shared" si="77"/>
        <v>0</v>
      </c>
      <c r="DX73" s="15">
        <f t="shared" si="77"/>
        <v>0</v>
      </c>
      <c r="DY73" s="15">
        <f t="shared" si="77"/>
        <v>0</v>
      </c>
      <c r="DZ73" s="15">
        <f t="shared" si="77"/>
        <v>0</v>
      </c>
      <c r="EA73" s="15">
        <f t="shared" ref="EA73:FF73" si="78">EA13</f>
        <v>0</v>
      </c>
      <c r="EB73" s="15">
        <f t="shared" si="78"/>
        <v>0</v>
      </c>
      <c r="EC73" s="15">
        <f t="shared" si="78"/>
        <v>0</v>
      </c>
      <c r="ED73" s="15">
        <f t="shared" si="78"/>
        <v>0</v>
      </c>
      <c r="EE73" s="15">
        <f t="shared" si="78"/>
        <v>0</v>
      </c>
      <c r="EF73" s="15">
        <f t="shared" si="78"/>
        <v>0</v>
      </c>
      <c r="EG73" s="15">
        <f t="shared" si="78"/>
        <v>0</v>
      </c>
      <c r="EH73" s="15">
        <f t="shared" si="78"/>
        <v>0</v>
      </c>
      <c r="EI73" s="15">
        <f t="shared" si="78"/>
        <v>0</v>
      </c>
      <c r="EJ73" s="15">
        <f t="shared" si="78"/>
        <v>2</v>
      </c>
      <c r="EK73" s="15">
        <f t="shared" si="78"/>
        <v>0</v>
      </c>
      <c r="EL73" s="15">
        <f t="shared" si="78"/>
        <v>0</v>
      </c>
      <c r="EM73" s="15">
        <f t="shared" si="78"/>
        <v>0</v>
      </c>
      <c r="EN73" s="15">
        <f t="shared" si="78"/>
        <v>0</v>
      </c>
      <c r="EO73" s="15">
        <f t="shared" si="78"/>
        <v>0</v>
      </c>
      <c r="EP73" s="15">
        <f t="shared" si="78"/>
        <v>0</v>
      </c>
      <c r="EQ73" s="15">
        <f t="shared" si="78"/>
        <v>0</v>
      </c>
      <c r="ER73" s="15">
        <f t="shared" si="78"/>
        <v>0</v>
      </c>
      <c r="ES73" s="15">
        <f t="shared" si="78"/>
        <v>0</v>
      </c>
      <c r="ET73" s="15">
        <f t="shared" si="78"/>
        <v>0</v>
      </c>
      <c r="EU73" s="15">
        <f t="shared" si="78"/>
        <v>0</v>
      </c>
      <c r="EV73" s="15">
        <f t="shared" si="78"/>
        <v>0</v>
      </c>
      <c r="EW73" s="15">
        <f t="shared" si="78"/>
        <v>0</v>
      </c>
      <c r="EX73" s="15">
        <f t="shared" si="78"/>
        <v>0</v>
      </c>
      <c r="EY73" s="15">
        <f t="shared" si="78"/>
        <v>0</v>
      </c>
      <c r="EZ73" s="15">
        <f t="shared" si="78"/>
        <v>0</v>
      </c>
      <c r="FA73" s="15">
        <f t="shared" si="78"/>
        <v>0</v>
      </c>
      <c r="FB73" s="15">
        <f t="shared" si="78"/>
        <v>0</v>
      </c>
      <c r="FC73" s="15">
        <f t="shared" si="78"/>
        <v>0</v>
      </c>
      <c r="FD73" s="15">
        <f t="shared" si="78"/>
        <v>0</v>
      </c>
      <c r="FE73" s="15">
        <f t="shared" si="78"/>
        <v>0</v>
      </c>
      <c r="FF73" s="15">
        <f t="shared" si="78"/>
        <v>0</v>
      </c>
      <c r="FG73" s="15">
        <f t="shared" ref="FG73:FX73" si="79">FG13</f>
        <v>0</v>
      </c>
      <c r="FH73" s="15">
        <f t="shared" si="79"/>
        <v>0</v>
      </c>
      <c r="FI73" s="15">
        <f t="shared" si="79"/>
        <v>0</v>
      </c>
      <c r="FJ73" s="15">
        <f t="shared" si="79"/>
        <v>0</v>
      </c>
      <c r="FK73" s="15">
        <f t="shared" si="79"/>
        <v>0</v>
      </c>
      <c r="FL73" s="15">
        <f t="shared" si="79"/>
        <v>0</v>
      </c>
      <c r="FM73" s="15">
        <f t="shared" si="79"/>
        <v>0</v>
      </c>
      <c r="FN73" s="15">
        <f t="shared" si="79"/>
        <v>13</v>
      </c>
      <c r="FO73" s="15">
        <f t="shared" si="79"/>
        <v>2</v>
      </c>
      <c r="FP73" s="15">
        <f t="shared" si="79"/>
        <v>0</v>
      </c>
      <c r="FQ73" s="15">
        <f t="shared" si="79"/>
        <v>0</v>
      </c>
      <c r="FR73" s="15">
        <f t="shared" si="79"/>
        <v>0</v>
      </c>
      <c r="FS73" s="15">
        <f t="shared" si="79"/>
        <v>0</v>
      </c>
      <c r="FT73" s="15">
        <f t="shared" si="79"/>
        <v>0</v>
      </c>
      <c r="FU73" s="15">
        <f t="shared" si="79"/>
        <v>0</v>
      </c>
      <c r="FV73" s="15">
        <f t="shared" si="79"/>
        <v>0</v>
      </c>
      <c r="FW73" s="15">
        <f t="shared" si="79"/>
        <v>0</v>
      </c>
      <c r="FX73" s="15">
        <f t="shared" si="79"/>
        <v>0</v>
      </c>
      <c r="FZ73" s="15">
        <f t="shared" si="73"/>
        <v>294</v>
      </c>
      <c r="GA73" s="14"/>
      <c r="GB73" s="15"/>
      <c r="GC73" s="15"/>
      <c r="GD73" s="15"/>
      <c r="GE73" s="15"/>
      <c r="GF73" s="15"/>
      <c r="GG73" s="2"/>
      <c r="GH73" s="12"/>
      <c r="GI73" s="129"/>
      <c r="GJ73" s="129"/>
      <c r="GK73" s="129"/>
      <c r="GL73" s="129"/>
      <c r="GM73" s="129"/>
      <c r="GN73" s="134"/>
      <c r="GO73" s="134"/>
    </row>
    <row r="74" spans="1:197" x14ac:dyDescent="0.35">
      <c r="A74" s="115" t="s">
        <v>484</v>
      </c>
      <c r="B74" s="116" t="s">
        <v>1012</v>
      </c>
      <c r="C74" s="15">
        <f>C34</f>
        <v>0</v>
      </c>
      <c r="D74" s="15">
        <f t="shared" ref="D74:BO74" si="80">D34</f>
        <v>0</v>
      </c>
      <c r="E74" s="15">
        <f t="shared" si="80"/>
        <v>0</v>
      </c>
      <c r="F74" s="15">
        <f t="shared" si="80"/>
        <v>0</v>
      </c>
      <c r="G74" s="15">
        <f t="shared" si="80"/>
        <v>0</v>
      </c>
      <c r="H74" s="15">
        <f t="shared" si="80"/>
        <v>0</v>
      </c>
      <c r="I74" s="15">
        <f t="shared" si="80"/>
        <v>0</v>
      </c>
      <c r="J74" s="15">
        <f t="shared" si="80"/>
        <v>0</v>
      </c>
      <c r="K74" s="15">
        <f t="shared" si="80"/>
        <v>0</v>
      </c>
      <c r="L74" s="15">
        <f t="shared" si="80"/>
        <v>0</v>
      </c>
      <c r="M74" s="15">
        <f t="shared" si="80"/>
        <v>0</v>
      </c>
      <c r="N74" s="15">
        <f t="shared" si="80"/>
        <v>0</v>
      </c>
      <c r="O74" s="15">
        <f t="shared" si="80"/>
        <v>0</v>
      </c>
      <c r="P74" s="15">
        <f t="shared" si="80"/>
        <v>0</v>
      </c>
      <c r="Q74" s="15">
        <f t="shared" si="80"/>
        <v>1</v>
      </c>
      <c r="R74" s="15">
        <f t="shared" si="80"/>
        <v>0</v>
      </c>
      <c r="S74" s="15">
        <f t="shared" si="80"/>
        <v>0</v>
      </c>
      <c r="T74" s="15">
        <f t="shared" si="80"/>
        <v>0</v>
      </c>
      <c r="U74" s="15">
        <f t="shared" si="80"/>
        <v>0</v>
      </c>
      <c r="V74" s="15">
        <f t="shared" si="80"/>
        <v>0</v>
      </c>
      <c r="W74" s="15">
        <f t="shared" si="80"/>
        <v>0</v>
      </c>
      <c r="X74" s="15">
        <f t="shared" si="80"/>
        <v>0</v>
      </c>
      <c r="Y74" s="15">
        <f t="shared" si="80"/>
        <v>0</v>
      </c>
      <c r="Z74" s="15">
        <f t="shared" si="80"/>
        <v>0</v>
      </c>
      <c r="AA74" s="15">
        <f t="shared" si="80"/>
        <v>0</v>
      </c>
      <c r="AB74" s="15">
        <f t="shared" si="80"/>
        <v>0</v>
      </c>
      <c r="AC74" s="15">
        <f t="shared" si="80"/>
        <v>0</v>
      </c>
      <c r="AD74" s="15">
        <f t="shared" si="80"/>
        <v>0</v>
      </c>
      <c r="AE74" s="15">
        <f t="shared" si="80"/>
        <v>0</v>
      </c>
      <c r="AF74" s="15">
        <f t="shared" si="80"/>
        <v>0</v>
      </c>
      <c r="AG74" s="15">
        <f t="shared" si="80"/>
        <v>0</v>
      </c>
      <c r="AH74" s="15">
        <f t="shared" si="80"/>
        <v>0</v>
      </c>
      <c r="AI74" s="15">
        <f t="shared" si="80"/>
        <v>0</v>
      </c>
      <c r="AJ74" s="15">
        <f t="shared" si="80"/>
        <v>0</v>
      </c>
      <c r="AK74" s="15">
        <f t="shared" si="80"/>
        <v>0</v>
      </c>
      <c r="AL74" s="15">
        <f t="shared" si="80"/>
        <v>0</v>
      </c>
      <c r="AM74" s="15">
        <f t="shared" si="80"/>
        <v>0</v>
      </c>
      <c r="AN74" s="15">
        <f t="shared" si="80"/>
        <v>0</v>
      </c>
      <c r="AO74" s="15">
        <f t="shared" si="80"/>
        <v>0</v>
      </c>
      <c r="AP74" s="15">
        <f t="shared" si="80"/>
        <v>0</v>
      </c>
      <c r="AQ74" s="15">
        <f t="shared" si="80"/>
        <v>0</v>
      </c>
      <c r="AR74" s="15">
        <f t="shared" si="80"/>
        <v>0</v>
      </c>
      <c r="AS74" s="15">
        <f t="shared" si="80"/>
        <v>0</v>
      </c>
      <c r="AT74" s="15">
        <f t="shared" si="80"/>
        <v>0</v>
      </c>
      <c r="AU74" s="15">
        <f t="shared" si="80"/>
        <v>0</v>
      </c>
      <c r="AV74" s="15">
        <f t="shared" si="80"/>
        <v>0</v>
      </c>
      <c r="AW74" s="15">
        <f t="shared" si="80"/>
        <v>0</v>
      </c>
      <c r="AX74" s="15">
        <f t="shared" si="80"/>
        <v>0</v>
      </c>
      <c r="AY74" s="15">
        <f t="shared" si="80"/>
        <v>0</v>
      </c>
      <c r="AZ74" s="15">
        <f t="shared" si="80"/>
        <v>0</v>
      </c>
      <c r="BA74" s="15">
        <f t="shared" si="80"/>
        <v>0</v>
      </c>
      <c r="BB74" s="15">
        <f t="shared" si="80"/>
        <v>0</v>
      </c>
      <c r="BC74" s="15">
        <f t="shared" si="80"/>
        <v>0</v>
      </c>
      <c r="BD74" s="15">
        <f t="shared" si="80"/>
        <v>0</v>
      </c>
      <c r="BE74" s="15">
        <f t="shared" si="80"/>
        <v>0</v>
      </c>
      <c r="BF74" s="15">
        <f t="shared" si="80"/>
        <v>0</v>
      </c>
      <c r="BG74" s="15">
        <f t="shared" si="80"/>
        <v>0</v>
      </c>
      <c r="BH74" s="15">
        <f t="shared" si="80"/>
        <v>0</v>
      </c>
      <c r="BI74" s="15">
        <f t="shared" si="80"/>
        <v>0</v>
      </c>
      <c r="BJ74" s="15">
        <f t="shared" si="80"/>
        <v>0</v>
      </c>
      <c r="BK74" s="15">
        <f t="shared" si="80"/>
        <v>0</v>
      </c>
      <c r="BL74" s="15">
        <f t="shared" si="80"/>
        <v>0</v>
      </c>
      <c r="BM74" s="15">
        <f t="shared" si="80"/>
        <v>0</v>
      </c>
      <c r="BN74" s="15">
        <f t="shared" si="80"/>
        <v>0</v>
      </c>
      <c r="BO74" s="15">
        <f t="shared" si="80"/>
        <v>0</v>
      </c>
      <c r="BP74" s="15">
        <f t="shared" ref="BP74:EA74" si="81">BP34</f>
        <v>0</v>
      </c>
      <c r="BQ74" s="15">
        <f t="shared" si="81"/>
        <v>0</v>
      </c>
      <c r="BR74" s="15">
        <f t="shared" si="81"/>
        <v>0</v>
      </c>
      <c r="BS74" s="15">
        <f t="shared" si="81"/>
        <v>0</v>
      </c>
      <c r="BT74" s="15">
        <f t="shared" si="81"/>
        <v>0</v>
      </c>
      <c r="BU74" s="15">
        <f t="shared" si="81"/>
        <v>0</v>
      </c>
      <c r="BV74" s="15">
        <f t="shared" si="81"/>
        <v>0</v>
      </c>
      <c r="BW74" s="15">
        <f t="shared" si="81"/>
        <v>0</v>
      </c>
      <c r="BX74" s="15">
        <f t="shared" si="81"/>
        <v>0</v>
      </c>
      <c r="BY74" s="15">
        <f t="shared" si="81"/>
        <v>0</v>
      </c>
      <c r="BZ74" s="15">
        <f t="shared" si="81"/>
        <v>0</v>
      </c>
      <c r="CA74" s="15">
        <f t="shared" si="81"/>
        <v>0</v>
      </c>
      <c r="CB74" s="15">
        <f t="shared" si="81"/>
        <v>0</v>
      </c>
      <c r="CC74" s="15">
        <f t="shared" si="81"/>
        <v>0</v>
      </c>
      <c r="CD74" s="15">
        <f t="shared" si="81"/>
        <v>0</v>
      </c>
      <c r="CE74" s="15">
        <f t="shared" si="81"/>
        <v>0</v>
      </c>
      <c r="CF74" s="15">
        <f t="shared" si="81"/>
        <v>0</v>
      </c>
      <c r="CG74" s="15">
        <f t="shared" si="81"/>
        <v>0</v>
      </c>
      <c r="CH74" s="15">
        <f t="shared" si="81"/>
        <v>0</v>
      </c>
      <c r="CI74" s="15">
        <f t="shared" si="81"/>
        <v>0</v>
      </c>
      <c r="CJ74" s="15">
        <f t="shared" si="81"/>
        <v>0</v>
      </c>
      <c r="CK74" s="15">
        <f t="shared" si="81"/>
        <v>0</v>
      </c>
      <c r="CL74" s="15">
        <f t="shared" si="81"/>
        <v>0</v>
      </c>
      <c r="CM74" s="15">
        <f t="shared" si="81"/>
        <v>0</v>
      </c>
      <c r="CN74" s="15">
        <f t="shared" si="81"/>
        <v>0</v>
      </c>
      <c r="CO74" s="15">
        <f t="shared" si="81"/>
        <v>0</v>
      </c>
      <c r="CP74" s="15">
        <f t="shared" si="81"/>
        <v>0</v>
      </c>
      <c r="CQ74" s="15">
        <f t="shared" si="81"/>
        <v>0</v>
      </c>
      <c r="CR74" s="15">
        <f t="shared" si="81"/>
        <v>0</v>
      </c>
      <c r="CS74" s="15">
        <f t="shared" si="81"/>
        <v>0</v>
      </c>
      <c r="CT74" s="15">
        <f t="shared" si="81"/>
        <v>0</v>
      </c>
      <c r="CU74" s="15">
        <f t="shared" si="81"/>
        <v>0</v>
      </c>
      <c r="CV74" s="15">
        <f t="shared" si="81"/>
        <v>0</v>
      </c>
      <c r="CW74" s="15">
        <f t="shared" si="81"/>
        <v>0</v>
      </c>
      <c r="CX74" s="15">
        <f t="shared" si="81"/>
        <v>0</v>
      </c>
      <c r="CY74" s="15">
        <f t="shared" si="81"/>
        <v>0</v>
      </c>
      <c r="CZ74" s="15">
        <f t="shared" si="81"/>
        <v>0</v>
      </c>
      <c r="DA74" s="15">
        <f t="shared" si="81"/>
        <v>0</v>
      </c>
      <c r="DB74" s="15">
        <f t="shared" si="81"/>
        <v>0</v>
      </c>
      <c r="DC74" s="15">
        <f t="shared" si="81"/>
        <v>0</v>
      </c>
      <c r="DD74" s="15">
        <f t="shared" si="81"/>
        <v>0</v>
      </c>
      <c r="DE74" s="15">
        <f t="shared" si="81"/>
        <v>0</v>
      </c>
      <c r="DF74" s="15">
        <f t="shared" si="81"/>
        <v>0</v>
      </c>
      <c r="DG74" s="15">
        <f t="shared" si="81"/>
        <v>0</v>
      </c>
      <c r="DH74" s="15">
        <f t="shared" si="81"/>
        <v>0</v>
      </c>
      <c r="DI74" s="15">
        <f t="shared" si="81"/>
        <v>0</v>
      </c>
      <c r="DJ74" s="15">
        <f t="shared" si="81"/>
        <v>0</v>
      </c>
      <c r="DK74" s="15">
        <f t="shared" si="81"/>
        <v>0</v>
      </c>
      <c r="DL74" s="15">
        <f t="shared" si="81"/>
        <v>0</v>
      </c>
      <c r="DM74" s="15">
        <f t="shared" si="81"/>
        <v>0</v>
      </c>
      <c r="DN74" s="15">
        <f t="shared" si="81"/>
        <v>0</v>
      </c>
      <c r="DO74" s="15">
        <f t="shared" si="81"/>
        <v>0</v>
      </c>
      <c r="DP74" s="15">
        <f t="shared" si="81"/>
        <v>0</v>
      </c>
      <c r="DQ74" s="15">
        <f t="shared" si="81"/>
        <v>0</v>
      </c>
      <c r="DR74" s="15">
        <f t="shared" si="81"/>
        <v>0</v>
      </c>
      <c r="DS74" s="15">
        <f t="shared" si="81"/>
        <v>0</v>
      </c>
      <c r="DT74" s="15">
        <f t="shared" si="81"/>
        <v>0</v>
      </c>
      <c r="DU74" s="15">
        <f t="shared" si="81"/>
        <v>0</v>
      </c>
      <c r="DV74" s="15">
        <f t="shared" si="81"/>
        <v>0</v>
      </c>
      <c r="DW74" s="15">
        <f t="shared" si="81"/>
        <v>0</v>
      </c>
      <c r="DX74" s="15">
        <f t="shared" si="81"/>
        <v>0</v>
      </c>
      <c r="DY74" s="15">
        <f t="shared" si="81"/>
        <v>0</v>
      </c>
      <c r="DZ74" s="15">
        <f t="shared" si="81"/>
        <v>0</v>
      </c>
      <c r="EA74" s="15">
        <f t="shared" si="81"/>
        <v>0</v>
      </c>
      <c r="EB74" s="15">
        <f t="shared" ref="EB74:FX74" si="82">EB34</f>
        <v>0</v>
      </c>
      <c r="EC74" s="15">
        <f t="shared" si="82"/>
        <v>0</v>
      </c>
      <c r="ED74" s="15">
        <f t="shared" si="82"/>
        <v>0</v>
      </c>
      <c r="EE74" s="15">
        <f t="shared" si="82"/>
        <v>0</v>
      </c>
      <c r="EF74" s="15">
        <f t="shared" si="82"/>
        <v>0</v>
      </c>
      <c r="EG74" s="15">
        <f t="shared" si="82"/>
        <v>0</v>
      </c>
      <c r="EH74" s="15">
        <f t="shared" si="82"/>
        <v>0</v>
      </c>
      <c r="EI74" s="15">
        <f t="shared" si="82"/>
        <v>0</v>
      </c>
      <c r="EJ74" s="15">
        <f t="shared" si="82"/>
        <v>0</v>
      </c>
      <c r="EK74" s="15">
        <f t="shared" si="82"/>
        <v>0</v>
      </c>
      <c r="EL74" s="15">
        <f t="shared" si="82"/>
        <v>0</v>
      </c>
      <c r="EM74" s="15">
        <f t="shared" si="82"/>
        <v>0</v>
      </c>
      <c r="EN74" s="15">
        <f t="shared" si="82"/>
        <v>0</v>
      </c>
      <c r="EO74" s="15">
        <f t="shared" si="82"/>
        <v>0</v>
      </c>
      <c r="EP74" s="15">
        <f t="shared" si="82"/>
        <v>0</v>
      </c>
      <c r="EQ74" s="15">
        <f t="shared" si="82"/>
        <v>0</v>
      </c>
      <c r="ER74" s="15">
        <f t="shared" si="82"/>
        <v>0</v>
      </c>
      <c r="ES74" s="15">
        <f t="shared" si="82"/>
        <v>0</v>
      </c>
      <c r="ET74" s="15">
        <f t="shared" si="82"/>
        <v>0</v>
      </c>
      <c r="EU74" s="15">
        <f t="shared" si="82"/>
        <v>0</v>
      </c>
      <c r="EV74" s="15">
        <f t="shared" si="82"/>
        <v>0</v>
      </c>
      <c r="EW74" s="15">
        <f t="shared" si="82"/>
        <v>0</v>
      </c>
      <c r="EX74" s="15">
        <f t="shared" si="82"/>
        <v>0</v>
      </c>
      <c r="EY74" s="15">
        <f t="shared" si="82"/>
        <v>0</v>
      </c>
      <c r="EZ74" s="15">
        <f t="shared" si="82"/>
        <v>0</v>
      </c>
      <c r="FA74" s="15">
        <f t="shared" si="82"/>
        <v>0</v>
      </c>
      <c r="FB74" s="15">
        <f t="shared" si="82"/>
        <v>0</v>
      </c>
      <c r="FC74" s="15">
        <f t="shared" si="82"/>
        <v>0</v>
      </c>
      <c r="FD74" s="15">
        <f t="shared" si="82"/>
        <v>0</v>
      </c>
      <c r="FE74" s="15">
        <f t="shared" si="82"/>
        <v>0</v>
      </c>
      <c r="FF74" s="15">
        <f t="shared" si="82"/>
        <v>0</v>
      </c>
      <c r="FG74" s="15">
        <f t="shared" si="82"/>
        <v>0</v>
      </c>
      <c r="FH74" s="15">
        <f t="shared" si="82"/>
        <v>0</v>
      </c>
      <c r="FI74" s="15">
        <f t="shared" si="82"/>
        <v>0</v>
      </c>
      <c r="FJ74" s="15">
        <f t="shared" si="82"/>
        <v>0</v>
      </c>
      <c r="FK74" s="15">
        <f t="shared" si="82"/>
        <v>0</v>
      </c>
      <c r="FL74" s="15">
        <f t="shared" si="82"/>
        <v>0</v>
      </c>
      <c r="FM74" s="15">
        <f t="shared" si="82"/>
        <v>0</v>
      </c>
      <c r="FN74" s="15">
        <f t="shared" si="82"/>
        <v>0</v>
      </c>
      <c r="FO74" s="15">
        <f t="shared" si="82"/>
        <v>0</v>
      </c>
      <c r="FP74" s="15">
        <f t="shared" si="82"/>
        <v>0</v>
      </c>
      <c r="FQ74" s="15">
        <f t="shared" si="82"/>
        <v>0</v>
      </c>
      <c r="FR74" s="15">
        <f t="shared" si="82"/>
        <v>0</v>
      </c>
      <c r="FS74" s="15">
        <f t="shared" si="82"/>
        <v>0</v>
      </c>
      <c r="FT74" s="15">
        <f t="shared" si="82"/>
        <v>0</v>
      </c>
      <c r="FU74" s="15">
        <f t="shared" si="82"/>
        <v>0</v>
      </c>
      <c r="FV74" s="15">
        <f t="shared" si="82"/>
        <v>0</v>
      </c>
      <c r="FW74" s="15">
        <f t="shared" si="82"/>
        <v>0</v>
      </c>
      <c r="FX74" s="15">
        <f t="shared" si="82"/>
        <v>0</v>
      </c>
      <c r="FY74" s="23"/>
      <c r="FZ74" s="15">
        <f t="shared" si="73"/>
        <v>1</v>
      </c>
      <c r="GA74" s="14"/>
      <c r="GB74" s="15"/>
      <c r="GC74" s="15"/>
      <c r="GD74" s="15"/>
      <c r="GE74" s="15"/>
      <c r="GF74" s="15"/>
      <c r="GG74" s="2"/>
      <c r="GH74" s="12"/>
      <c r="GI74" s="129"/>
      <c r="GJ74" s="129"/>
      <c r="GK74" s="129"/>
      <c r="GL74" s="129"/>
      <c r="GM74" s="129"/>
      <c r="GN74" s="134"/>
      <c r="GO74" s="134"/>
    </row>
    <row r="75" spans="1:197" x14ac:dyDescent="0.35">
      <c r="A75" s="115" t="s">
        <v>1022</v>
      </c>
      <c r="B75" s="116" t="s">
        <v>1046</v>
      </c>
      <c r="C75" s="15">
        <f>C15</f>
        <v>4</v>
      </c>
      <c r="D75" s="15">
        <f t="shared" ref="D75:BO75" si="83">D15</f>
        <v>58</v>
      </c>
      <c r="E75" s="15">
        <f t="shared" si="83"/>
        <v>11</v>
      </c>
      <c r="F75" s="15">
        <f t="shared" si="83"/>
        <v>11</v>
      </c>
      <c r="G75" s="15">
        <f t="shared" si="83"/>
        <v>1</v>
      </c>
      <c r="H75" s="15">
        <f t="shared" si="83"/>
        <v>1</v>
      </c>
      <c r="I75" s="15">
        <f t="shared" si="83"/>
        <v>9</v>
      </c>
      <c r="J75" s="15">
        <f t="shared" si="83"/>
        <v>0</v>
      </c>
      <c r="K75" s="15">
        <f t="shared" si="83"/>
        <v>0</v>
      </c>
      <c r="L75" s="15">
        <f t="shared" si="83"/>
        <v>23</v>
      </c>
      <c r="M75" s="15">
        <f t="shared" si="83"/>
        <v>14</v>
      </c>
      <c r="N75" s="15">
        <f t="shared" si="83"/>
        <v>159.5</v>
      </c>
      <c r="O75" s="15">
        <f t="shared" si="83"/>
        <v>98</v>
      </c>
      <c r="P75" s="15">
        <f t="shared" si="83"/>
        <v>0</v>
      </c>
      <c r="Q75" s="15">
        <f t="shared" si="83"/>
        <v>209</v>
      </c>
      <c r="R75" s="15">
        <f t="shared" si="83"/>
        <v>1</v>
      </c>
      <c r="S75" s="15">
        <f t="shared" si="83"/>
        <v>0</v>
      </c>
      <c r="T75" s="15">
        <f t="shared" si="83"/>
        <v>0</v>
      </c>
      <c r="U75" s="15">
        <f t="shared" si="83"/>
        <v>0</v>
      </c>
      <c r="V75" s="15">
        <f t="shared" si="83"/>
        <v>0</v>
      </c>
      <c r="W75" s="15">
        <f t="shared" si="83"/>
        <v>1</v>
      </c>
      <c r="X75" s="15">
        <f t="shared" si="83"/>
        <v>0</v>
      </c>
      <c r="Y75" s="15">
        <f t="shared" si="83"/>
        <v>0</v>
      </c>
      <c r="Z75" s="15">
        <f t="shared" si="83"/>
        <v>0</v>
      </c>
      <c r="AA75" s="15">
        <f t="shared" si="83"/>
        <v>37</v>
      </c>
      <c r="AB75" s="15">
        <f t="shared" si="83"/>
        <v>46.5</v>
      </c>
      <c r="AC75" s="15">
        <f t="shared" si="83"/>
        <v>0</v>
      </c>
      <c r="AD75" s="15">
        <f t="shared" si="83"/>
        <v>6.5</v>
      </c>
      <c r="AE75" s="15">
        <f t="shared" si="83"/>
        <v>0</v>
      </c>
      <c r="AF75" s="15">
        <f t="shared" si="83"/>
        <v>0</v>
      </c>
      <c r="AG75" s="15">
        <f t="shared" si="83"/>
        <v>0</v>
      </c>
      <c r="AH75" s="15">
        <f t="shared" si="83"/>
        <v>0</v>
      </c>
      <c r="AI75" s="15">
        <f t="shared" si="83"/>
        <v>0</v>
      </c>
      <c r="AJ75" s="15">
        <f t="shared" si="83"/>
        <v>0</v>
      </c>
      <c r="AK75" s="15">
        <f t="shared" si="83"/>
        <v>0</v>
      </c>
      <c r="AL75" s="15">
        <f t="shared" si="83"/>
        <v>0</v>
      </c>
      <c r="AM75" s="15">
        <f t="shared" si="83"/>
        <v>0</v>
      </c>
      <c r="AN75" s="15">
        <f t="shared" si="83"/>
        <v>1</v>
      </c>
      <c r="AO75" s="15">
        <f t="shared" si="83"/>
        <v>0</v>
      </c>
      <c r="AP75" s="15">
        <f t="shared" si="83"/>
        <v>191</v>
      </c>
      <c r="AQ75" s="15">
        <f t="shared" si="83"/>
        <v>0</v>
      </c>
      <c r="AR75" s="15">
        <f t="shared" si="83"/>
        <v>155</v>
      </c>
      <c r="AS75" s="15">
        <f t="shared" si="83"/>
        <v>16</v>
      </c>
      <c r="AT75" s="15">
        <f t="shared" si="83"/>
        <v>3</v>
      </c>
      <c r="AU75" s="15">
        <f t="shared" si="83"/>
        <v>0</v>
      </c>
      <c r="AV75" s="15">
        <f t="shared" si="83"/>
        <v>0</v>
      </c>
      <c r="AW75" s="15">
        <f t="shared" si="83"/>
        <v>2</v>
      </c>
      <c r="AX75" s="15">
        <f t="shared" si="83"/>
        <v>0</v>
      </c>
      <c r="AY75" s="15">
        <f t="shared" si="83"/>
        <v>0</v>
      </c>
      <c r="AZ75" s="15">
        <f t="shared" si="83"/>
        <v>1</v>
      </c>
      <c r="BA75" s="15">
        <f t="shared" si="83"/>
        <v>0.5</v>
      </c>
      <c r="BB75" s="15">
        <f t="shared" si="83"/>
        <v>9</v>
      </c>
      <c r="BC75" s="15">
        <f t="shared" si="83"/>
        <v>30</v>
      </c>
      <c r="BD75" s="15">
        <f t="shared" si="83"/>
        <v>4</v>
      </c>
      <c r="BE75" s="15">
        <f t="shared" si="83"/>
        <v>0</v>
      </c>
      <c r="BF75" s="15">
        <f t="shared" si="83"/>
        <v>31.5</v>
      </c>
      <c r="BG75" s="15">
        <f t="shared" si="83"/>
        <v>0</v>
      </c>
      <c r="BH75" s="15">
        <f t="shared" si="83"/>
        <v>12</v>
      </c>
      <c r="BI75" s="15">
        <f t="shared" si="83"/>
        <v>0</v>
      </c>
      <c r="BJ75" s="15">
        <f t="shared" si="83"/>
        <v>15.5</v>
      </c>
      <c r="BK75" s="15">
        <f t="shared" si="83"/>
        <v>83</v>
      </c>
      <c r="BL75" s="15">
        <f t="shared" si="83"/>
        <v>2.5</v>
      </c>
      <c r="BM75" s="15">
        <f t="shared" si="83"/>
        <v>18.5</v>
      </c>
      <c r="BN75" s="15">
        <f t="shared" si="83"/>
        <v>33.5</v>
      </c>
      <c r="BO75" s="15">
        <f t="shared" si="83"/>
        <v>3</v>
      </c>
      <c r="BP75" s="15">
        <f t="shared" ref="BP75:EA75" si="84">BP15</f>
        <v>0</v>
      </c>
      <c r="BQ75" s="15">
        <f t="shared" si="84"/>
        <v>2</v>
      </c>
      <c r="BR75" s="15">
        <f t="shared" si="84"/>
        <v>0</v>
      </c>
      <c r="BS75" s="15">
        <f t="shared" si="84"/>
        <v>0</v>
      </c>
      <c r="BT75" s="15">
        <f t="shared" si="84"/>
        <v>0</v>
      </c>
      <c r="BU75" s="15">
        <f t="shared" si="84"/>
        <v>0</v>
      </c>
      <c r="BV75" s="15">
        <f t="shared" si="84"/>
        <v>0</v>
      </c>
      <c r="BW75" s="15">
        <f t="shared" si="84"/>
        <v>0</v>
      </c>
      <c r="BX75" s="15">
        <f t="shared" si="84"/>
        <v>0</v>
      </c>
      <c r="BY75" s="15">
        <f t="shared" si="84"/>
        <v>0</v>
      </c>
      <c r="BZ75" s="15">
        <f t="shared" si="84"/>
        <v>0</v>
      </c>
      <c r="CA75" s="15">
        <f t="shared" si="84"/>
        <v>0</v>
      </c>
      <c r="CB75" s="15">
        <f t="shared" si="84"/>
        <v>235</v>
      </c>
      <c r="CC75" s="15">
        <f t="shared" si="84"/>
        <v>0</v>
      </c>
      <c r="CD75" s="15">
        <f t="shared" si="84"/>
        <v>0</v>
      </c>
      <c r="CE75" s="15">
        <f t="shared" si="84"/>
        <v>0</v>
      </c>
      <c r="CF75" s="15">
        <f t="shared" si="84"/>
        <v>0</v>
      </c>
      <c r="CG75" s="15">
        <f t="shared" si="84"/>
        <v>0</v>
      </c>
      <c r="CH75" s="15">
        <f t="shared" si="84"/>
        <v>0</v>
      </c>
      <c r="CI75" s="15">
        <f t="shared" si="84"/>
        <v>0</v>
      </c>
      <c r="CJ75" s="15">
        <f t="shared" si="84"/>
        <v>0</v>
      </c>
      <c r="CK75" s="15">
        <f t="shared" si="84"/>
        <v>0</v>
      </c>
      <c r="CL75" s="15">
        <f t="shared" si="84"/>
        <v>4</v>
      </c>
      <c r="CM75" s="15">
        <f t="shared" si="84"/>
        <v>0</v>
      </c>
      <c r="CN75" s="15">
        <f t="shared" si="84"/>
        <v>232</v>
      </c>
      <c r="CO75" s="15">
        <f t="shared" si="84"/>
        <v>69.5</v>
      </c>
      <c r="CP75" s="15">
        <f t="shared" si="84"/>
        <v>3</v>
      </c>
      <c r="CQ75" s="15">
        <f t="shared" si="84"/>
        <v>0</v>
      </c>
      <c r="CR75" s="15">
        <f t="shared" si="84"/>
        <v>0</v>
      </c>
      <c r="CS75" s="15">
        <f t="shared" si="84"/>
        <v>0</v>
      </c>
      <c r="CT75" s="15">
        <f t="shared" si="84"/>
        <v>0</v>
      </c>
      <c r="CU75" s="15">
        <f t="shared" si="84"/>
        <v>2</v>
      </c>
      <c r="CV75" s="15">
        <f t="shared" si="84"/>
        <v>0</v>
      </c>
      <c r="CW75" s="15">
        <f t="shared" si="84"/>
        <v>0</v>
      </c>
      <c r="CX75" s="15">
        <f t="shared" si="84"/>
        <v>0</v>
      </c>
      <c r="CY75" s="15">
        <f t="shared" si="84"/>
        <v>0</v>
      </c>
      <c r="CZ75" s="15">
        <f t="shared" si="84"/>
        <v>0</v>
      </c>
      <c r="DA75" s="15">
        <f t="shared" si="84"/>
        <v>0</v>
      </c>
      <c r="DB75" s="15">
        <f t="shared" si="84"/>
        <v>0</v>
      </c>
      <c r="DC75" s="15">
        <f t="shared" si="84"/>
        <v>0</v>
      </c>
      <c r="DD75" s="15">
        <f t="shared" si="84"/>
        <v>0</v>
      </c>
      <c r="DE75" s="15">
        <f t="shared" si="84"/>
        <v>0</v>
      </c>
      <c r="DF75" s="15">
        <f t="shared" si="84"/>
        <v>18.5</v>
      </c>
      <c r="DG75" s="15">
        <f t="shared" si="84"/>
        <v>0</v>
      </c>
      <c r="DH75" s="15">
        <f t="shared" si="84"/>
        <v>0</v>
      </c>
      <c r="DI75" s="15">
        <f t="shared" si="84"/>
        <v>0</v>
      </c>
      <c r="DJ75" s="15">
        <f t="shared" si="84"/>
        <v>0</v>
      </c>
      <c r="DK75" s="15">
        <f t="shared" si="84"/>
        <v>0</v>
      </c>
      <c r="DL75" s="15">
        <f t="shared" si="84"/>
        <v>0</v>
      </c>
      <c r="DM75" s="15">
        <f t="shared" si="84"/>
        <v>0</v>
      </c>
      <c r="DN75" s="15">
        <f t="shared" si="84"/>
        <v>1</v>
      </c>
      <c r="DO75" s="15">
        <f t="shared" si="84"/>
        <v>0</v>
      </c>
      <c r="DP75" s="15">
        <f t="shared" si="84"/>
        <v>0</v>
      </c>
      <c r="DQ75" s="15">
        <f t="shared" si="84"/>
        <v>1</v>
      </c>
      <c r="DR75" s="15">
        <f t="shared" si="84"/>
        <v>0</v>
      </c>
      <c r="DS75" s="15">
        <f t="shared" si="84"/>
        <v>0</v>
      </c>
      <c r="DT75" s="15">
        <f t="shared" si="84"/>
        <v>0</v>
      </c>
      <c r="DU75" s="15">
        <f t="shared" si="84"/>
        <v>0</v>
      </c>
      <c r="DV75" s="15">
        <f t="shared" si="84"/>
        <v>0</v>
      </c>
      <c r="DW75" s="15">
        <f t="shared" si="84"/>
        <v>0</v>
      </c>
      <c r="DX75" s="15">
        <f t="shared" si="84"/>
        <v>0</v>
      </c>
      <c r="DY75" s="15">
        <f t="shared" si="84"/>
        <v>0</v>
      </c>
      <c r="DZ75" s="15">
        <f t="shared" si="84"/>
        <v>1</v>
      </c>
      <c r="EA75" s="15">
        <f t="shared" si="84"/>
        <v>0</v>
      </c>
      <c r="EB75" s="15">
        <f t="shared" ref="EB75:FX75" si="85">EB15</f>
        <v>0</v>
      </c>
      <c r="EC75" s="15">
        <f t="shared" si="85"/>
        <v>0</v>
      </c>
      <c r="ED75" s="15">
        <f t="shared" si="85"/>
        <v>0</v>
      </c>
      <c r="EE75" s="15">
        <f t="shared" si="85"/>
        <v>0</v>
      </c>
      <c r="EF75" s="15">
        <f t="shared" si="85"/>
        <v>2</v>
      </c>
      <c r="EG75" s="15">
        <f t="shared" si="85"/>
        <v>0</v>
      </c>
      <c r="EH75" s="15">
        <f t="shared" si="85"/>
        <v>0</v>
      </c>
      <c r="EI75" s="15">
        <f t="shared" si="85"/>
        <v>24.5</v>
      </c>
      <c r="EJ75" s="15">
        <f t="shared" si="85"/>
        <v>26</v>
      </c>
      <c r="EK75" s="15">
        <f t="shared" si="85"/>
        <v>0</v>
      </c>
      <c r="EL75" s="15">
        <f t="shared" si="85"/>
        <v>0</v>
      </c>
      <c r="EM75" s="15">
        <f t="shared" si="85"/>
        <v>0</v>
      </c>
      <c r="EN75" s="15">
        <f t="shared" si="85"/>
        <v>0</v>
      </c>
      <c r="EO75" s="15">
        <f t="shared" si="85"/>
        <v>0</v>
      </c>
      <c r="EP75" s="15">
        <f t="shared" si="85"/>
        <v>0</v>
      </c>
      <c r="EQ75" s="15">
        <f t="shared" si="85"/>
        <v>2</v>
      </c>
      <c r="ER75" s="15">
        <f t="shared" si="85"/>
        <v>2</v>
      </c>
      <c r="ES75" s="15">
        <f t="shared" si="85"/>
        <v>0</v>
      </c>
      <c r="ET75" s="15">
        <f t="shared" si="85"/>
        <v>0</v>
      </c>
      <c r="EU75" s="15">
        <f t="shared" si="85"/>
        <v>0</v>
      </c>
      <c r="EV75" s="15">
        <f t="shared" si="85"/>
        <v>0</v>
      </c>
      <c r="EW75" s="15">
        <f t="shared" si="85"/>
        <v>0</v>
      </c>
      <c r="EX75" s="15">
        <f t="shared" si="85"/>
        <v>0</v>
      </c>
      <c r="EY75" s="15">
        <f t="shared" si="85"/>
        <v>0</v>
      </c>
      <c r="EZ75" s="15">
        <f t="shared" si="85"/>
        <v>0</v>
      </c>
      <c r="FA75" s="15">
        <f t="shared" si="85"/>
        <v>12</v>
      </c>
      <c r="FB75" s="15">
        <f t="shared" si="85"/>
        <v>0</v>
      </c>
      <c r="FC75" s="15">
        <f t="shared" si="85"/>
        <v>4</v>
      </c>
      <c r="FD75" s="15">
        <f t="shared" si="85"/>
        <v>0</v>
      </c>
      <c r="FE75" s="15">
        <f t="shared" si="85"/>
        <v>0</v>
      </c>
      <c r="FF75" s="15">
        <f t="shared" si="85"/>
        <v>0</v>
      </c>
      <c r="FG75" s="15">
        <f t="shared" si="85"/>
        <v>0</v>
      </c>
      <c r="FH75" s="15">
        <f t="shared" si="85"/>
        <v>0</v>
      </c>
      <c r="FI75" s="15">
        <f t="shared" si="85"/>
        <v>0</v>
      </c>
      <c r="FJ75" s="15">
        <f t="shared" si="85"/>
        <v>0</v>
      </c>
      <c r="FK75" s="15">
        <f t="shared" si="85"/>
        <v>0</v>
      </c>
      <c r="FL75" s="15">
        <f t="shared" si="85"/>
        <v>0</v>
      </c>
      <c r="FM75" s="15">
        <f t="shared" si="85"/>
        <v>0</v>
      </c>
      <c r="FN75" s="15">
        <f t="shared" si="85"/>
        <v>15.5</v>
      </c>
      <c r="FO75" s="15">
        <f t="shared" si="85"/>
        <v>0</v>
      </c>
      <c r="FP75" s="15">
        <f t="shared" si="85"/>
        <v>0</v>
      </c>
      <c r="FQ75" s="15">
        <f t="shared" si="85"/>
        <v>0</v>
      </c>
      <c r="FR75" s="15">
        <f t="shared" si="85"/>
        <v>0</v>
      </c>
      <c r="FS75" s="15">
        <f t="shared" si="85"/>
        <v>0</v>
      </c>
      <c r="FT75" s="15">
        <f t="shared" si="85"/>
        <v>0</v>
      </c>
      <c r="FU75" s="15">
        <f t="shared" si="85"/>
        <v>0</v>
      </c>
      <c r="FV75" s="15">
        <f t="shared" si="85"/>
        <v>1</v>
      </c>
      <c r="FW75" s="15">
        <f t="shared" si="85"/>
        <v>2</v>
      </c>
      <c r="FX75" s="15">
        <f t="shared" si="85"/>
        <v>0</v>
      </c>
      <c r="FY75" s="23"/>
      <c r="FZ75" s="15">
        <f t="shared" si="73"/>
        <v>1962.5</v>
      </c>
      <c r="GA75" s="14"/>
      <c r="GB75" s="15"/>
      <c r="GC75" s="15"/>
      <c r="GD75" s="15"/>
      <c r="GE75" s="15"/>
      <c r="GF75" s="15"/>
      <c r="GG75" s="2"/>
      <c r="GH75" s="12"/>
      <c r="GI75" s="129"/>
      <c r="GJ75" s="129"/>
      <c r="GK75" s="129"/>
      <c r="GL75" s="129"/>
      <c r="GM75" s="129"/>
      <c r="GN75" s="134"/>
      <c r="GO75" s="134"/>
    </row>
    <row r="76" spans="1:197" x14ac:dyDescent="0.35">
      <c r="A76" s="115" t="s">
        <v>1045</v>
      </c>
      <c r="B76" s="116" t="s">
        <v>1047</v>
      </c>
      <c r="C76" s="15">
        <f>C35</f>
        <v>0</v>
      </c>
      <c r="D76" s="15">
        <f t="shared" ref="D76:BO76" si="86">D35</f>
        <v>23</v>
      </c>
      <c r="E76" s="15">
        <f t="shared" si="86"/>
        <v>0</v>
      </c>
      <c r="F76" s="15">
        <f t="shared" si="86"/>
        <v>0</v>
      </c>
      <c r="G76" s="15">
        <f t="shared" si="86"/>
        <v>0</v>
      </c>
      <c r="H76" s="15">
        <f t="shared" si="86"/>
        <v>0</v>
      </c>
      <c r="I76" s="15">
        <f t="shared" si="86"/>
        <v>0</v>
      </c>
      <c r="J76" s="15">
        <f t="shared" si="86"/>
        <v>0</v>
      </c>
      <c r="K76" s="15">
        <f t="shared" si="86"/>
        <v>0</v>
      </c>
      <c r="L76" s="15">
        <f t="shared" si="86"/>
        <v>0</v>
      </c>
      <c r="M76" s="15">
        <f t="shared" si="86"/>
        <v>0</v>
      </c>
      <c r="N76" s="15">
        <f t="shared" si="86"/>
        <v>0</v>
      </c>
      <c r="O76" s="15">
        <f t="shared" si="86"/>
        <v>0</v>
      </c>
      <c r="P76" s="15">
        <f t="shared" si="86"/>
        <v>0</v>
      </c>
      <c r="Q76" s="15">
        <f t="shared" si="86"/>
        <v>0</v>
      </c>
      <c r="R76" s="15">
        <f t="shared" si="86"/>
        <v>0</v>
      </c>
      <c r="S76" s="15">
        <f t="shared" si="86"/>
        <v>0</v>
      </c>
      <c r="T76" s="15">
        <f t="shared" si="86"/>
        <v>0</v>
      </c>
      <c r="U76" s="15">
        <f t="shared" si="86"/>
        <v>0</v>
      </c>
      <c r="V76" s="15">
        <f t="shared" si="86"/>
        <v>0</v>
      </c>
      <c r="W76" s="15">
        <f t="shared" si="86"/>
        <v>0</v>
      </c>
      <c r="X76" s="15">
        <f t="shared" si="86"/>
        <v>0</v>
      </c>
      <c r="Y76" s="15">
        <f t="shared" si="86"/>
        <v>0</v>
      </c>
      <c r="Z76" s="15">
        <f t="shared" si="86"/>
        <v>0</v>
      </c>
      <c r="AA76" s="15">
        <f t="shared" si="86"/>
        <v>0</v>
      </c>
      <c r="AB76" s="15">
        <f t="shared" si="86"/>
        <v>0</v>
      </c>
      <c r="AC76" s="15">
        <f t="shared" si="86"/>
        <v>0</v>
      </c>
      <c r="AD76" s="15">
        <f t="shared" si="86"/>
        <v>0</v>
      </c>
      <c r="AE76" s="15">
        <f t="shared" si="86"/>
        <v>0</v>
      </c>
      <c r="AF76" s="15">
        <f t="shared" si="86"/>
        <v>0</v>
      </c>
      <c r="AG76" s="15">
        <f t="shared" si="86"/>
        <v>0</v>
      </c>
      <c r="AH76" s="15">
        <f t="shared" si="86"/>
        <v>0</v>
      </c>
      <c r="AI76" s="15">
        <f t="shared" si="86"/>
        <v>0</v>
      </c>
      <c r="AJ76" s="15">
        <f t="shared" si="86"/>
        <v>0</v>
      </c>
      <c r="AK76" s="15">
        <f t="shared" si="86"/>
        <v>0</v>
      </c>
      <c r="AL76" s="15">
        <f t="shared" si="86"/>
        <v>0</v>
      </c>
      <c r="AM76" s="15">
        <f t="shared" si="86"/>
        <v>0</v>
      </c>
      <c r="AN76" s="15">
        <f t="shared" si="86"/>
        <v>0</v>
      </c>
      <c r="AO76" s="15">
        <f t="shared" si="86"/>
        <v>0</v>
      </c>
      <c r="AP76" s="15">
        <f t="shared" si="86"/>
        <v>0</v>
      </c>
      <c r="AQ76" s="15">
        <f t="shared" si="86"/>
        <v>0</v>
      </c>
      <c r="AR76" s="15">
        <f t="shared" si="86"/>
        <v>0</v>
      </c>
      <c r="AS76" s="15">
        <f t="shared" si="86"/>
        <v>0</v>
      </c>
      <c r="AT76" s="15">
        <f t="shared" si="86"/>
        <v>0</v>
      </c>
      <c r="AU76" s="15">
        <f t="shared" si="86"/>
        <v>0</v>
      </c>
      <c r="AV76" s="15">
        <f t="shared" si="86"/>
        <v>0</v>
      </c>
      <c r="AW76" s="15">
        <f t="shared" si="86"/>
        <v>0</v>
      </c>
      <c r="AX76" s="15">
        <f t="shared" si="86"/>
        <v>0</v>
      </c>
      <c r="AY76" s="15">
        <f t="shared" si="86"/>
        <v>0</v>
      </c>
      <c r="AZ76" s="15">
        <f t="shared" si="86"/>
        <v>0</v>
      </c>
      <c r="BA76" s="15">
        <f t="shared" si="86"/>
        <v>0</v>
      </c>
      <c r="BB76" s="15">
        <f t="shared" si="86"/>
        <v>0</v>
      </c>
      <c r="BC76" s="15">
        <f t="shared" si="86"/>
        <v>0</v>
      </c>
      <c r="BD76" s="15">
        <f t="shared" si="86"/>
        <v>0</v>
      </c>
      <c r="BE76" s="15">
        <f t="shared" si="86"/>
        <v>0</v>
      </c>
      <c r="BF76" s="15">
        <f t="shared" si="86"/>
        <v>0</v>
      </c>
      <c r="BG76" s="15">
        <f t="shared" si="86"/>
        <v>0</v>
      </c>
      <c r="BH76" s="15">
        <f t="shared" si="86"/>
        <v>0</v>
      </c>
      <c r="BI76" s="15">
        <f t="shared" si="86"/>
        <v>0</v>
      </c>
      <c r="BJ76" s="15">
        <f t="shared" si="86"/>
        <v>0</v>
      </c>
      <c r="BK76" s="15">
        <f t="shared" si="86"/>
        <v>0</v>
      </c>
      <c r="BL76" s="15">
        <f t="shared" si="86"/>
        <v>0</v>
      </c>
      <c r="BM76" s="15">
        <f t="shared" si="86"/>
        <v>0</v>
      </c>
      <c r="BN76" s="15">
        <f t="shared" si="86"/>
        <v>0</v>
      </c>
      <c r="BO76" s="15">
        <f t="shared" si="86"/>
        <v>0</v>
      </c>
      <c r="BP76" s="15">
        <f t="shared" ref="BP76:EA76" si="87">BP35</f>
        <v>0</v>
      </c>
      <c r="BQ76" s="15">
        <f t="shared" si="87"/>
        <v>0</v>
      </c>
      <c r="BR76" s="15">
        <f t="shared" si="87"/>
        <v>0</v>
      </c>
      <c r="BS76" s="15">
        <f t="shared" si="87"/>
        <v>0</v>
      </c>
      <c r="BT76" s="15">
        <f t="shared" si="87"/>
        <v>0</v>
      </c>
      <c r="BU76" s="15">
        <f t="shared" si="87"/>
        <v>0</v>
      </c>
      <c r="BV76" s="15">
        <f t="shared" si="87"/>
        <v>0</v>
      </c>
      <c r="BW76" s="15">
        <f t="shared" si="87"/>
        <v>0</v>
      </c>
      <c r="BX76" s="15">
        <f t="shared" si="87"/>
        <v>0</v>
      </c>
      <c r="BY76" s="15">
        <f t="shared" si="87"/>
        <v>0</v>
      </c>
      <c r="BZ76" s="15">
        <f t="shared" si="87"/>
        <v>0</v>
      </c>
      <c r="CA76" s="15">
        <f t="shared" si="87"/>
        <v>0</v>
      </c>
      <c r="CB76" s="15">
        <f t="shared" si="87"/>
        <v>0</v>
      </c>
      <c r="CC76" s="15">
        <f t="shared" si="87"/>
        <v>0</v>
      </c>
      <c r="CD76" s="15">
        <f t="shared" si="87"/>
        <v>0</v>
      </c>
      <c r="CE76" s="15">
        <f t="shared" si="87"/>
        <v>0</v>
      </c>
      <c r="CF76" s="15">
        <f t="shared" si="87"/>
        <v>0</v>
      </c>
      <c r="CG76" s="15">
        <f t="shared" si="87"/>
        <v>0</v>
      </c>
      <c r="CH76" s="15">
        <f t="shared" si="87"/>
        <v>0</v>
      </c>
      <c r="CI76" s="15">
        <f t="shared" si="87"/>
        <v>0</v>
      </c>
      <c r="CJ76" s="15">
        <f t="shared" si="87"/>
        <v>0</v>
      </c>
      <c r="CK76" s="15">
        <f t="shared" si="87"/>
        <v>0</v>
      </c>
      <c r="CL76" s="15">
        <f t="shared" si="87"/>
        <v>0</v>
      </c>
      <c r="CM76" s="15">
        <f t="shared" si="87"/>
        <v>0</v>
      </c>
      <c r="CN76" s="15">
        <f t="shared" si="87"/>
        <v>0</v>
      </c>
      <c r="CO76" s="15">
        <f t="shared" si="87"/>
        <v>0</v>
      </c>
      <c r="CP76" s="15">
        <f t="shared" si="87"/>
        <v>0</v>
      </c>
      <c r="CQ76" s="15">
        <f t="shared" si="87"/>
        <v>0</v>
      </c>
      <c r="CR76" s="15">
        <f t="shared" si="87"/>
        <v>0</v>
      </c>
      <c r="CS76" s="15">
        <f t="shared" si="87"/>
        <v>0</v>
      </c>
      <c r="CT76" s="15">
        <f t="shared" si="87"/>
        <v>0</v>
      </c>
      <c r="CU76" s="15">
        <f t="shared" si="87"/>
        <v>0</v>
      </c>
      <c r="CV76" s="15">
        <f t="shared" si="87"/>
        <v>0</v>
      </c>
      <c r="CW76" s="15">
        <f t="shared" si="87"/>
        <v>0</v>
      </c>
      <c r="CX76" s="15">
        <f t="shared" si="87"/>
        <v>0</v>
      </c>
      <c r="CY76" s="15">
        <f t="shared" si="87"/>
        <v>0</v>
      </c>
      <c r="CZ76" s="15">
        <f t="shared" si="87"/>
        <v>0</v>
      </c>
      <c r="DA76" s="15">
        <f t="shared" si="87"/>
        <v>0</v>
      </c>
      <c r="DB76" s="15">
        <f t="shared" si="87"/>
        <v>0</v>
      </c>
      <c r="DC76" s="15">
        <f t="shared" si="87"/>
        <v>0</v>
      </c>
      <c r="DD76" s="15">
        <f t="shared" si="87"/>
        <v>0</v>
      </c>
      <c r="DE76" s="15">
        <f t="shared" si="87"/>
        <v>0</v>
      </c>
      <c r="DF76" s="15">
        <f t="shared" si="87"/>
        <v>0</v>
      </c>
      <c r="DG76" s="15">
        <f t="shared" si="87"/>
        <v>0</v>
      </c>
      <c r="DH76" s="15">
        <f t="shared" si="87"/>
        <v>0</v>
      </c>
      <c r="DI76" s="15">
        <f t="shared" si="87"/>
        <v>0</v>
      </c>
      <c r="DJ76" s="15">
        <f t="shared" si="87"/>
        <v>0</v>
      </c>
      <c r="DK76" s="15">
        <f t="shared" si="87"/>
        <v>0</v>
      </c>
      <c r="DL76" s="15">
        <f t="shared" si="87"/>
        <v>0</v>
      </c>
      <c r="DM76" s="15">
        <f t="shared" si="87"/>
        <v>0</v>
      </c>
      <c r="DN76" s="15">
        <f t="shared" si="87"/>
        <v>0</v>
      </c>
      <c r="DO76" s="15">
        <f t="shared" si="87"/>
        <v>0</v>
      </c>
      <c r="DP76" s="15">
        <f t="shared" si="87"/>
        <v>0</v>
      </c>
      <c r="DQ76" s="15">
        <f t="shared" si="87"/>
        <v>0</v>
      </c>
      <c r="DR76" s="15">
        <f t="shared" si="87"/>
        <v>0</v>
      </c>
      <c r="DS76" s="15">
        <f t="shared" si="87"/>
        <v>0</v>
      </c>
      <c r="DT76" s="15">
        <f t="shared" si="87"/>
        <v>0</v>
      </c>
      <c r="DU76" s="15">
        <f t="shared" si="87"/>
        <v>0</v>
      </c>
      <c r="DV76" s="15">
        <f t="shared" si="87"/>
        <v>0</v>
      </c>
      <c r="DW76" s="15">
        <f t="shared" si="87"/>
        <v>0</v>
      </c>
      <c r="DX76" s="15">
        <f t="shared" si="87"/>
        <v>0</v>
      </c>
      <c r="DY76" s="15">
        <f t="shared" si="87"/>
        <v>0</v>
      </c>
      <c r="DZ76" s="15">
        <f t="shared" si="87"/>
        <v>0</v>
      </c>
      <c r="EA76" s="15">
        <f t="shared" si="87"/>
        <v>0</v>
      </c>
      <c r="EB76" s="15">
        <f t="shared" ref="EB76:FX76" si="88">EB35</f>
        <v>0</v>
      </c>
      <c r="EC76" s="15">
        <f t="shared" si="88"/>
        <v>0</v>
      </c>
      <c r="ED76" s="15">
        <f t="shared" si="88"/>
        <v>0</v>
      </c>
      <c r="EE76" s="15">
        <f t="shared" si="88"/>
        <v>0</v>
      </c>
      <c r="EF76" s="15">
        <f t="shared" si="88"/>
        <v>0</v>
      </c>
      <c r="EG76" s="15">
        <f t="shared" si="88"/>
        <v>0</v>
      </c>
      <c r="EH76" s="15">
        <f t="shared" si="88"/>
        <v>0</v>
      </c>
      <c r="EI76" s="15">
        <f t="shared" si="88"/>
        <v>0</v>
      </c>
      <c r="EJ76" s="15">
        <f t="shared" si="88"/>
        <v>0</v>
      </c>
      <c r="EK76" s="15">
        <f t="shared" si="88"/>
        <v>0</v>
      </c>
      <c r="EL76" s="15">
        <f t="shared" si="88"/>
        <v>0</v>
      </c>
      <c r="EM76" s="15">
        <f t="shared" si="88"/>
        <v>0</v>
      </c>
      <c r="EN76" s="15">
        <f t="shared" si="88"/>
        <v>0</v>
      </c>
      <c r="EO76" s="15">
        <f t="shared" si="88"/>
        <v>0</v>
      </c>
      <c r="EP76" s="15">
        <f t="shared" si="88"/>
        <v>0</v>
      </c>
      <c r="EQ76" s="15">
        <f t="shared" si="88"/>
        <v>0</v>
      </c>
      <c r="ER76" s="15">
        <f t="shared" si="88"/>
        <v>0</v>
      </c>
      <c r="ES76" s="15">
        <f t="shared" si="88"/>
        <v>0</v>
      </c>
      <c r="ET76" s="15">
        <f t="shared" si="88"/>
        <v>0</v>
      </c>
      <c r="EU76" s="15">
        <f t="shared" si="88"/>
        <v>0</v>
      </c>
      <c r="EV76" s="15">
        <f t="shared" si="88"/>
        <v>0</v>
      </c>
      <c r="EW76" s="15">
        <f t="shared" si="88"/>
        <v>0</v>
      </c>
      <c r="EX76" s="15">
        <f t="shared" si="88"/>
        <v>0</v>
      </c>
      <c r="EY76" s="15">
        <f t="shared" si="88"/>
        <v>0</v>
      </c>
      <c r="EZ76" s="15">
        <f t="shared" si="88"/>
        <v>0</v>
      </c>
      <c r="FA76" s="15">
        <f t="shared" si="88"/>
        <v>0</v>
      </c>
      <c r="FB76" s="15">
        <f t="shared" si="88"/>
        <v>0</v>
      </c>
      <c r="FC76" s="15">
        <f t="shared" si="88"/>
        <v>0</v>
      </c>
      <c r="FD76" s="15">
        <f t="shared" si="88"/>
        <v>0</v>
      </c>
      <c r="FE76" s="15">
        <f t="shared" si="88"/>
        <v>0</v>
      </c>
      <c r="FF76" s="15">
        <f t="shared" si="88"/>
        <v>0</v>
      </c>
      <c r="FG76" s="15">
        <f t="shared" si="88"/>
        <v>0</v>
      </c>
      <c r="FH76" s="15">
        <f t="shared" si="88"/>
        <v>0</v>
      </c>
      <c r="FI76" s="15">
        <f t="shared" si="88"/>
        <v>0</v>
      </c>
      <c r="FJ76" s="15">
        <f t="shared" si="88"/>
        <v>0</v>
      </c>
      <c r="FK76" s="15">
        <f t="shared" si="88"/>
        <v>0</v>
      </c>
      <c r="FL76" s="15">
        <f t="shared" si="88"/>
        <v>0</v>
      </c>
      <c r="FM76" s="15">
        <f t="shared" si="88"/>
        <v>0</v>
      </c>
      <c r="FN76" s="15">
        <f t="shared" si="88"/>
        <v>0</v>
      </c>
      <c r="FO76" s="15">
        <f t="shared" si="88"/>
        <v>0</v>
      </c>
      <c r="FP76" s="15">
        <f t="shared" si="88"/>
        <v>0</v>
      </c>
      <c r="FQ76" s="15">
        <f t="shared" si="88"/>
        <v>0</v>
      </c>
      <c r="FR76" s="15">
        <f t="shared" si="88"/>
        <v>0</v>
      </c>
      <c r="FS76" s="15">
        <f t="shared" si="88"/>
        <v>0</v>
      </c>
      <c r="FT76" s="15">
        <f t="shared" si="88"/>
        <v>0</v>
      </c>
      <c r="FU76" s="15">
        <f t="shared" si="88"/>
        <v>0</v>
      </c>
      <c r="FV76" s="15">
        <f t="shared" si="88"/>
        <v>0</v>
      </c>
      <c r="FW76" s="15">
        <f t="shared" si="88"/>
        <v>0</v>
      </c>
      <c r="FX76" s="15">
        <f t="shared" si="88"/>
        <v>0</v>
      </c>
      <c r="FY76" s="23"/>
      <c r="FZ76" s="15">
        <f t="shared" si="73"/>
        <v>23</v>
      </c>
      <c r="GA76" s="14"/>
      <c r="GB76" s="15"/>
      <c r="GC76" s="15"/>
      <c r="GD76" s="15"/>
      <c r="GE76" s="15"/>
      <c r="GF76" s="15"/>
      <c r="GG76" s="2"/>
      <c r="GH76" s="12"/>
      <c r="GI76" s="129"/>
      <c r="GJ76" s="129"/>
      <c r="GK76" s="129"/>
      <c r="GL76" s="129"/>
      <c r="GM76" s="129"/>
      <c r="GN76" s="134"/>
      <c r="GO76" s="134"/>
    </row>
    <row r="77" spans="1:197" x14ac:dyDescent="0.35">
      <c r="A77" s="115" t="s">
        <v>485</v>
      </c>
      <c r="B77" s="116" t="s">
        <v>707</v>
      </c>
      <c r="C77" s="14">
        <f t="shared" ref="C77:AH77" si="89">C12</f>
        <v>152</v>
      </c>
      <c r="D77" s="14">
        <f t="shared" si="89"/>
        <v>499</v>
      </c>
      <c r="E77" s="14">
        <f t="shared" si="89"/>
        <v>0</v>
      </c>
      <c r="F77" s="14">
        <f t="shared" si="89"/>
        <v>2031</v>
      </c>
      <c r="G77" s="14">
        <f t="shared" si="89"/>
        <v>0</v>
      </c>
      <c r="H77" s="14">
        <f t="shared" si="89"/>
        <v>0</v>
      </c>
      <c r="I77" s="14">
        <f t="shared" si="89"/>
        <v>0</v>
      </c>
      <c r="J77" s="14">
        <f t="shared" si="89"/>
        <v>0</v>
      </c>
      <c r="K77" s="14">
        <f t="shared" si="89"/>
        <v>0</v>
      </c>
      <c r="L77" s="14">
        <f t="shared" si="89"/>
        <v>0</v>
      </c>
      <c r="M77" s="14">
        <f t="shared" si="89"/>
        <v>0</v>
      </c>
      <c r="N77" s="14">
        <f t="shared" si="89"/>
        <v>0</v>
      </c>
      <c r="O77" s="14">
        <f t="shared" si="89"/>
        <v>0</v>
      </c>
      <c r="P77" s="14">
        <f t="shared" si="89"/>
        <v>0</v>
      </c>
      <c r="Q77" s="14">
        <f t="shared" si="89"/>
        <v>0</v>
      </c>
      <c r="R77" s="14">
        <f t="shared" si="89"/>
        <v>6618</v>
      </c>
      <c r="S77" s="14">
        <f t="shared" si="89"/>
        <v>14</v>
      </c>
      <c r="T77" s="14">
        <f t="shared" si="89"/>
        <v>0</v>
      </c>
      <c r="U77" s="14">
        <f t="shared" si="89"/>
        <v>0</v>
      </c>
      <c r="V77" s="14">
        <f t="shared" si="89"/>
        <v>0</v>
      </c>
      <c r="W77" s="14">
        <f t="shared" si="89"/>
        <v>0</v>
      </c>
      <c r="X77" s="14">
        <f t="shared" si="89"/>
        <v>0</v>
      </c>
      <c r="Y77" s="14">
        <f t="shared" si="89"/>
        <v>473.5</v>
      </c>
      <c r="Z77" s="14">
        <f t="shared" si="89"/>
        <v>0</v>
      </c>
      <c r="AA77" s="14">
        <f t="shared" si="89"/>
        <v>336.5</v>
      </c>
      <c r="AB77" s="14">
        <f t="shared" si="89"/>
        <v>224</v>
      </c>
      <c r="AC77" s="14">
        <f t="shared" si="89"/>
        <v>0</v>
      </c>
      <c r="AD77" s="14">
        <f t="shared" si="89"/>
        <v>0</v>
      </c>
      <c r="AE77" s="14">
        <f t="shared" si="89"/>
        <v>0</v>
      </c>
      <c r="AF77" s="14">
        <f t="shared" si="89"/>
        <v>0</v>
      </c>
      <c r="AG77" s="14">
        <f t="shared" si="89"/>
        <v>0</v>
      </c>
      <c r="AH77" s="14">
        <f t="shared" si="89"/>
        <v>0</v>
      </c>
      <c r="AI77" s="14">
        <f t="shared" ref="AI77:BN77" si="90">AI12</f>
        <v>0</v>
      </c>
      <c r="AJ77" s="14">
        <f t="shared" si="90"/>
        <v>0</v>
      </c>
      <c r="AK77" s="14">
        <f t="shared" si="90"/>
        <v>0</v>
      </c>
      <c r="AL77" s="14">
        <f t="shared" si="90"/>
        <v>0</v>
      </c>
      <c r="AM77" s="14">
        <f t="shared" si="90"/>
        <v>0</v>
      </c>
      <c r="AN77" s="14">
        <f t="shared" si="90"/>
        <v>0</v>
      </c>
      <c r="AO77" s="14">
        <f t="shared" si="90"/>
        <v>370.5</v>
      </c>
      <c r="AP77" s="14">
        <f t="shared" si="90"/>
        <v>595.5</v>
      </c>
      <c r="AQ77" s="14">
        <f t="shared" si="90"/>
        <v>0</v>
      </c>
      <c r="AR77" s="14">
        <f t="shared" si="90"/>
        <v>1303</v>
      </c>
      <c r="AS77" s="14">
        <f t="shared" si="90"/>
        <v>0</v>
      </c>
      <c r="AT77" s="14">
        <f t="shared" si="90"/>
        <v>0</v>
      </c>
      <c r="AU77" s="14">
        <f t="shared" si="90"/>
        <v>0</v>
      </c>
      <c r="AV77" s="14">
        <f t="shared" si="90"/>
        <v>0</v>
      </c>
      <c r="AW77" s="14">
        <f t="shared" si="90"/>
        <v>0</v>
      </c>
      <c r="AX77" s="14">
        <f t="shared" si="90"/>
        <v>0</v>
      </c>
      <c r="AY77" s="14">
        <f t="shared" si="90"/>
        <v>0</v>
      </c>
      <c r="AZ77" s="14">
        <f t="shared" si="90"/>
        <v>98</v>
      </c>
      <c r="BA77" s="14">
        <f t="shared" si="90"/>
        <v>240</v>
      </c>
      <c r="BB77" s="14">
        <f t="shared" si="90"/>
        <v>0</v>
      </c>
      <c r="BC77" s="14">
        <f t="shared" si="90"/>
        <v>475</v>
      </c>
      <c r="BD77" s="14">
        <f t="shared" si="90"/>
        <v>0</v>
      </c>
      <c r="BE77" s="14">
        <f t="shared" si="90"/>
        <v>0</v>
      </c>
      <c r="BF77" s="14">
        <f t="shared" si="90"/>
        <v>1194.5</v>
      </c>
      <c r="BG77" s="14">
        <f t="shared" si="90"/>
        <v>0</v>
      </c>
      <c r="BH77" s="14">
        <f t="shared" si="90"/>
        <v>28</v>
      </c>
      <c r="BI77" s="14">
        <f t="shared" si="90"/>
        <v>0</v>
      </c>
      <c r="BJ77" s="14">
        <f t="shared" si="90"/>
        <v>0</v>
      </c>
      <c r="BK77" s="14">
        <f t="shared" si="90"/>
        <v>13175.5</v>
      </c>
      <c r="BL77" s="14">
        <f t="shared" si="90"/>
        <v>0</v>
      </c>
      <c r="BM77" s="14">
        <f t="shared" si="90"/>
        <v>0</v>
      </c>
      <c r="BN77" s="14">
        <f t="shared" si="90"/>
        <v>0</v>
      </c>
      <c r="BO77" s="14">
        <f t="shared" ref="BO77:CM77" si="91">BO12</f>
        <v>0</v>
      </c>
      <c r="BP77" s="14">
        <f t="shared" si="91"/>
        <v>0</v>
      </c>
      <c r="BQ77" s="14">
        <f t="shared" si="91"/>
        <v>0</v>
      </c>
      <c r="BR77" s="14">
        <f t="shared" si="91"/>
        <v>0</v>
      </c>
      <c r="BS77" s="14">
        <f t="shared" si="91"/>
        <v>0</v>
      </c>
      <c r="BT77" s="14">
        <f t="shared" si="91"/>
        <v>0</v>
      </c>
      <c r="BU77" s="14">
        <f t="shared" si="91"/>
        <v>0</v>
      </c>
      <c r="BV77" s="14">
        <f t="shared" si="91"/>
        <v>0</v>
      </c>
      <c r="BW77" s="14">
        <f t="shared" si="91"/>
        <v>0</v>
      </c>
      <c r="BX77" s="14">
        <f t="shared" si="91"/>
        <v>0</v>
      </c>
      <c r="BY77" s="14">
        <f t="shared" si="91"/>
        <v>0</v>
      </c>
      <c r="BZ77" s="14">
        <f t="shared" si="91"/>
        <v>0</v>
      </c>
      <c r="CA77" s="14">
        <f t="shared" si="91"/>
        <v>0</v>
      </c>
      <c r="CB77" s="14">
        <f t="shared" si="91"/>
        <v>815.5</v>
      </c>
      <c r="CC77" s="14">
        <f t="shared" si="91"/>
        <v>0</v>
      </c>
      <c r="CD77" s="14">
        <f t="shared" si="91"/>
        <v>0</v>
      </c>
      <c r="CE77" s="14">
        <f t="shared" si="91"/>
        <v>0</v>
      </c>
      <c r="CF77" s="14">
        <f t="shared" si="91"/>
        <v>0</v>
      </c>
      <c r="CG77" s="14">
        <f t="shared" si="91"/>
        <v>0</v>
      </c>
      <c r="CH77" s="14">
        <f t="shared" si="91"/>
        <v>0</v>
      </c>
      <c r="CI77" s="14">
        <f t="shared" si="91"/>
        <v>0</v>
      </c>
      <c r="CJ77" s="14">
        <f t="shared" si="91"/>
        <v>0</v>
      </c>
      <c r="CK77" s="14">
        <f t="shared" si="91"/>
        <v>23.5</v>
      </c>
      <c r="CL77" s="14">
        <f t="shared" si="91"/>
        <v>5.5</v>
      </c>
      <c r="CM77" s="14">
        <f t="shared" si="91"/>
        <v>2</v>
      </c>
      <c r="CN77" s="14">
        <f>CN12+CN33</f>
        <v>662</v>
      </c>
      <c r="CO77" s="14">
        <f t="shared" ref="CO77:DT77" si="92">CO12</f>
        <v>0</v>
      </c>
      <c r="CP77" s="14">
        <f t="shared" si="92"/>
        <v>0</v>
      </c>
      <c r="CQ77" s="14">
        <f t="shared" si="92"/>
        <v>0</v>
      </c>
      <c r="CR77" s="14">
        <f t="shared" si="92"/>
        <v>0</v>
      </c>
      <c r="CS77" s="14">
        <f t="shared" si="92"/>
        <v>0</v>
      </c>
      <c r="CT77" s="14">
        <f t="shared" si="92"/>
        <v>0</v>
      </c>
      <c r="CU77" s="14">
        <f t="shared" si="92"/>
        <v>396</v>
      </c>
      <c r="CV77" s="14">
        <f t="shared" si="92"/>
        <v>0</v>
      </c>
      <c r="CW77" s="14">
        <f t="shared" si="92"/>
        <v>0</v>
      </c>
      <c r="CX77" s="14">
        <f t="shared" si="92"/>
        <v>0</v>
      </c>
      <c r="CY77" s="14">
        <f t="shared" si="92"/>
        <v>0</v>
      </c>
      <c r="CZ77" s="14">
        <f t="shared" si="92"/>
        <v>0</v>
      </c>
      <c r="DA77" s="14">
        <f t="shared" si="92"/>
        <v>0</v>
      </c>
      <c r="DB77" s="14">
        <f t="shared" si="92"/>
        <v>0</v>
      </c>
      <c r="DC77" s="14">
        <f t="shared" si="92"/>
        <v>0</v>
      </c>
      <c r="DD77" s="14">
        <f t="shared" si="92"/>
        <v>0</v>
      </c>
      <c r="DE77" s="14">
        <f t="shared" si="92"/>
        <v>0</v>
      </c>
      <c r="DF77" s="14">
        <f t="shared" si="92"/>
        <v>0</v>
      </c>
      <c r="DG77" s="14">
        <f t="shared" si="92"/>
        <v>0</v>
      </c>
      <c r="DH77" s="14">
        <f t="shared" si="92"/>
        <v>0</v>
      </c>
      <c r="DI77" s="14">
        <f t="shared" si="92"/>
        <v>4</v>
      </c>
      <c r="DJ77" s="14">
        <f t="shared" si="92"/>
        <v>1</v>
      </c>
      <c r="DK77" s="14">
        <f t="shared" si="92"/>
        <v>1</v>
      </c>
      <c r="DL77" s="14">
        <f t="shared" si="92"/>
        <v>0</v>
      </c>
      <c r="DM77" s="14">
        <f t="shared" si="92"/>
        <v>0</v>
      </c>
      <c r="DN77" s="14">
        <f t="shared" si="92"/>
        <v>0</v>
      </c>
      <c r="DO77" s="14">
        <f t="shared" si="92"/>
        <v>0</v>
      </c>
      <c r="DP77" s="14">
        <f t="shared" si="92"/>
        <v>0</v>
      </c>
      <c r="DQ77" s="14">
        <f t="shared" si="92"/>
        <v>0</v>
      </c>
      <c r="DR77" s="14">
        <f t="shared" si="92"/>
        <v>0</v>
      </c>
      <c r="DS77" s="14">
        <f t="shared" si="92"/>
        <v>0</v>
      </c>
      <c r="DT77" s="14">
        <f t="shared" si="92"/>
        <v>0</v>
      </c>
      <c r="DU77" s="14">
        <f t="shared" ref="DU77:EZ77" si="93">DU12</f>
        <v>0</v>
      </c>
      <c r="DV77" s="14">
        <f t="shared" si="93"/>
        <v>0</v>
      </c>
      <c r="DW77" s="14">
        <f t="shared" si="93"/>
        <v>0</v>
      </c>
      <c r="DX77" s="14">
        <f t="shared" si="93"/>
        <v>0</v>
      </c>
      <c r="DY77" s="14">
        <f t="shared" si="93"/>
        <v>0</v>
      </c>
      <c r="DZ77" s="14">
        <f t="shared" si="93"/>
        <v>0</v>
      </c>
      <c r="EA77" s="14">
        <f t="shared" si="93"/>
        <v>0</v>
      </c>
      <c r="EB77" s="14">
        <f t="shared" si="93"/>
        <v>0</v>
      </c>
      <c r="EC77" s="14">
        <f t="shared" si="93"/>
        <v>0</v>
      </c>
      <c r="ED77" s="14">
        <f t="shared" si="93"/>
        <v>0</v>
      </c>
      <c r="EE77" s="14">
        <f t="shared" si="93"/>
        <v>0</v>
      </c>
      <c r="EF77" s="14">
        <f t="shared" si="93"/>
        <v>0</v>
      </c>
      <c r="EG77" s="14">
        <f t="shared" si="93"/>
        <v>0</v>
      </c>
      <c r="EH77" s="14">
        <f t="shared" si="93"/>
        <v>0</v>
      </c>
      <c r="EI77" s="14">
        <f t="shared" si="93"/>
        <v>0</v>
      </c>
      <c r="EJ77" s="14">
        <f t="shared" si="93"/>
        <v>207.5</v>
      </c>
      <c r="EK77" s="14">
        <f t="shared" si="93"/>
        <v>0</v>
      </c>
      <c r="EL77" s="14">
        <f t="shared" si="93"/>
        <v>0</v>
      </c>
      <c r="EM77" s="14">
        <f t="shared" si="93"/>
        <v>0</v>
      </c>
      <c r="EN77" s="14">
        <f t="shared" si="93"/>
        <v>43</v>
      </c>
      <c r="EO77" s="14">
        <f t="shared" si="93"/>
        <v>0</v>
      </c>
      <c r="EP77" s="14">
        <f t="shared" si="93"/>
        <v>0</v>
      </c>
      <c r="EQ77" s="14">
        <f t="shared" si="93"/>
        <v>0</v>
      </c>
      <c r="ER77" s="14">
        <f t="shared" si="93"/>
        <v>0</v>
      </c>
      <c r="ES77" s="14">
        <f t="shared" si="93"/>
        <v>0</v>
      </c>
      <c r="ET77" s="14">
        <f t="shared" si="93"/>
        <v>0</v>
      </c>
      <c r="EU77" s="14">
        <f t="shared" si="93"/>
        <v>0</v>
      </c>
      <c r="EV77" s="14">
        <f t="shared" si="93"/>
        <v>0</v>
      </c>
      <c r="EW77" s="14">
        <f t="shared" si="93"/>
        <v>0</v>
      </c>
      <c r="EX77" s="14">
        <f t="shared" si="93"/>
        <v>0</v>
      </c>
      <c r="EY77" s="14">
        <f t="shared" si="93"/>
        <v>450</v>
      </c>
      <c r="EZ77" s="14">
        <f t="shared" si="93"/>
        <v>0</v>
      </c>
      <c r="FA77" s="14">
        <f t="shared" ref="FA77:FX77" si="94">FA12</f>
        <v>0</v>
      </c>
      <c r="FB77" s="14">
        <f t="shared" si="94"/>
        <v>0</v>
      </c>
      <c r="FC77" s="14">
        <f t="shared" si="94"/>
        <v>0</v>
      </c>
      <c r="FD77" s="14">
        <f t="shared" si="94"/>
        <v>0</v>
      </c>
      <c r="FE77" s="14">
        <f t="shared" si="94"/>
        <v>0</v>
      </c>
      <c r="FF77" s="14">
        <f t="shared" si="94"/>
        <v>0</v>
      </c>
      <c r="FG77" s="14">
        <f t="shared" si="94"/>
        <v>0</v>
      </c>
      <c r="FH77" s="14">
        <f t="shared" si="94"/>
        <v>0</v>
      </c>
      <c r="FI77" s="14">
        <f t="shared" si="94"/>
        <v>0</v>
      </c>
      <c r="FJ77" s="14">
        <f t="shared" si="94"/>
        <v>0</v>
      </c>
      <c r="FK77" s="14">
        <f t="shared" si="94"/>
        <v>0</v>
      </c>
      <c r="FL77" s="14">
        <f t="shared" si="94"/>
        <v>0</v>
      </c>
      <c r="FM77" s="14">
        <f t="shared" si="94"/>
        <v>0</v>
      </c>
      <c r="FN77" s="14">
        <f t="shared" si="94"/>
        <v>254.5</v>
      </c>
      <c r="FO77" s="14">
        <f t="shared" si="94"/>
        <v>0</v>
      </c>
      <c r="FP77" s="14">
        <f t="shared" si="94"/>
        <v>0</v>
      </c>
      <c r="FQ77" s="14">
        <f t="shared" si="94"/>
        <v>0</v>
      </c>
      <c r="FR77" s="14">
        <f t="shared" si="94"/>
        <v>0</v>
      </c>
      <c r="FS77" s="14">
        <f t="shared" si="94"/>
        <v>0</v>
      </c>
      <c r="FT77" s="14">
        <f t="shared" si="94"/>
        <v>0</v>
      </c>
      <c r="FU77" s="14">
        <f t="shared" si="94"/>
        <v>0</v>
      </c>
      <c r="FV77" s="14">
        <f t="shared" si="94"/>
        <v>0</v>
      </c>
      <c r="FW77" s="14">
        <f t="shared" si="94"/>
        <v>0</v>
      </c>
      <c r="FX77" s="14">
        <f t="shared" si="94"/>
        <v>0</v>
      </c>
      <c r="FY77" s="23"/>
      <c r="FZ77" s="14">
        <f t="shared" si="73"/>
        <v>30693.5</v>
      </c>
      <c r="GA77" s="14"/>
      <c r="GB77" s="15"/>
      <c r="GC77" s="15"/>
      <c r="GD77" s="15"/>
      <c r="GE77" s="15"/>
      <c r="GF77" s="2"/>
      <c r="GG77" s="2"/>
      <c r="GH77" s="12"/>
      <c r="GI77" s="129"/>
      <c r="GJ77" s="129"/>
      <c r="GK77" s="129"/>
      <c r="GL77" s="129"/>
      <c r="GM77" s="129"/>
      <c r="GN77" s="134"/>
      <c r="GO77" s="134"/>
    </row>
    <row r="78" spans="1:197" x14ac:dyDescent="0.35">
      <c r="A78" s="115" t="s">
        <v>486</v>
      </c>
      <c r="B78" s="116" t="s">
        <v>708</v>
      </c>
      <c r="C78" s="14">
        <f t="shared" ref="C78:AH78" si="95">C33</f>
        <v>0</v>
      </c>
      <c r="D78" s="14">
        <f t="shared" si="95"/>
        <v>0</v>
      </c>
      <c r="E78" s="14">
        <f t="shared" si="95"/>
        <v>0</v>
      </c>
      <c r="F78" s="14">
        <f t="shared" si="95"/>
        <v>0</v>
      </c>
      <c r="G78" s="14">
        <f t="shared" si="95"/>
        <v>0</v>
      </c>
      <c r="H78" s="14">
        <f t="shared" si="95"/>
        <v>0</v>
      </c>
      <c r="I78" s="14">
        <f t="shared" si="95"/>
        <v>0</v>
      </c>
      <c r="J78" s="14">
        <f t="shared" si="95"/>
        <v>0</v>
      </c>
      <c r="K78" s="14">
        <f t="shared" si="95"/>
        <v>0</v>
      </c>
      <c r="L78" s="14">
        <f t="shared" si="95"/>
        <v>0</v>
      </c>
      <c r="M78" s="14">
        <f t="shared" si="95"/>
        <v>0</v>
      </c>
      <c r="N78" s="14">
        <f t="shared" si="95"/>
        <v>0</v>
      </c>
      <c r="O78" s="14">
        <f t="shared" si="95"/>
        <v>0</v>
      </c>
      <c r="P78" s="14">
        <f t="shared" si="95"/>
        <v>0</v>
      </c>
      <c r="Q78" s="14">
        <f t="shared" si="95"/>
        <v>0</v>
      </c>
      <c r="R78" s="14">
        <f t="shared" si="95"/>
        <v>0</v>
      </c>
      <c r="S78" s="14">
        <f t="shared" si="95"/>
        <v>0</v>
      </c>
      <c r="T78" s="14">
        <f t="shared" si="95"/>
        <v>0</v>
      </c>
      <c r="U78" s="14">
        <f t="shared" si="95"/>
        <v>0</v>
      </c>
      <c r="V78" s="14">
        <f t="shared" si="95"/>
        <v>0</v>
      </c>
      <c r="W78" s="14">
        <f t="shared" si="95"/>
        <v>0</v>
      </c>
      <c r="X78" s="14">
        <f t="shared" si="95"/>
        <v>0</v>
      </c>
      <c r="Y78" s="14">
        <f t="shared" si="95"/>
        <v>0</v>
      </c>
      <c r="Z78" s="14">
        <f t="shared" si="95"/>
        <v>0</v>
      </c>
      <c r="AA78" s="14">
        <f t="shared" si="95"/>
        <v>0</v>
      </c>
      <c r="AB78" s="14">
        <f t="shared" si="95"/>
        <v>0</v>
      </c>
      <c r="AC78" s="14">
        <f t="shared" si="95"/>
        <v>0</v>
      </c>
      <c r="AD78" s="14">
        <f t="shared" si="95"/>
        <v>0</v>
      </c>
      <c r="AE78" s="14">
        <f t="shared" si="95"/>
        <v>0</v>
      </c>
      <c r="AF78" s="14">
        <f t="shared" si="95"/>
        <v>0</v>
      </c>
      <c r="AG78" s="14">
        <f t="shared" si="95"/>
        <v>0</v>
      </c>
      <c r="AH78" s="14">
        <f t="shared" si="95"/>
        <v>0</v>
      </c>
      <c r="AI78" s="14">
        <f t="shared" ref="AI78:BN78" si="96">AI33</f>
        <v>0</v>
      </c>
      <c r="AJ78" s="14">
        <f t="shared" si="96"/>
        <v>0</v>
      </c>
      <c r="AK78" s="14">
        <f t="shared" si="96"/>
        <v>0</v>
      </c>
      <c r="AL78" s="14">
        <f t="shared" si="96"/>
        <v>0</v>
      </c>
      <c r="AM78" s="14">
        <f t="shared" si="96"/>
        <v>0</v>
      </c>
      <c r="AN78" s="14">
        <f t="shared" si="96"/>
        <v>0</v>
      </c>
      <c r="AO78" s="14">
        <f t="shared" si="96"/>
        <v>0</v>
      </c>
      <c r="AP78" s="14">
        <f t="shared" si="96"/>
        <v>0</v>
      </c>
      <c r="AQ78" s="14">
        <f t="shared" si="96"/>
        <v>0</v>
      </c>
      <c r="AR78" s="14">
        <f t="shared" si="96"/>
        <v>0</v>
      </c>
      <c r="AS78" s="14">
        <f t="shared" si="96"/>
        <v>0</v>
      </c>
      <c r="AT78" s="14">
        <f t="shared" si="96"/>
        <v>0</v>
      </c>
      <c r="AU78" s="14">
        <f t="shared" si="96"/>
        <v>0</v>
      </c>
      <c r="AV78" s="14">
        <f t="shared" si="96"/>
        <v>0</v>
      </c>
      <c r="AW78" s="14">
        <f t="shared" si="96"/>
        <v>0</v>
      </c>
      <c r="AX78" s="14">
        <f t="shared" si="96"/>
        <v>0</v>
      </c>
      <c r="AY78" s="14">
        <f t="shared" si="96"/>
        <v>0</v>
      </c>
      <c r="AZ78" s="14">
        <f t="shared" si="96"/>
        <v>0</v>
      </c>
      <c r="BA78" s="14">
        <f t="shared" si="96"/>
        <v>0</v>
      </c>
      <c r="BB78" s="14">
        <f t="shared" si="96"/>
        <v>0</v>
      </c>
      <c r="BC78" s="14">
        <f t="shared" si="96"/>
        <v>0</v>
      </c>
      <c r="BD78" s="14">
        <f t="shared" si="96"/>
        <v>0</v>
      </c>
      <c r="BE78" s="14">
        <f t="shared" si="96"/>
        <v>0</v>
      </c>
      <c r="BF78" s="14">
        <f t="shared" si="96"/>
        <v>0</v>
      </c>
      <c r="BG78" s="14">
        <f t="shared" si="96"/>
        <v>0</v>
      </c>
      <c r="BH78" s="14">
        <f t="shared" si="96"/>
        <v>0</v>
      </c>
      <c r="BI78" s="14">
        <f t="shared" si="96"/>
        <v>0</v>
      </c>
      <c r="BJ78" s="14">
        <f t="shared" si="96"/>
        <v>0</v>
      </c>
      <c r="BK78" s="14">
        <f t="shared" si="96"/>
        <v>0</v>
      </c>
      <c r="BL78" s="14">
        <f t="shared" si="96"/>
        <v>0</v>
      </c>
      <c r="BM78" s="14">
        <f t="shared" si="96"/>
        <v>0</v>
      </c>
      <c r="BN78" s="14">
        <f t="shared" si="96"/>
        <v>0</v>
      </c>
      <c r="BO78" s="14">
        <f t="shared" ref="BO78:CM78" si="97">BO33</f>
        <v>0</v>
      </c>
      <c r="BP78" s="14">
        <f t="shared" si="97"/>
        <v>0</v>
      </c>
      <c r="BQ78" s="14">
        <f t="shared" si="97"/>
        <v>0</v>
      </c>
      <c r="BR78" s="14">
        <f t="shared" si="97"/>
        <v>0</v>
      </c>
      <c r="BS78" s="14">
        <f t="shared" si="97"/>
        <v>0</v>
      </c>
      <c r="BT78" s="14">
        <f t="shared" si="97"/>
        <v>0</v>
      </c>
      <c r="BU78" s="14">
        <f t="shared" si="97"/>
        <v>0</v>
      </c>
      <c r="BV78" s="14">
        <f t="shared" si="97"/>
        <v>0</v>
      </c>
      <c r="BW78" s="14">
        <f t="shared" si="97"/>
        <v>0</v>
      </c>
      <c r="BX78" s="14">
        <f t="shared" si="97"/>
        <v>0</v>
      </c>
      <c r="BY78" s="14">
        <f t="shared" si="97"/>
        <v>0</v>
      </c>
      <c r="BZ78" s="14">
        <f t="shared" si="97"/>
        <v>0</v>
      </c>
      <c r="CA78" s="14">
        <f t="shared" si="97"/>
        <v>0</v>
      </c>
      <c r="CB78" s="14">
        <f t="shared" si="97"/>
        <v>0</v>
      </c>
      <c r="CC78" s="14">
        <f t="shared" si="97"/>
        <v>0</v>
      </c>
      <c r="CD78" s="14">
        <f t="shared" si="97"/>
        <v>0</v>
      </c>
      <c r="CE78" s="14">
        <f t="shared" si="97"/>
        <v>0</v>
      </c>
      <c r="CF78" s="14">
        <f t="shared" si="97"/>
        <v>0</v>
      </c>
      <c r="CG78" s="14">
        <f t="shared" si="97"/>
        <v>0</v>
      </c>
      <c r="CH78" s="14">
        <f t="shared" si="97"/>
        <v>0</v>
      </c>
      <c r="CI78" s="14">
        <f t="shared" si="97"/>
        <v>0</v>
      </c>
      <c r="CJ78" s="14">
        <f t="shared" si="97"/>
        <v>0</v>
      </c>
      <c r="CK78" s="14">
        <f t="shared" si="97"/>
        <v>0</v>
      </c>
      <c r="CL78" s="14">
        <f t="shared" si="97"/>
        <v>0</v>
      </c>
      <c r="CM78" s="14">
        <f t="shared" si="97"/>
        <v>0</v>
      </c>
      <c r="CN78" s="14">
        <v>0</v>
      </c>
      <c r="CO78" s="14">
        <f t="shared" ref="CO78:DT78" si="98">CO33</f>
        <v>0</v>
      </c>
      <c r="CP78" s="14">
        <f t="shared" si="98"/>
        <v>0</v>
      </c>
      <c r="CQ78" s="14">
        <f t="shared" si="98"/>
        <v>0</v>
      </c>
      <c r="CR78" s="14">
        <f t="shared" si="98"/>
        <v>0</v>
      </c>
      <c r="CS78" s="14">
        <f t="shared" si="98"/>
        <v>0</v>
      </c>
      <c r="CT78" s="14">
        <f t="shared" si="98"/>
        <v>0</v>
      </c>
      <c r="CU78" s="14">
        <f t="shared" si="98"/>
        <v>0</v>
      </c>
      <c r="CV78" s="14">
        <f t="shared" si="98"/>
        <v>0</v>
      </c>
      <c r="CW78" s="14">
        <f t="shared" si="98"/>
        <v>0</v>
      </c>
      <c r="CX78" s="14">
        <f t="shared" si="98"/>
        <v>0</v>
      </c>
      <c r="CY78" s="14">
        <f t="shared" si="98"/>
        <v>0</v>
      </c>
      <c r="CZ78" s="14">
        <f t="shared" si="98"/>
        <v>0</v>
      </c>
      <c r="DA78" s="14">
        <f t="shared" si="98"/>
        <v>0</v>
      </c>
      <c r="DB78" s="14">
        <f t="shared" si="98"/>
        <v>0</v>
      </c>
      <c r="DC78" s="14">
        <f t="shared" si="98"/>
        <v>0</v>
      </c>
      <c r="DD78" s="14">
        <f t="shared" si="98"/>
        <v>0</v>
      </c>
      <c r="DE78" s="14">
        <f t="shared" si="98"/>
        <v>0</v>
      </c>
      <c r="DF78" s="14">
        <f t="shared" si="98"/>
        <v>0</v>
      </c>
      <c r="DG78" s="14">
        <f t="shared" si="98"/>
        <v>0</v>
      </c>
      <c r="DH78" s="14">
        <f t="shared" si="98"/>
        <v>0</v>
      </c>
      <c r="DI78" s="14">
        <f t="shared" si="98"/>
        <v>0</v>
      </c>
      <c r="DJ78" s="14">
        <f t="shared" si="98"/>
        <v>0</v>
      </c>
      <c r="DK78" s="14">
        <f t="shared" si="98"/>
        <v>0</v>
      </c>
      <c r="DL78" s="14">
        <f t="shared" si="98"/>
        <v>0</v>
      </c>
      <c r="DM78" s="14">
        <f t="shared" si="98"/>
        <v>0</v>
      </c>
      <c r="DN78" s="14">
        <f t="shared" si="98"/>
        <v>0</v>
      </c>
      <c r="DO78" s="14">
        <f t="shared" si="98"/>
        <v>0</v>
      </c>
      <c r="DP78" s="14">
        <f t="shared" si="98"/>
        <v>0</v>
      </c>
      <c r="DQ78" s="14">
        <f t="shared" si="98"/>
        <v>0</v>
      </c>
      <c r="DR78" s="14">
        <f t="shared" si="98"/>
        <v>0</v>
      </c>
      <c r="DS78" s="14">
        <f t="shared" si="98"/>
        <v>0</v>
      </c>
      <c r="DT78" s="14">
        <f t="shared" si="98"/>
        <v>0</v>
      </c>
      <c r="DU78" s="14">
        <f t="shared" ref="DU78:EZ78" si="99">DU33</f>
        <v>0</v>
      </c>
      <c r="DV78" s="14">
        <f t="shared" si="99"/>
        <v>0</v>
      </c>
      <c r="DW78" s="14">
        <f t="shared" si="99"/>
        <v>0</v>
      </c>
      <c r="DX78" s="14">
        <f t="shared" si="99"/>
        <v>0</v>
      </c>
      <c r="DY78" s="14">
        <f t="shared" si="99"/>
        <v>0</v>
      </c>
      <c r="DZ78" s="14">
        <f t="shared" si="99"/>
        <v>0</v>
      </c>
      <c r="EA78" s="14">
        <f t="shared" si="99"/>
        <v>0</v>
      </c>
      <c r="EB78" s="14">
        <f t="shared" si="99"/>
        <v>0</v>
      </c>
      <c r="EC78" s="14">
        <f t="shared" si="99"/>
        <v>0</v>
      </c>
      <c r="ED78" s="14">
        <f t="shared" si="99"/>
        <v>0</v>
      </c>
      <c r="EE78" s="14">
        <f t="shared" si="99"/>
        <v>0</v>
      </c>
      <c r="EF78" s="14">
        <f t="shared" si="99"/>
        <v>0</v>
      </c>
      <c r="EG78" s="14">
        <f t="shared" si="99"/>
        <v>0</v>
      </c>
      <c r="EH78" s="14">
        <f t="shared" si="99"/>
        <v>0</v>
      </c>
      <c r="EI78" s="14">
        <f t="shared" si="99"/>
        <v>0</v>
      </c>
      <c r="EJ78" s="14">
        <f t="shared" si="99"/>
        <v>0</v>
      </c>
      <c r="EK78" s="14">
        <f t="shared" si="99"/>
        <v>0</v>
      </c>
      <c r="EL78" s="14">
        <f t="shared" si="99"/>
        <v>0</v>
      </c>
      <c r="EM78" s="14">
        <f t="shared" si="99"/>
        <v>0</v>
      </c>
      <c r="EN78" s="14">
        <f t="shared" si="99"/>
        <v>0</v>
      </c>
      <c r="EO78" s="14">
        <f t="shared" si="99"/>
        <v>0</v>
      </c>
      <c r="EP78" s="14">
        <f t="shared" si="99"/>
        <v>0</v>
      </c>
      <c r="EQ78" s="14">
        <f t="shared" si="99"/>
        <v>0</v>
      </c>
      <c r="ER78" s="14">
        <f t="shared" si="99"/>
        <v>0</v>
      </c>
      <c r="ES78" s="14">
        <f t="shared" si="99"/>
        <v>0</v>
      </c>
      <c r="ET78" s="14">
        <f t="shared" si="99"/>
        <v>0</v>
      </c>
      <c r="EU78" s="14">
        <f t="shared" si="99"/>
        <v>0</v>
      </c>
      <c r="EV78" s="14">
        <f t="shared" si="99"/>
        <v>0</v>
      </c>
      <c r="EW78" s="14">
        <f t="shared" si="99"/>
        <v>0</v>
      </c>
      <c r="EX78" s="14">
        <f t="shared" si="99"/>
        <v>0</v>
      </c>
      <c r="EY78" s="14">
        <f t="shared" si="99"/>
        <v>0</v>
      </c>
      <c r="EZ78" s="14">
        <f t="shared" si="99"/>
        <v>0</v>
      </c>
      <c r="FA78" s="14">
        <f t="shared" ref="FA78:FX78" si="100">FA33</f>
        <v>0</v>
      </c>
      <c r="FB78" s="14">
        <f t="shared" si="100"/>
        <v>0</v>
      </c>
      <c r="FC78" s="14">
        <f t="shared" si="100"/>
        <v>0</v>
      </c>
      <c r="FD78" s="14">
        <f t="shared" si="100"/>
        <v>0</v>
      </c>
      <c r="FE78" s="14">
        <f t="shared" si="100"/>
        <v>0</v>
      </c>
      <c r="FF78" s="14">
        <f t="shared" si="100"/>
        <v>0</v>
      </c>
      <c r="FG78" s="14">
        <f t="shared" si="100"/>
        <v>0</v>
      </c>
      <c r="FH78" s="14">
        <f t="shared" si="100"/>
        <v>0</v>
      </c>
      <c r="FI78" s="14">
        <f t="shared" si="100"/>
        <v>0</v>
      </c>
      <c r="FJ78" s="14">
        <f t="shared" si="100"/>
        <v>0</v>
      </c>
      <c r="FK78" s="14">
        <f t="shared" si="100"/>
        <v>0</v>
      </c>
      <c r="FL78" s="14">
        <f t="shared" si="100"/>
        <v>0</v>
      </c>
      <c r="FM78" s="14">
        <f t="shared" si="100"/>
        <v>0</v>
      </c>
      <c r="FN78" s="14">
        <f t="shared" si="100"/>
        <v>0</v>
      </c>
      <c r="FO78" s="14">
        <f t="shared" si="100"/>
        <v>0</v>
      </c>
      <c r="FP78" s="14">
        <f t="shared" si="100"/>
        <v>0</v>
      </c>
      <c r="FQ78" s="14">
        <f t="shared" si="100"/>
        <v>0</v>
      </c>
      <c r="FR78" s="14">
        <f t="shared" si="100"/>
        <v>0</v>
      </c>
      <c r="FS78" s="14">
        <f t="shared" si="100"/>
        <v>0</v>
      </c>
      <c r="FT78" s="14">
        <f t="shared" si="100"/>
        <v>0</v>
      </c>
      <c r="FU78" s="14">
        <f t="shared" si="100"/>
        <v>0</v>
      </c>
      <c r="FV78" s="14">
        <f t="shared" si="100"/>
        <v>0</v>
      </c>
      <c r="FW78" s="14">
        <f t="shared" si="100"/>
        <v>0</v>
      </c>
      <c r="FX78" s="14">
        <f t="shared" si="100"/>
        <v>0</v>
      </c>
      <c r="FY78" s="14"/>
      <c r="FZ78" s="14">
        <f t="shared" si="73"/>
        <v>0</v>
      </c>
      <c r="GA78" s="57"/>
      <c r="GB78" s="15"/>
      <c r="GC78" s="15"/>
      <c r="GD78" s="15"/>
      <c r="GE78" s="15"/>
      <c r="GF78" s="2"/>
      <c r="GG78" s="2"/>
      <c r="GH78" s="12"/>
      <c r="GI78" s="129"/>
      <c r="GJ78" s="129"/>
      <c r="GK78" s="129"/>
      <c r="GL78" s="129"/>
      <c r="GM78" s="129"/>
      <c r="GN78" s="134"/>
      <c r="GO78" s="134"/>
    </row>
    <row r="79" spans="1:197" x14ac:dyDescent="0.35">
      <c r="A79" s="115" t="s">
        <v>487</v>
      </c>
      <c r="B79" s="116" t="s">
        <v>709</v>
      </c>
      <c r="C79" s="183">
        <f t="shared" ref="C79:AH79" si="101">ROUND(SUM(C72:C78),1)</f>
        <v>6520.5</v>
      </c>
      <c r="D79" s="183">
        <f t="shared" si="101"/>
        <v>37347</v>
      </c>
      <c r="E79" s="183">
        <f t="shared" si="101"/>
        <v>5364.9</v>
      </c>
      <c r="F79" s="183">
        <f t="shared" si="101"/>
        <v>24437.599999999999</v>
      </c>
      <c r="G79" s="183">
        <f t="shared" si="101"/>
        <v>1845</v>
      </c>
      <c r="H79" s="183">
        <f t="shared" si="101"/>
        <v>1071</v>
      </c>
      <c r="I79" s="183">
        <f t="shared" si="101"/>
        <v>7789</v>
      </c>
      <c r="J79" s="183">
        <f t="shared" si="101"/>
        <v>1988</v>
      </c>
      <c r="K79" s="183">
        <f t="shared" si="101"/>
        <v>248.5</v>
      </c>
      <c r="L79" s="183">
        <f t="shared" si="101"/>
        <v>2085</v>
      </c>
      <c r="M79" s="183">
        <f t="shared" si="101"/>
        <v>853</v>
      </c>
      <c r="N79" s="183">
        <f t="shared" si="101"/>
        <v>49841.599999999999</v>
      </c>
      <c r="O79" s="183">
        <f t="shared" si="101"/>
        <v>12367.8</v>
      </c>
      <c r="P79" s="183">
        <f t="shared" si="101"/>
        <v>313</v>
      </c>
      <c r="Q79" s="183">
        <f t="shared" si="101"/>
        <v>39521.599999999999</v>
      </c>
      <c r="R79" s="183">
        <f t="shared" si="101"/>
        <v>7100</v>
      </c>
      <c r="S79" s="183">
        <f t="shared" si="101"/>
        <v>1560</v>
      </c>
      <c r="T79" s="183">
        <f t="shared" si="101"/>
        <v>160</v>
      </c>
      <c r="U79" s="183">
        <f t="shared" si="101"/>
        <v>60</v>
      </c>
      <c r="V79" s="183">
        <f t="shared" si="101"/>
        <v>253</v>
      </c>
      <c r="W79" s="183">
        <f t="shared" si="101"/>
        <v>61</v>
      </c>
      <c r="X79" s="183">
        <f t="shared" si="101"/>
        <v>60</v>
      </c>
      <c r="Y79" s="183">
        <f t="shared" si="101"/>
        <v>870.5</v>
      </c>
      <c r="Z79" s="183">
        <f t="shared" si="101"/>
        <v>231</v>
      </c>
      <c r="AA79" s="183">
        <f t="shared" si="101"/>
        <v>30677.3</v>
      </c>
      <c r="AB79" s="183">
        <f t="shared" si="101"/>
        <v>26785.7</v>
      </c>
      <c r="AC79" s="183">
        <f t="shared" si="101"/>
        <v>847.5</v>
      </c>
      <c r="AD79" s="183">
        <f t="shared" si="101"/>
        <v>1441.6</v>
      </c>
      <c r="AE79" s="183">
        <f t="shared" si="101"/>
        <v>97</v>
      </c>
      <c r="AF79" s="183">
        <f t="shared" si="101"/>
        <v>164</v>
      </c>
      <c r="AG79" s="183">
        <f t="shared" si="101"/>
        <v>585.5</v>
      </c>
      <c r="AH79" s="183">
        <f t="shared" si="101"/>
        <v>908</v>
      </c>
      <c r="AI79" s="183">
        <f t="shared" ref="AI79:BN79" si="102">ROUND(SUM(AI72:AI78),1)</f>
        <v>383</v>
      </c>
      <c r="AJ79" s="183">
        <f t="shared" si="102"/>
        <v>181.5</v>
      </c>
      <c r="AK79" s="183">
        <f t="shared" si="102"/>
        <v>162.5</v>
      </c>
      <c r="AL79" s="183">
        <f t="shared" si="102"/>
        <v>288.5</v>
      </c>
      <c r="AM79" s="183">
        <f t="shared" si="102"/>
        <v>306</v>
      </c>
      <c r="AN79" s="183">
        <f t="shared" si="102"/>
        <v>268</v>
      </c>
      <c r="AO79" s="183">
        <f t="shared" si="102"/>
        <v>4052.1</v>
      </c>
      <c r="AP79" s="183">
        <f t="shared" si="102"/>
        <v>84316.6</v>
      </c>
      <c r="AQ79" s="183">
        <f t="shared" si="102"/>
        <v>251</v>
      </c>
      <c r="AR79" s="183">
        <f t="shared" si="102"/>
        <v>60896.3</v>
      </c>
      <c r="AS79" s="183">
        <f t="shared" si="102"/>
        <v>6271.8</v>
      </c>
      <c r="AT79" s="183">
        <f t="shared" si="102"/>
        <v>2363.1999999999998</v>
      </c>
      <c r="AU79" s="183">
        <f t="shared" si="102"/>
        <v>268</v>
      </c>
      <c r="AV79" s="183">
        <f t="shared" si="102"/>
        <v>296</v>
      </c>
      <c r="AW79" s="183">
        <f t="shared" si="102"/>
        <v>257</v>
      </c>
      <c r="AX79" s="183">
        <f t="shared" si="102"/>
        <v>81</v>
      </c>
      <c r="AY79" s="183">
        <f t="shared" si="102"/>
        <v>391.5</v>
      </c>
      <c r="AZ79" s="183">
        <f t="shared" si="102"/>
        <v>11879.9</v>
      </c>
      <c r="BA79" s="183">
        <f t="shared" si="102"/>
        <v>9090</v>
      </c>
      <c r="BB79" s="183">
        <f t="shared" si="102"/>
        <v>7451.2</v>
      </c>
      <c r="BC79" s="183">
        <f t="shared" si="102"/>
        <v>24451.3</v>
      </c>
      <c r="BD79" s="183">
        <f t="shared" si="102"/>
        <v>3637.5</v>
      </c>
      <c r="BE79" s="183">
        <f t="shared" si="102"/>
        <v>1092</v>
      </c>
      <c r="BF79" s="183">
        <f t="shared" si="102"/>
        <v>25605.7</v>
      </c>
      <c r="BG79" s="183">
        <f t="shared" si="102"/>
        <v>919.6</v>
      </c>
      <c r="BH79" s="183">
        <f t="shared" si="102"/>
        <v>574</v>
      </c>
      <c r="BI79" s="183">
        <f t="shared" si="102"/>
        <v>254.5</v>
      </c>
      <c r="BJ79" s="183">
        <f t="shared" si="102"/>
        <v>6314.9</v>
      </c>
      <c r="BK79" s="183">
        <f t="shared" si="102"/>
        <v>35146.699999999997</v>
      </c>
      <c r="BL79" s="183">
        <f t="shared" si="102"/>
        <v>72.5</v>
      </c>
      <c r="BM79" s="183">
        <f t="shared" si="102"/>
        <v>349</v>
      </c>
      <c r="BN79" s="183">
        <f t="shared" si="102"/>
        <v>3038.6</v>
      </c>
      <c r="BO79" s="183">
        <f t="shared" ref="BO79:CT79" si="103">ROUND(SUM(BO72:BO78),1)</f>
        <v>1189</v>
      </c>
      <c r="BP79" s="183">
        <f t="shared" si="103"/>
        <v>137</v>
      </c>
      <c r="BQ79" s="183">
        <f t="shared" si="103"/>
        <v>5822</v>
      </c>
      <c r="BR79" s="183">
        <f t="shared" si="103"/>
        <v>4474.5</v>
      </c>
      <c r="BS79" s="183">
        <f t="shared" si="103"/>
        <v>1158.0999999999999</v>
      </c>
      <c r="BT79" s="183">
        <f t="shared" si="103"/>
        <v>353</v>
      </c>
      <c r="BU79" s="183">
        <f t="shared" si="103"/>
        <v>382</v>
      </c>
      <c r="BV79" s="183">
        <f t="shared" si="103"/>
        <v>1243</v>
      </c>
      <c r="BW79" s="183">
        <f t="shared" si="103"/>
        <v>2017.5</v>
      </c>
      <c r="BX79" s="183">
        <f t="shared" si="103"/>
        <v>60</v>
      </c>
      <c r="BY79" s="183">
        <f t="shared" si="103"/>
        <v>392.6</v>
      </c>
      <c r="BZ79" s="183">
        <f t="shared" si="103"/>
        <v>228</v>
      </c>
      <c r="CA79" s="183">
        <f t="shared" si="103"/>
        <v>141.5</v>
      </c>
      <c r="CB79" s="183">
        <f t="shared" si="103"/>
        <v>72121.7</v>
      </c>
      <c r="CC79" s="183">
        <f t="shared" si="103"/>
        <v>186</v>
      </c>
      <c r="CD79" s="183">
        <f t="shared" si="103"/>
        <v>60</v>
      </c>
      <c r="CE79" s="183">
        <f t="shared" si="103"/>
        <v>158</v>
      </c>
      <c r="CF79" s="183">
        <f t="shared" si="103"/>
        <v>100</v>
      </c>
      <c r="CG79" s="183">
        <f t="shared" si="103"/>
        <v>191</v>
      </c>
      <c r="CH79" s="183">
        <f t="shared" si="103"/>
        <v>90</v>
      </c>
      <c r="CI79" s="183">
        <f t="shared" si="103"/>
        <v>683</v>
      </c>
      <c r="CJ79" s="183">
        <f t="shared" si="103"/>
        <v>822.5</v>
      </c>
      <c r="CK79" s="183">
        <f t="shared" si="103"/>
        <v>4796.2</v>
      </c>
      <c r="CL79" s="183">
        <f t="shared" si="103"/>
        <v>1157.5</v>
      </c>
      <c r="CM79" s="183">
        <f t="shared" si="103"/>
        <v>678.6</v>
      </c>
      <c r="CN79" s="183">
        <f t="shared" si="103"/>
        <v>31743.7</v>
      </c>
      <c r="CO79" s="183">
        <f t="shared" si="103"/>
        <v>13994.6</v>
      </c>
      <c r="CP79" s="183">
        <f t="shared" si="103"/>
        <v>862.3</v>
      </c>
      <c r="CQ79" s="183">
        <f t="shared" si="103"/>
        <v>759</v>
      </c>
      <c r="CR79" s="183">
        <f t="shared" si="103"/>
        <v>195</v>
      </c>
      <c r="CS79" s="183">
        <f t="shared" si="103"/>
        <v>245.5</v>
      </c>
      <c r="CT79" s="183">
        <f t="shared" si="103"/>
        <v>112</v>
      </c>
      <c r="CU79" s="183">
        <f t="shared" ref="CU79:DZ79" si="104">ROUND(SUM(CU72:CU78),1)</f>
        <v>465</v>
      </c>
      <c r="CV79" s="183">
        <f t="shared" si="104"/>
        <v>60</v>
      </c>
      <c r="CW79" s="183">
        <f t="shared" si="104"/>
        <v>187</v>
      </c>
      <c r="CX79" s="183">
        <f t="shared" si="104"/>
        <v>457</v>
      </c>
      <c r="CY79" s="183">
        <f t="shared" si="104"/>
        <v>60</v>
      </c>
      <c r="CZ79" s="183">
        <f t="shared" si="104"/>
        <v>1768.2</v>
      </c>
      <c r="DA79" s="183">
        <f t="shared" si="104"/>
        <v>203.5</v>
      </c>
      <c r="DB79" s="183">
        <f t="shared" si="104"/>
        <v>310.5</v>
      </c>
      <c r="DC79" s="183">
        <f t="shared" si="104"/>
        <v>193</v>
      </c>
      <c r="DD79" s="183">
        <f t="shared" si="104"/>
        <v>174.5</v>
      </c>
      <c r="DE79" s="183">
        <f t="shared" si="104"/>
        <v>279.5</v>
      </c>
      <c r="DF79" s="183">
        <f t="shared" si="104"/>
        <v>19893.599999999999</v>
      </c>
      <c r="DG79" s="183">
        <f t="shared" si="104"/>
        <v>93.5</v>
      </c>
      <c r="DH79" s="183">
        <f t="shared" si="104"/>
        <v>1684</v>
      </c>
      <c r="DI79" s="183">
        <f t="shared" si="104"/>
        <v>2354.1</v>
      </c>
      <c r="DJ79" s="183">
        <f t="shared" si="104"/>
        <v>601</v>
      </c>
      <c r="DK79" s="183">
        <f t="shared" si="104"/>
        <v>473.5</v>
      </c>
      <c r="DL79" s="183">
        <f t="shared" si="104"/>
        <v>5616.1</v>
      </c>
      <c r="DM79" s="183">
        <f t="shared" si="104"/>
        <v>235</v>
      </c>
      <c r="DN79" s="183">
        <f t="shared" si="104"/>
        <v>1296</v>
      </c>
      <c r="DO79" s="183">
        <f t="shared" si="104"/>
        <v>3290</v>
      </c>
      <c r="DP79" s="183">
        <f t="shared" si="104"/>
        <v>199</v>
      </c>
      <c r="DQ79" s="183">
        <f t="shared" si="104"/>
        <v>888</v>
      </c>
      <c r="DR79" s="183">
        <f t="shared" si="104"/>
        <v>1266.0999999999999</v>
      </c>
      <c r="DS79" s="183">
        <f t="shared" si="104"/>
        <v>545</v>
      </c>
      <c r="DT79" s="183">
        <f t="shared" si="104"/>
        <v>175</v>
      </c>
      <c r="DU79" s="183">
        <f t="shared" si="104"/>
        <v>346</v>
      </c>
      <c r="DV79" s="183">
        <f t="shared" si="104"/>
        <v>198</v>
      </c>
      <c r="DW79" s="183">
        <f t="shared" si="104"/>
        <v>285</v>
      </c>
      <c r="DX79" s="183">
        <f t="shared" si="104"/>
        <v>168</v>
      </c>
      <c r="DY79" s="183">
        <f t="shared" si="104"/>
        <v>280</v>
      </c>
      <c r="DZ79" s="183">
        <f t="shared" si="104"/>
        <v>607.5</v>
      </c>
      <c r="EA79" s="183">
        <f t="shared" ref="EA79:FF79" si="105">ROUND(SUM(EA72:EA78),1)</f>
        <v>507.5</v>
      </c>
      <c r="EB79" s="183">
        <f t="shared" si="105"/>
        <v>498</v>
      </c>
      <c r="EC79" s="183">
        <f t="shared" si="105"/>
        <v>260</v>
      </c>
      <c r="ED79" s="183">
        <f t="shared" si="105"/>
        <v>1546.5</v>
      </c>
      <c r="EE79" s="183">
        <f t="shared" si="105"/>
        <v>185.5</v>
      </c>
      <c r="EF79" s="183">
        <f t="shared" si="105"/>
        <v>1262</v>
      </c>
      <c r="EG79" s="183">
        <f t="shared" si="105"/>
        <v>250</v>
      </c>
      <c r="EH79" s="183">
        <f t="shared" si="105"/>
        <v>246</v>
      </c>
      <c r="EI79" s="183">
        <f t="shared" si="105"/>
        <v>13283</v>
      </c>
      <c r="EJ79" s="183">
        <f t="shared" si="105"/>
        <v>9987.5</v>
      </c>
      <c r="EK79" s="183">
        <f t="shared" si="105"/>
        <v>663.5</v>
      </c>
      <c r="EL79" s="183">
        <f t="shared" si="105"/>
        <v>447</v>
      </c>
      <c r="EM79" s="183">
        <f t="shared" si="105"/>
        <v>355</v>
      </c>
      <c r="EN79" s="183">
        <f t="shared" si="105"/>
        <v>919.5</v>
      </c>
      <c r="EO79" s="183">
        <f t="shared" si="105"/>
        <v>287</v>
      </c>
      <c r="EP79" s="183">
        <f t="shared" si="105"/>
        <v>428.5</v>
      </c>
      <c r="EQ79" s="183">
        <f t="shared" si="105"/>
        <v>2525</v>
      </c>
      <c r="ER79" s="183">
        <f t="shared" si="105"/>
        <v>308.5</v>
      </c>
      <c r="ES79" s="183">
        <f t="shared" si="105"/>
        <v>157</v>
      </c>
      <c r="ET79" s="183">
        <f t="shared" si="105"/>
        <v>197.5</v>
      </c>
      <c r="EU79" s="183">
        <f t="shared" si="105"/>
        <v>568</v>
      </c>
      <c r="EV79" s="183">
        <f t="shared" si="105"/>
        <v>66</v>
      </c>
      <c r="EW79" s="183">
        <f t="shared" si="105"/>
        <v>746.5</v>
      </c>
      <c r="EX79" s="183">
        <f t="shared" si="105"/>
        <v>173.5</v>
      </c>
      <c r="EY79" s="183">
        <f t="shared" si="105"/>
        <v>651</v>
      </c>
      <c r="EZ79" s="183">
        <f t="shared" si="105"/>
        <v>127</v>
      </c>
      <c r="FA79" s="183">
        <f t="shared" si="105"/>
        <v>3257</v>
      </c>
      <c r="FB79" s="183">
        <f t="shared" si="105"/>
        <v>275.5</v>
      </c>
      <c r="FC79" s="183">
        <f t="shared" si="105"/>
        <v>1644.9</v>
      </c>
      <c r="FD79" s="183">
        <f t="shared" si="105"/>
        <v>399</v>
      </c>
      <c r="FE79" s="183">
        <f t="shared" si="105"/>
        <v>70</v>
      </c>
      <c r="FF79" s="183">
        <f t="shared" si="105"/>
        <v>175</v>
      </c>
      <c r="FG79" s="183">
        <f t="shared" ref="FG79:FX79" si="106">ROUND(SUM(FG72:FG78),1)</f>
        <v>114</v>
      </c>
      <c r="FH79" s="183">
        <f t="shared" si="106"/>
        <v>69</v>
      </c>
      <c r="FI79" s="183">
        <f t="shared" si="106"/>
        <v>1645</v>
      </c>
      <c r="FJ79" s="183">
        <f t="shared" si="106"/>
        <v>2016.5</v>
      </c>
      <c r="FK79" s="183">
        <f t="shared" si="106"/>
        <v>2482</v>
      </c>
      <c r="FL79" s="183">
        <f t="shared" si="106"/>
        <v>8538.5</v>
      </c>
      <c r="FM79" s="183">
        <f t="shared" si="106"/>
        <v>3981.5</v>
      </c>
      <c r="FN79" s="183">
        <f t="shared" si="106"/>
        <v>22705.3</v>
      </c>
      <c r="FO79" s="183">
        <f t="shared" si="106"/>
        <v>1119.2</v>
      </c>
      <c r="FP79" s="183">
        <f t="shared" si="106"/>
        <v>2341.5</v>
      </c>
      <c r="FQ79" s="183">
        <f t="shared" si="106"/>
        <v>982.5</v>
      </c>
      <c r="FR79" s="183">
        <f t="shared" si="106"/>
        <v>162.5</v>
      </c>
      <c r="FS79" s="183">
        <f t="shared" si="106"/>
        <v>160.5</v>
      </c>
      <c r="FT79" s="183">
        <f t="shared" si="106"/>
        <v>60</v>
      </c>
      <c r="FU79" s="183">
        <f t="shared" si="106"/>
        <v>760</v>
      </c>
      <c r="FV79" s="183">
        <f t="shared" si="106"/>
        <v>693</v>
      </c>
      <c r="FW79" s="183">
        <f t="shared" si="106"/>
        <v>130</v>
      </c>
      <c r="FX79" s="183">
        <f t="shared" si="106"/>
        <v>64</v>
      </c>
      <c r="FY79" s="14"/>
      <c r="FZ79" s="58">
        <f t="shared" si="73"/>
        <v>836067.29999999958</v>
      </c>
      <c r="GA79" s="59"/>
      <c r="GB79" s="15">
        <f>FZ79-GA79</f>
        <v>836067.29999999958</v>
      </c>
      <c r="GC79" s="15"/>
      <c r="GD79" s="15"/>
      <c r="GE79" s="15"/>
      <c r="GF79" s="2"/>
      <c r="GG79" s="2"/>
      <c r="GH79" s="12"/>
      <c r="GI79" s="129"/>
      <c r="GJ79" s="129"/>
      <c r="GK79" s="129"/>
      <c r="GL79" s="129"/>
      <c r="GM79" s="129"/>
      <c r="GN79" s="134"/>
      <c r="GO79" s="134"/>
    </row>
    <row r="80" spans="1:197" x14ac:dyDescent="0.35">
      <c r="A80" s="173" t="s">
        <v>488</v>
      </c>
      <c r="B80" s="150" t="s">
        <v>710</v>
      </c>
      <c r="C80" s="15">
        <f>C79-C81</f>
        <v>6520.5</v>
      </c>
      <c r="D80" s="15">
        <f t="shared" ref="D80:BO80" si="107">D79-D81</f>
        <v>32684.1</v>
      </c>
      <c r="E80" s="15">
        <f t="shared" si="107"/>
        <v>4702.2</v>
      </c>
      <c r="F80" s="15">
        <f t="shared" si="107"/>
        <v>23508.3</v>
      </c>
      <c r="G80" s="15">
        <f t="shared" si="107"/>
        <v>1845</v>
      </c>
      <c r="H80" s="15">
        <f t="shared" si="107"/>
        <v>1071</v>
      </c>
      <c r="I80" s="15">
        <f t="shared" si="107"/>
        <v>7041</v>
      </c>
      <c r="J80" s="15">
        <f t="shared" si="107"/>
        <v>1988</v>
      </c>
      <c r="K80" s="15">
        <f t="shared" si="107"/>
        <v>248.5</v>
      </c>
      <c r="L80" s="15">
        <f t="shared" si="107"/>
        <v>2085</v>
      </c>
      <c r="M80" s="15">
        <f t="shared" si="107"/>
        <v>853</v>
      </c>
      <c r="N80" s="15">
        <f t="shared" si="107"/>
        <v>49751.6</v>
      </c>
      <c r="O80" s="15">
        <f t="shared" si="107"/>
        <v>12367.8</v>
      </c>
      <c r="P80" s="15">
        <f t="shared" si="107"/>
        <v>313</v>
      </c>
      <c r="Q80" s="15">
        <f t="shared" si="107"/>
        <v>37571.5</v>
      </c>
      <c r="R80" s="15">
        <f t="shared" si="107"/>
        <v>7100</v>
      </c>
      <c r="S80" s="15">
        <f t="shared" si="107"/>
        <v>1560</v>
      </c>
      <c r="T80" s="15">
        <f t="shared" si="107"/>
        <v>160</v>
      </c>
      <c r="U80" s="15">
        <f t="shared" si="107"/>
        <v>60</v>
      </c>
      <c r="V80" s="15">
        <f t="shared" si="107"/>
        <v>253</v>
      </c>
      <c r="W80" s="15">
        <f t="shared" si="107"/>
        <v>61</v>
      </c>
      <c r="X80" s="15">
        <f t="shared" si="107"/>
        <v>60</v>
      </c>
      <c r="Y80" s="15">
        <f t="shared" si="107"/>
        <v>870.5</v>
      </c>
      <c r="Z80" s="15">
        <f t="shared" si="107"/>
        <v>231</v>
      </c>
      <c r="AA80" s="15">
        <f t="shared" si="107"/>
        <v>30677.3</v>
      </c>
      <c r="AB80" s="15">
        <f t="shared" si="107"/>
        <v>26785.7</v>
      </c>
      <c r="AC80" s="15">
        <f t="shared" si="107"/>
        <v>847.5</v>
      </c>
      <c r="AD80" s="15">
        <f t="shared" si="107"/>
        <v>1287.5999999999999</v>
      </c>
      <c r="AE80" s="15">
        <f t="shared" si="107"/>
        <v>97</v>
      </c>
      <c r="AF80" s="15">
        <f t="shared" si="107"/>
        <v>164</v>
      </c>
      <c r="AG80" s="15">
        <f t="shared" si="107"/>
        <v>585.5</v>
      </c>
      <c r="AH80" s="15">
        <f t="shared" si="107"/>
        <v>908</v>
      </c>
      <c r="AI80" s="15">
        <f t="shared" si="107"/>
        <v>383</v>
      </c>
      <c r="AJ80" s="15">
        <f t="shared" si="107"/>
        <v>181.5</v>
      </c>
      <c r="AK80" s="15">
        <f t="shared" si="107"/>
        <v>162.5</v>
      </c>
      <c r="AL80" s="15">
        <f t="shared" si="107"/>
        <v>288.5</v>
      </c>
      <c r="AM80" s="15">
        <f t="shared" si="107"/>
        <v>306</v>
      </c>
      <c r="AN80" s="15">
        <f t="shared" si="107"/>
        <v>268</v>
      </c>
      <c r="AO80" s="15">
        <f t="shared" si="107"/>
        <v>4052.1</v>
      </c>
      <c r="AP80" s="15">
        <f t="shared" si="107"/>
        <v>84316.6</v>
      </c>
      <c r="AQ80" s="15">
        <f t="shared" si="107"/>
        <v>251</v>
      </c>
      <c r="AR80" s="15">
        <f t="shared" si="107"/>
        <v>58791</v>
      </c>
      <c r="AS80" s="15">
        <f t="shared" si="107"/>
        <v>5971.5</v>
      </c>
      <c r="AT80" s="15">
        <f t="shared" si="107"/>
        <v>2363.1999999999998</v>
      </c>
      <c r="AU80" s="15">
        <f t="shared" si="107"/>
        <v>268</v>
      </c>
      <c r="AV80" s="15">
        <f t="shared" si="107"/>
        <v>296</v>
      </c>
      <c r="AW80" s="15">
        <f t="shared" si="107"/>
        <v>257</v>
      </c>
      <c r="AX80" s="15">
        <f t="shared" si="107"/>
        <v>81</v>
      </c>
      <c r="AY80" s="15">
        <f t="shared" si="107"/>
        <v>391.5</v>
      </c>
      <c r="AZ80" s="15">
        <f t="shared" si="107"/>
        <v>11879.9</v>
      </c>
      <c r="BA80" s="15">
        <f t="shared" si="107"/>
        <v>9090</v>
      </c>
      <c r="BB80" s="15">
        <f t="shared" si="107"/>
        <v>7451.2</v>
      </c>
      <c r="BC80" s="15">
        <f t="shared" si="107"/>
        <v>21497.5</v>
      </c>
      <c r="BD80" s="15">
        <f t="shared" si="107"/>
        <v>3637.5</v>
      </c>
      <c r="BE80" s="15">
        <f t="shared" si="107"/>
        <v>1092</v>
      </c>
      <c r="BF80" s="15">
        <f t="shared" si="107"/>
        <v>25605.7</v>
      </c>
      <c r="BG80" s="15">
        <f t="shared" si="107"/>
        <v>919.6</v>
      </c>
      <c r="BH80" s="15">
        <f t="shared" si="107"/>
        <v>574</v>
      </c>
      <c r="BI80" s="15">
        <f t="shared" si="107"/>
        <v>254.5</v>
      </c>
      <c r="BJ80" s="15">
        <f t="shared" si="107"/>
        <v>6314.9</v>
      </c>
      <c r="BK80" s="15">
        <f t="shared" si="107"/>
        <v>35146.699999999997</v>
      </c>
      <c r="BL80" s="15">
        <f t="shared" si="107"/>
        <v>72.5</v>
      </c>
      <c r="BM80" s="15">
        <f t="shared" si="107"/>
        <v>349</v>
      </c>
      <c r="BN80" s="15">
        <f t="shared" si="107"/>
        <v>3038.6</v>
      </c>
      <c r="BO80" s="15">
        <f t="shared" si="107"/>
        <v>1189</v>
      </c>
      <c r="BP80" s="15">
        <f t="shared" ref="BP80:EA80" si="108">BP79-BP81</f>
        <v>137</v>
      </c>
      <c r="BQ80" s="15">
        <f t="shared" si="108"/>
        <v>5584.5</v>
      </c>
      <c r="BR80" s="15">
        <f t="shared" si="108"/>
        <v>4474.5</v>
      </c>
      <c r="BS80" s="15">
        <f t="shared" si="108"/>
        <v>1158.0999999999999</v>
      </c>
      <c r="BT80" s="15">
        <f t="shared" si="108"/>
        <v>353</v>
      </c>
      <c r="BU80" s="15">
        <f t="shared" si="108"/>
        <v>382</v>
      </c>
      <c r="BV80" s="15">
        <f t="shared" si="108"/>
        <v>1243</v>
      </c>
      <c r="BW80" s="15">
        <f t="shared" si="108"/>
        <v>2017.5</v>
      </c>
      <c r="BX80" s="15">
        <f t="shared" si="108"/>
        <v>60</v>
      </c>
      <c r="BY80" s="15">
        <f t="shared" si="108"/>
        <v>392.6</v>
      </c>
      <c r="BZ80" s="15">
        <f t="shared" si="108"/>
        <v>228</v>
      </c>
      <c r="CA80" s="15">
        <f t="shared" si="108"/>
        <v>141.5</v>
      </c>
      <c r="CB80" s="15">
        <f t="shared" si="108"/>
        <v>71286.899999999994</v>
      </c>
      <c r="CC80" s="15">
        <f t="shared" si="108"/>
        <v>186</v>
      </c>
      <c r="CD80" s="15">
        <f t="shared" si="108"/>
        <v>60</v>
      </c>
      <c r="CE80" s="15">
        <f t="shared" si="108"/>
        <v>158</v>
      </c>
      <c r="CF80" s="15">
        <f t="shared" si="108"/>
        <v>100</v>
      </c>
      <c r="CG80" s="15">
        <f t="shared" si="108"/>
        <v>191</v>
      </c>
      <c r="CH80" s="15">
        <f t="shared" si="108"/>
        <v>90</v>
      </c>
      <c r="CI80" s="15">
        <f t="shared" si="108"/>
        <v>683</v>
      </c>
      <c r="CJ80" s="15">
        <f t="shared" si="108"/>
        <v>822.5</v>
      </c>
      <c r="CK80" s="15">
        <f t="shared" si="108"/>
        <v>4214</v>
      </c>
      <c r="CL80" s="15">
        <f t="shared" si="108"/>
        <v>1157.5</v>
      </c>
      <c r="CM80" s="15">
        <f t="shared" si="108"/>
        <v>678.6</v>
      </c>
      <c r="CN80" s="15">
        <f t="shared" si="108"/>
        <v>28841.3</v>
      </c>
      <c r="CO80" s="15">
        <f t="shared" si="108"/>
        <v>13994.6</v>
      </c>
      <c r="CP80" s="15">
        <f t="shared" si="108"/>
        <v>862.3</v>
      </c>
      <c r="CQ80" s="15">
        <f t="shared" si="108"/>
        <v>759</v>
      </c>
      <c r="CR80" s="15">
        <f t="shared" si="108"/>
        <v>195</v>
      </c>
      <c r="CS80" s="15">
        <f t="shared" si="108"/>
        <v>245.5</v>
      </c>
      <c r="CT80" s="15">
        <f t="shared" si="108"/>
        <v>112</v>
      </c>
      <c r="CU80" s="15">
        <f t="shared" si="108"/>
        <v>465</v>
      </c>
      <c r="CV80" s="15">
        <f t="shared" si="108"/>
        <v>60</v>
      </c>
      <c r="CW80" s="15">
        <f t="shared" si="108"/>
        <v>187</v>
      </c>
      <c r="CX80" s="15">
        <f t="shared" si="108"/>
        <v>457</v>
      </c>
      <c r="CY80" s="15">
        <f t="shared" si="108"/>
        <v>60</v>
      </c>
      <c r="CZ80" s="15">
        <f t="shared" si="108"/>
        <v>1768.2</v>
      </c>
      <c r="DA80" s="15">
        <f t="shared" si="108"/>
        <v>203.5</v>
      </c>
      <c r="DB80" s="15">
        <f t="shared" si="108"/>
        <v>310.5</v>
      </c>
      <c r="DC80" s="15">
        <f t="shared" si="108"/>
        <v>193</v>
      </c>
      <c r="DD80" s="15">
        <f t="shared" si="108"/>
        <v>174.5</v>
      </c>
      <c r="DE80" s="15">
        <f t="shared" si="108"/>
        <v>279.5</v>
      </c>
      <c r="DF80" s="15">
        <f t="shared" si="108"/>
        <v>18493.8</v>
      </c>
      <c r="DG80" s="15">
        <f t="shared" si="108"/>
        <v>93.5</v>
      </c>
      <c r="DH80" s="15">
        <f t="shared" si="108"/>
        <v>1684</v>
      </c>
      <c r="DI80" s="15">
        <f t="shared" si="108"/>
        <v>2293.1</v>
      </c>
      <c r="DJ80" s="15">
        <f t="shared" si="108"/>
        <v>601</v>
      </c>
      <c r="DK80" s="15">
        <f t="shared" si="108"/>
        <v>473.5</v>
      </c>
      <c r="DL80" s="15">
        <f t="shared" si="108"/>
        <v>5616.1</v>
      </c>
      <c r="DM80" s="15">
        <f t="shared" si="108"/>
        <v>235</v>
      </c>
      <c r="DN80" s="15">
        <f t="shared" si="108"/>
        <v>1296</v>
      </c>
      <c r="DO80" s="15">
        <f t="shared" si="108"/>
        <v>3290</v>
      </c>
      <c r="DP80" s="15">
        <f t="shared" si="108"/>
        <v>199</v>
      </c>
      <c r="DQ80" s="15">
        <f t="shared" si="108"/>
        <v>888</v>
      </c>
      <c r="DR80" s="15">
        <f t="shared" si="108"/>
        <v>1266.0999999999999</v>
      </c>
      <c r="DS80" s="15">
        <f t="shared" si="108"/>
        <v>545</v>
      </c>
      <c r="DT80" s="15">
        <f t="shared" si="108"/>
        <v>175</v>
      </c>
      <c r="DU80" s="15">
        <f t="shared" si="108"/>
        <v>346</v>
      </c>
      <c r="DV80" s="15">
        <f t="shared" si="108"/>
        <v>198</v>
      </c>
      <c r="DW80" s="15">
        <f t="shared" si="108"/>
        <v>285</v>
      </c>
      <c r="DX80" s="15">
        <f t="shared" si="108"/>
        <v>168</v>
      </c>
      <c r="DY80" s="15">
        <f t="shared" si="108"/>
        <v>280</v>
      </c>
      <c r="DZ80" s="15">
        <f t="shared" si="108"/>
        <v>607.5</v>
      </c>
      <c r="EA80" s="15">
        <f t="shared" si="108"/>
        <v>487.5</v>
      </c>
      <c r="EB80" s="15">
        <f t="shared" ref="EB80:FX80" si="109">EB79-EB81</f>
        <v>498</v>
      </c>
      <c r="EC80" s="15">
        <f t="shared" si="109"/>
        <v>260</v>
      </c>
      <c r="ED80" s="15">
        <f t="shared" si="109"/>
        <v>1546.5</v>
      </c>
      <c r="EE80" s="15">
        <f t="shared" si="109"/>
        <v>185.5</v>
      </c>
      <c r="EF80" s="15">
        <f t="shared" si="109"/>
        <v>1262</v>
      </c>
      <c r="EG80" s="15">
        <f t="shared" si="109"/>
        <v>250</v>
      </c>
      <c r="EH80" s="15">
        <f t="shared" si="109"/>
        <v>246</v>
      </c>
      <c r="EI80" s="15">
        <f t="shared" si="109"/>
        <v>13283</v>
      </c>
      <c r="EJ80" s="15">
        <f t="shared" si="109"/>
        <v>9987.5</v>
      </c>
      <c r="EK80" s="15">
        <f t="shared" si="109"/>
        <v>663.5</v>
      </c>
      <c r="EL80" s="15">
        <f t="shared" si="109"/>
        <v>447</v>
      </c>
      <c r="EM80" s="15">
        <f t="shared" si="109"/>
        <v>355</v>
      </c>
      <c r="EN80" s="15">
        <f t="shared" si="109"/>
        <v>919.5</v>
      </c>
      <c r="EO80" s="15">
        <f t="shared" si="109"/>
        <v>287</v>
      </c>
      <c r="EP80" s="15">
        <f t="shared" si="109"/>
        <v>428.5</v>
      </c>
      <c r="EQ80" s="15">
        <f t="shared" si="109"/>
        <v>2407.1999999999998</v>
      </c>
      <c r="ER80" s="15">
        <f t="shared" si="109"/>
        <v>308.5</v>
      </c>
      <c r="ES80" s="15">
        <f t="shared" si="109"/>
        <v>157</v>
      </c>
      <c r="ET80" s="15">
        <f t="shared" si="109"/>
        <v>197.5</v>
      </c>
      <c r="EU80" s="15">
        <f t="shared" si="109"/>
        <v>568</v>
      </c>
      <c r="EV80" s="15">
        <f t="shared" si="109"/>
        <v>66</v>
      </c>
      <c r="EW80" s="15">
        <f t="shared" si="109"/>
        <v>746.5</v>
      </c>
      <c r="EX80" s="15">
        <f t="shared" si="109"/>
        <v>173.5</v>
      </c>
      <c r="EY80" s="15">
        <f t="shared" si="109"/>
        <v>651</v>
      </c>
      <c r="EZ80" s="15">
        <f t="shared" si="109"/>
        <v>127</v>
      </c>
      <c r="FA80" s="15">
        <f t="shared" si="109"/>
        <v>3257</v>
      </c>
      <c r="FB80" s="15">
        <f t="shared" si="109"/>
        <v>275.5</v>
      </c>
      <c r="FC80" s="15">
        <f t="shared" si="109"/>
        <v>1644.9</v>
      </c>
      <c r="FD80" s="15">
        <f t="shared" si="109"/>
        <v>399</v>
      </c>
      <c r="FE80" s="15">
        <f t="shared" si="109"/>
        <v>70</v>
      </c>
      <c r="FF80" s="15">
        <f t="shared" si="109"/>
        <v>175</v>
      </c>
      <c r="FG80" s="15">
        <f t="shared" si="109"/>
        <v>114</v>
      </c>
      <c r="FH80" s="15">
        <f t="shared" si="109"/>
        <v>69</v>
      </c>
      <c r="FI80" s="15">
        <f t="shared" si="109"/>
        <v>1645</v>
      </c>
      <c r="FJ80" s="15">
        <f t="shared" si="109"/>
        <v>2016.5</v>
      </c>
      <c r="FK80" s="15">
        <f t="shared" si="109"/>
        <v>2482</v>
      </c>
      <c r="FL80" s="15">
        <f t="shared" si="109"/>
        <v>8538.5</v>
      </c>
      <c r="FM80" s="15">
        <f t="shared" si="109"/>
        <v>3981.5</v>
      </c>
      <c r="FN80" s="15">
        <f t="shared" si="109"/>
        <v>22705.3</v>
      </c>
      <c r="FO80" s="15">
        <f t="shared" si="109"/>
        <v>1119.2</v>
      </c>
      <c r="FP80" s="15">
        <f t="shared" si="109"/>
        <v>2341.5</v>
      </c>
      <c r="FQ80" s="15">
        <f t="shared" si="109"/>
        <v>982.5</v>
      </c>
      <c r="FR80" s="15">
        <f t="shared" si="109"/>
        <v>162.5</v>
      </c>
      <c r="FS80" s="15">
        <f t="shared" si="109"/>
        <v>160.5</v>
      </c>
      <c r="FT80" s="15">
        <f t="shared" si="109"/>
        <v>60</v>
      </c>
      <c r="FU80" s="15">
        <f t="shared" si="109"/>
        <v>760</v>
      </c>
      <c r="FV80" s="15">
        <f t="shared" si="109"/>
        <v>693</v>
      </c>
      <c r="FW80" s="15">
        <f t="shared" si="109"/>
        <v>130</v>
      </c>
      <c r="FX80" s="15">
        <f t="shared" si="109"/>
        <v>64</v>
      </c>
      <c r="FZ80" s="14">
        <f t="shared" si="73"/>
        <v>815355.39999999991</v>
      </c>
      <c r="GA80" s="14"/>
      <c r="GB80" s="14"/>
      <c r="GC80" s="14"/>
      <c r="GD80" s="14"/>
      <c r="GE80" s="14"/>
      <c r="GF80" s="2"/>
      <c r="GG80" s="2"/>
      <c r="GH80" s="12"/>
      <c r="GI80" s="129"/>
      <c r="GJ80" s="129"/>
      <c r="GK80" s="129"/>
      <c r="GL80" s="129"/>
      <c r="GM80" s="129"/>
      <c r="GN80" s="134"/>
      <c r="GO80" s="134"/>
    </row>
    <row r="81" spans="1:198" x14ac:dyDescent="0.35">
      <c r="A81" s="173" t="s">
        <v>489</v>
      </c>
      <c r="B81" s="150" t="s">
        <v>693</v>
      </c>
      <c r="C81" s="12">
        <f>C70+C71+C78+C74+C76</f>
        <v>0</v>
      </c>
      <c r="D81" s="12">
        <f t="shared" ref="D81:BO81" si="110">D70+D71+D78+D74+D76</f>
        <v>4662.8999999999996</v>
      </c>
      <c r="E81" s="12">
        <f t="shared" si="110"/>
        <v>662.7</v>
      </c>
      <c r="F81" s="12">
        <f t="shared" si="110"/>
        <v>929.3</v>
      </c>
      <c r="G81" s="12">
        <f t="shared" si="110"/>
        <v>0</v>
      </c>
      <c r="H81" s="12">
        <f t="shared" si="110"/>
        <v>0</v>
      </c>
      <c r="I81" s="12">
        <f t="shared" si="110"/>
        <v>748</v>
      </c>
      <c r="J81" s="12">
        <f t="shared" si="110"/>
        <v>0</v>
      </c>
      <c r="K81" s="12">
        <f t="shared" si="110"/>
        <v>0</v>
      </c>
      <c r="L81" s="12">
        <f t="shared" si="110"/>
        <v>0</v>
      </c>
      <c r="M81" s="12">
        <f t="shared" si="110"/>
        <v>0</v>
      </c>
      <c r="N81" s="12">
        <f t="shared" si="110"/>
        <v>90</v>
      </c>
      <c r="O81" s="12">
        <f t="shared" si="110"/>
        <v>0</v>
      </c>
      <c r="P81" s="12">
        <f t="shared" si="110"/>
        <v>0</v>
      </c>
      <c r="Q81" s="12">
        <f t="shared" si="110"/>
        <v>1950.1</v>
      </c>
      <c r="R81" s="12">
        <f t="shared" si="110"/>
        <v>0</v>
      </c>
      <c r="S81" s="12">
        <f t="shared" si="110"/>
        <v>0</v>
      </c>
      <c r="T81" s="12">
        <f t="shared" si="110"/>
        <v>0</v>
      </c>
      <c r="U81" s="12">
        <f t="shared" si="110"/>
        <v>0</v>
      </c>
      <c r="V81" s="12">
        <f t="shared" si="110"/>
        <v>0</v>
      </c>
      <c r="W81" s="12">
        <f t="shared" si="110"/>
        <v>0</v>
      </c>
      <c r="X81" s="12">
        <f t="shared" si="110"/>
        <v>0</v>
      </c>
      <c r="Y81" s="12">
        <f t="shared" si="110"/>
        <v>0</v>
      </c>
      <c r="Z81" s="12">
        <f t="shared" si="110"/>
        <v>0</v>
      </c>
      <c r="AA81" s="12">
        <f t="shared" si="110"/>
        <v>0</v>
      </c>
      <c r="AB81" s="12">
        <f t="shared" si="110"/>
        <v>0</v>
      </c>
      <c r="AC81" s="12">
        <f t="shared" si="110"/>
        <v>0</v>
      </c>
      <c r="AD81" s="12">
        <f t="shared" si="110"/>
        <v>154</v>
      </c>
      <c r="AE81" s="12">
        <f t="shared" si="110"/>
        <v>0</v>
      </c>
      <c r="AF81" s="12">
        <f t="shared" si="110"/>
        <v>0</v>
      </c>
      <c r="AG81" s="12">
        <f t="shared" si="110"/>
        <v>0</v>
      </c>
      <c r="AH81" s="12">
        <f t="shared" si="110"/>
        <v>0</v>
      </c>
      <c r="AI81" s="12">
        <f t="shared" si="110"/>
        <v>0</v>
      </c>
      <c r="AJ81" s="12">
        <f t="shared" si="110"/>
        <v>0</v>
      </c>
      <c r="AK81" s="12">
        <f t="shared" si="110"/>
        <v>0</v>
      </c>
      <c r="AL81" s="12">
        <f t="shared" si="110"/>
        <v>0</v>
      </c>
      <c r="AM81" s="12">
        <f t="shared" si="110"/>
        <v>0</v>
      </c>
      <c r="AN81" s="12">
        <f t="shared" si="110"/>
        <v>0</v>
      </c>
      <c r="AO81" s="12">
        <f t="shared" si="110"/>
        <v>0</v>
      </c>
      <c r="AP81" s="12">
        <f t="shared" si="110"/>
        <v>0</v>
      </c>
      <c r="AQ81" s="12">
        <f t="shared" si="110"/>
        <v>0</v>
      </c>
      <c r="AR81" s="12">
        <f t="shared" si="110"/>
        <v>2105.3000000000002</v>
      </c>
      <c r="AS81" s="12">
        <f t="shared" si="110"/>
        <v>300.3</v>
      </c>
      <c r="AT81" s="12">
        <f t="shared" si="110"/>
        <v>0</v>
      </c>
      <c r="AU81" s="12">
        <f t="shared" si="110"/>
        <v>0</v>
      </c>
      <c r="AV81" s="12">
        <f t="shared" si="110"/>
        <v>0</v>
      </c>
      <c r="AW81" s="12">
        <f t="shared" si="110"/>
        <v>0</v>
      </c>
      <c r="AX81" s="12">
        <f t="shared" si="110"/>
        <v>0</v>
      </c>
      <c r="AY81" s="12">
        <f t="shared" si="110"/>
        <v>0</v>
      </c>
      <c r="AZ81" s="12">
        <f t="shared" si="110"/>
        <v>0</v>
      </c>
      <c r="BA81" s="12">
        <f t="shared" si="110"/>
        <v>0</v>
      </c>
      <c r="BB81" s="12">
        <f t="shared" si="110"/>
        <v>0</v>
      </c>
      <c r="BC81" s="12">
        <f t="shared" si="110"/>
        <v>2953.8</v>
      </c>
      <c r="BD81" s="12">
        <f t="shared" si="110"/>
        <v>0</v>
      </c>
      <c r="BE81" s="12">
        <f t="shared" si="110"/>
        <v>0</v>
      </c>
      <c r="BF81" s="12">
        <f t="shared" si="110"/>
        <v>0</v>
      </c>
      <c r="BG81" s="12">
        <f t="shared" si="110"/>
        <v>0</v>
      </c>
      <c r="BH81" s="12">
        <f t="shared" si="110"/>
        <v>0</v>
      </c>
      <c r="BI81" s="12">
        <f t="shared" si="110"/>
        <v>0</v>
      </c>
      <c r="BJ81" s="12">
        <f t="shared" si="110"/>
        <v>0</v>
      </c>
      <c r="BK81" s="12">
        <f t="shared" si="110"/>
        <v>0</v>
      </c>
      <c r="BL81" s="12">
        <f t="shared" si="110"/>
        <v>0</v>
      </c>
      <c r="BM81" s="12">
        <f t="shared" si="110"/>
        <v>0</v>
      </c>
      <c r="BN81" s="12">
        <f t="shared" si="110"/>
        <v>0</v>
      </c>
      <c r="BO81" s="12">
        <f t="shared" si="110"/>
        <v>0</v>
      </c>
      <c r="BP81" s="12">
        <f t="shared" ref="BP81:EA81" si="111">BP70+BP71+BP78+BP74+BP76</f>
        <v>0</v>
      </c>
      <c r="BQ81" s="12">
        <f t="shared" si="111"/>
        <v>237.5</v>
      </c>
      <c r="BR81" s="12">
        <f t="shared" si="111"/>
        <v>0</v>
      </c>
      <c r="BS81" s="12">
        <f t="shared" si="111"/>
        <v>0</v>
      </c>
      <c r="BT81" s="12">
        <f t="shared" si="111"/>
        <v>0</v>
      </c>
      <c r="BU81" s="12">
        <f t="shared" si="111"/>
        <v>0</v>
      </c>
      <c r="BV81" s="12">
        <f t="shared" si="111"/>
        <v>0</v>
      </c>
      <c r="BW81" s="12">
        <f t="shared" si="111"/>
        <v>0</v>
      </c>
      <c r="BX81" s="12">
        <f t="shared" si="111"/>
        <v>0</v>
      </c>
      <c r="BY81" s="12">
        <f t="shared" si="111"/>
        <v>0</v>
      </c>
      <c r="BZ81" s="12">
        <f t="shared" si="111"/>
        <v>0</v>
      </c>
      <c r="CA81" s="12">
        <f t="shared" si="111"/>
        <v>0</v>
      </c>
      <c r="CB81" s="12">
        <f t="shared" si="111"/>
        <v>834.8</v>
      </c>
      <c r="CC81" s="12">
        <f t="shared" si="111"/>
        <v>0</v>
      </c>
      <c r="CD81" s="12">
        <f t="shared" si="111"/>
        <v>0</v>
      </c>
      <c r="CE81" s="12">
        <f t="shared" si="111"/>
        <v>0</v>
      </c>
      <c r="CF81" s="12">
        <f t="shared" si="111"/>
        <v>0</v>
      </c>
      <c r="CG81" s="12">
        <f t="shared" si="111"/>
        <v>0</v>
      </c>
      <c r="CH81" s="12">
        <f t="shared" si="111"/>
        <v>0</v>
      </c>
      <c r="CI81" s="12">
        <f t="shared" si="111"/>
        <v>0</v>
      </c>
      <c r="CJ81" s="12">
        <f t="shared" si="111"/>
        <v>0</v>
      </c>
      <c r="CK81" s="12">
        <f t="shared" si="111"/>
        <v>582.20000000000005</v>
      </c>
      <c r="CL81" s="12">
        <f t="shared" si="111"/>
        <v>0</v>
      </c>
      <c r="CM81" s="12">
        <f t="shared" si="111"/>
        <v>0</v>
      </c>
      <c r="CN81" s="12">
        <f t="shared" si="111"/>
        <v>2902.4</v>
      </c>
      <c r="CO81" s="12">
        <f t="shared" si="111"/>
        <v>0</v>
      </c>
      <c r="CP81" s="12">
        <f t="shared" si="111"/>
        <v>0</v>
      </c>
      <c r="CQ81" s="12">
        <f t="shared" si="111"/>
        <v>0</v>
      </c>
      <c r="CR81" s="12">
        <f t="shared" si="111"/>
        <v>0</v>
      </c>
      <c r="CS81" s="12">
        <f t="shared" si="111"/>
        <v>0</v>
      </c>
      <c r="CT81" s="12">
        <f t="shared" si="111"/>
        <v>0</v>
      </c>
      <c r="CU81" s="12">
        <f t="shared" si="111"/>
        <v>0</v>
      </c>
      <c r="CV81" s="12">
        <f t="shared" si="111"/>
        <v>0</v>
      </c>
      <c r="CW81" s="12">
        <f t="shared" si="111"/>
        <v>0</v>
      </c>
      <c r="CX81" s="12">
        <f t="shared" si="111"/>
        <v>0</v>
      </c>
      <c r="CY81" s="12">
        <f t="shared" si="111"/>
        <v>0</v>
      </c>
      <c r="CZ81" s="12">
        <f t="shared" si="111"/>
        <v>0</v>
      </c>
      <c r="DA81" s="12">
        <f t="shared" si="111"/>
        <v>0</v>
      </c>
      <c r="DB81" s="12">
        <f t="shared" si="111"/>
        <v>0</v>
      </c>
      <c r="DC81" s="12">
        <f t="shared" si="111"/>
        <v>0</v>
      </c>
      <c r="DD81" s="12">
        <f t="shared" si="111"/>
        <v>0</v>
      </c>
      <c r="DE81" s="12">
        <f t="shared" si="111"/>
        <v>0</v>
      </c>
      <c r="DF81" s="12">
        <f t="shared" si="111"/>
        <v>1399.8</v>
      </c>
      <c r="DG81" s="12">
        <f t="shared" si="111"/>
        <v>0</v>
      </c>
      <c r="DH81" s="12">
        <f t="shared" si="111"/>
        <v>0</v>
      </c>
      <c r="DI81" s="12">
        <f t="shared" si="111"/>
        <v>61</v>
      </c>
      <c r="DJ81" s="12">
        <f t="shared" si="111"/>
        <v>0</v>
      </c>
      <c r="DK81" s="12">
        <f t="shared" si="111"/>
        <v>0</v>
      </c>
      <c r="DL81" s="12">
        <f t="shared" si="111"/>
        <v>0</v>
      </c>
      <c r="DM81" s="12">
        <f t="shared" si="111"/>
        <v>0</v>
      </c>
      <c r="DN81" s="12">
        <f t="shared" si="111"/>
        <v>0</v>
      </c>
      <c r="DO81" s="12">
        <f t="shared" si="111"/>
        <v>0</v>
      </c>
      <c r="DP81" s="12">
        <f t="shared" si="111"/>
        <v>0</v>
      </c>
      <c r="DQ81" s="12">
        <f t="shared" si="111"/>
        <v>0</v>
      </c>
      <c r="DR81" s="12">
        <f t="shared" si="111"/>
        <v>0</v>
      </c>
      <c r="DS81" s="12">
        <f t="shared" si="111"/>
        <v>0</v>
      </c>
      <c r="DT81" s="12">
        <f t="shared" si="111"/>
        <v>0</v>
      </c>
      <c r="DU81" s="12">
        <f t="shared" si="111"/>
        <v>0</v>
      </c>
      <c r="DV81" s="12">
        <f t="shared" si="111"/>
        <v>0</v>
      </c>
      <c r="DW81" s="12">
        <f t="shared" si="111"/>
        <v>0</v>
      </c>
      <c r="DX81" s="12">
        <f t="shared" si="111"/>
        <v>0</v>
      </c>
      <c r="DY81" s="12">
        <f t="shared" si="111"/>
        <v>0</v>
      </c>
      <c r="DZ81" s="12">
        <f t="shared" si="111"/>
        <v>0</v>
      </c>
      <c r="EA81" s="12">
        <f t="shared" si="111"/>
        <v>20</v>
      </c>
      <c r="EB81" s="12">
        <f t="shared" ref="EB81:FX81" si="112">EB70+EB71+EB78+EB74+EB76</f>
        <v>0</v>
      </c>
      <c r="EC81" s="12">
        <f t="shared" si="112"/>
        <v>0</v>
      </c>
      <c r="ED81" s="12">
        <f t="shared" si="112"/>
        <v>0</v>
      </c>
      <c r="EE81" s="12">
        <f t="shared" si="112"/>
        <v>0</v>
      </c>
      <c r="EF81" s="12">
        <f t="shared" si="112"/>
        <v>0</v>
      </c>
      <c r="EG81" s="12">
        <f t="shared" si="112"/>
        <v>0</v>
      </c>
      <c r="EH81" s="12">
        <f t="shared" si="112"/>
        <v>0</v>
      </c>
      <c r="EI81" s="12">
        <f t="shared" si="112"/>
        <v>0</v>
      </c>
      <c r="EJ81" s="12">
        <f t="shared" si="112"/>
        <v>0</v>
      </c>
      <c r="EK81" s="12">
        <f t="shared" si="112"/>
        <v>0</v>
      </c>
      <c r="EL81" s="12">
        <f t="shared" si="112"/>
        <v>0</v>
      </c>
      <c r="EM81" s="12">
        <f t="shared" si="112"/>
        <v>0</v>
      </c>
      <c r="EN81" s="12">
        <f t="shared" si="112"/>
        <v>0</v>
      </c>
      <c r="EO81" s="12">
        <f t="shared" si="112"/>
        <v>0</v>
      </c>
      <c r="EP81" s="12">
        <f t="shared" si="112"/>
        <v>0</v>
      </c>
      <c r="EQ81" s="12">
        <f t="shared" si="112"/>
        <v>117.8</v>
      </c>
      <c r="ER81" s="12">
        <f t="shared" si="112"/>
        <v>0</v>
      </c>
      <c r="ES81" s="12">
        <f t="shared" si="112"/>
        <v>0</v>
      </c>
      <c r="ET81" s="12">
        <f t="shared" si="112"/>
        <v>0</v>
      </c>
      <c r="EU81" s="12">
        <f t="shared" si="112"/>
        <v>0</v>
      </c>
      <c r="EV81" s="12">
        <f t="shared" si="112"/>
        <v>0</v>
      </c>
      <c r="EW81" s="12">
        <f t="shared" si="112"/>
        <v>0</v>
      </c>
      <c r="EX81" s="12">
        <f t="shared" si="112"/>
        <v>0</v>
      </c>
      <c r="EY81" s="12">
        <f t="shared" si="112"/>
        <v>0</v>
      </c>
      <c r="EZ81" s="12">
        <f t="shared" si="112"/>
        <v>0</v>
      </c>
      <c r="FA81" s="12">
        <f t="shared" si="112"/>
        <v>0</v>
      </c>
      <c r="FB81" s="12">
        <f t="shared" si="112"/>
        <v>0</v>
      </c>
      <c r="FC81" s="12">
        <f t="shared" si="112"/>
        <v>0</v>
      </c>
      <c r="FD81" s="12">
        <f t="shared" si="112"/>
        <v>0</v>
      </c>
      <c r="FE81" s="12">
        <f t="shared" si="112"/>
        <v>0</v>
      </c>
      <c r="FF81" s="12">
        <f t="shared" si="112"/>
        <v>0</v>
      </c>
      <c r="FG81" s="12">
        <f t="shared" si="112"/>
        <v>0</v>
      </c>
      <c r="FH81" s="12">
        <f t="shared" si="112"/>
        <v>0</v>
      </c>
      <c r="FI81" s="12">
        <f t="shared" si="112"/>
        <v>0</v>
      </c>
      <c r="FJ81" s="12">
        <f t="shared" si="112"/>
        <v>0</v>
      </c>
      <c r="FK81" s="12">
        <f t="shared" si="112"/>
        <v>0</v>
      </c>
      <c r="FL81" s="12">
        <f t="shared" si="112"/>
        <v>0</v>
      </c>
      <c r="FM81" s="12">
        <f t="shared" si="112"/>
        <v>0</v>
      </c>
      <c r="FN81" s="12">
        <f t="shared" si="112"/>
        <v>0</v>
      </c>
      <c r="FO81" s="12">
        <f t="shared" si="112"/>
        <v>0</v>
      </c>
      <c r="FP81" s="12">
        <f t="shared" si="112"/>
        <v>0</v>
      </c>
      <c r="FQ81" s="12">
        <f t="shared" si="112"/>
        <v>0</v>
      </c>
      <c r="FR81" s="12">
        <f t="shared" si="112"/>
        <v>0</v>
      </c>
      <c r="FS81" s="12">
        <f t="shared" si="112"/>
        <v>0</v>
      </c>
      <c r="FT81" s="12">
        <f t="shared" si="112"/>
        <v>0</v>
      </c>
      <c r="FU81" s="12">
        <f t="shared" si="112"/>
        <v>0</v>
      </c>
      <c r="FV81" s="12">
        <f t="shared" si="112"/>
        <v>0</v>
      </c>
      <c r="FW81" s="12">
        <f t="shared" si="112"/>
        <v>0</v>
      </c>
      <c r="FX81" s="12">
        <f t="shared" si="112"/>
        <v>0</v>
      </c>
      <c r="FY81" s="14"/>
      <c r="FZ81" s="14">
        <f t="shared" si="73"/>
        <v>20711.899999999998</v>
      </c>
      <c r="GA81" s="2"/>
      <c r="GB81" s="14"/>
      <c r="GC81" s="14"/>
      <c r="GD81" s="14"/>
      <c r="GE81" s="14"/>
      <c r="GF81" s="14"/>
      <c r="GG81" s="2"/>
      <c r="GH81" s="12"/>
      <c r="GI81" s="129"/>
      <c r="GJ81" s="129"/>
      <c r="GK81" s="129"/>
      <c r="GL81" s="129"/>
      <c r="GM81" s="129"/>
      <c r="GN81" s="134"/>
      <c r="GO81" s="134"/>
    </row>
    <row r="82" spans="1:198" x14ac:dyDescent="0.35">
      <c r="A82" s="115"/>
      <c r="B82" s="150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4"/>
      <c r="FZ82" s="14"/>
      <c r="GA82" s="2"/>
      <c r="GB82" s="14"/>
      <c r="GC82" s="14"/>
      <c r="GD82" s="14"/>
      <c r="GE82" s="14"/>
      <c r="GF82" s="14"/>
      <c r="GG82" s="2"/>
      <c r="GH82" s="12"/>
      <c r="GI82" s="129"/>
      <c r="GJ82" s="129"/>
      <c r="GK82" s="129"/>
      <c r="GL82" s="129"/>
      <c r="GM82" s="129"/>
      <c r="GN82" s="134"/>
      <c r="GO82" s="134"/>
    </row>
    <row r="83" spans="1:198" x14ac:dyDescent="0.35">
      <c r="A83" s="115"/>
      <c r="B83" s="150" t="s">
        <v>677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4"/>
      <c r="FZ83" s="14"/>
      <c r="GA83" s="2"/>
      <c r="GB83" s="14"/>
      <c r="GC83" s="14"/>
      <c r="GD83" s="14"/>
      <c r="GE83" s="14"/>
      <c r="GF83" s="14"/>
      <c r="GG83" s="2"/>
      <c r="GH83" s="12"/>
      <c r="GI83" s="129"/>
      <c r="GJ83" s="129"/>
      <c r="GK83" s="129"/>
      <c r="GL83" s="129"/>
      <c r="GM83" s="129"/>
      <c r="GN83" s="134"/>
      <c r="GO83" s="134"/>
    </row>
    <row r="84" spans="1:198" x14ac:dyDescent="0.35">
      <c r="A84" s="115" t="s">
        <v>724</v>
      </c>
      <c r="B84" s="116" t="s">
        <v>681</v>
      </c>
      <c r="C84" s="31">
        <f>$B$2</f>
        <v>8691.7999999999993</v>
      </c>
      <c r="D84" s="31">
        <f t="shared" ref="D84:BO84" si="113">$B$2</f>
        <v>8691.7999999999993</v>
      </c>
      <c r="E84" s="31">
        <f t="shared" si="113"/>
        <v>8691.7999999999993</v>
      </c>
      <c r="F84" s="31">
        <f t="shared" si="113"/>
        <v>8691.7999999999993</v>
      </c>
      <c r="G84" s="31">
        <f t="shared" si="113"/>
        <v>8691.7999999999993</v>
      </c>
      <c r="H84" s="31">
        <f t="shared" si="113"/>
        <v>8691.7999999999993</v>
      </c>
      <c r="I84" s="31">
        <f t="shared" si="113"/>
        <v>8691.7999999999993</v>
      </c>
      <c r="J84" s="31">
        <f t="shared" si="113"/>
        <v>8691.7999999999993</v>
      </c>
      <c r="K84" s="31">
        <f t="shared" si="113"/>
        <v>8691.7999999999993</v>
      </c>
      <c r="L84" s="31">
        <f t="shared" si="113"/>
        <v>8691.7999999999993</v>
      </c>
      <c r="M84" s="31">
        <f t="shared" si="113"/>
        <v>8691.7999999999993</v>
      </c>
      <c r="N84" s="31">
        <f t="shared" si="113"/>
        <v>8691.7999999999993</v>
      </c>
      <c r="O84" s="31">
        <f t="shared" si="113"/>
        <v>8691.7999999999993</v>
      </c>
      <c r="P84" s="31">
        <f t="shared" si="113"/>
        <v>8691.7999999999993</v>
      </c>
      <c r="Q84" s="31">
        <f t="shared" si="113"/>
        <v>8691.7999999999993</v>
      </c>
      <c r="R84" s="31">
        <f t="shared" si="113"/>
        <v>8691.7999999999993</v>
      </c>
      <c r="S84" s="31">
        <f t="shared" si="113"/>
        <v>8691.7999999999993</v>
      </c>
      <c r="T84" s="31">
        <f t="shared" si="113"/>
        <v>8691.7999999999993</v>
      </c>
      <c r="U84" s="31">
        <f t="shared" si="113"/>
        <v>8691.7999999999993</v>
      </c>
      <c r="V84" s="31">
        <f t="shared" si="113"/>
        <v>8691.7999999999993</v>
      </c>
      <c r="W84" s="31">
        <f t="shared" si="113"/>
        <v>8691.7999999999993</v>
      </c>
      <c r="X84" s="31">
        <f t="shared" si="113"/>
        <v>8691.7999999999993</v>
      </c>
      <c r="Y84" s="31">
        <f t="shared" si="113"/>
        <v>8691.7999999999993</v>
      </c>
      <c r="Z84" s="31">
        <f t="shared" si="113"/>
        <v>8691.7999999999993</v>
      </c>
      <c r="AA84" s="31">
        <f t="shared" si="113"/>
        <v>8691.7999999999993</v>
      </c>
      <c r="AB84" s="31">
        <f t="shared" si="113"/>
        <v>8691.7999999999993</v>
      </c>
      <c r="AC84" s="31">
        <f t="shared" si="113"/>
        <v>8691.7999999999993</v>
      </c>
      <c r="AD84" s="31">
        <f t="shared" si="113"/>
        <v>8691.7999999999993</v>
      </c>
      <c r="AE84" s="31">
        <f t="shared" si="113"/>
        <v>8691.7999999999993</v>
      </c>
      <c r="AF84" s="31">
        <f t="shared" si="113"/>
        <v>8691.7999999999993</v>
      </c>
      <c r="AG84" s="31">
        <f t="shared" si="113"/>
        <v>8691.7999999999993</v>
      </c>
      <c r="AH84" s="31">
        <f t="shared" si="113"/>
        <v>8691.7999999999993</v>
      </c>
      <c r="AI84" s="31">
        <f t="shared" si="113"/>
        <v>8691.7999999999993</v>
      </c>
      <c r="AJ84" s="31">
        <f t="shared" si="113"/>
        <v>8691.7999999999993</v>
      </c>
      <c r="AK84" s="31">
        <f t="shared" si="113"/>
        <v>8691.7999999999993</v>
      </c>
      <c r="AL84" s="31">
        <f t="shared" si="113"/>
        <v>8691.7999999999993</v>
      </c>
      <c r="AM84" s="31">
        <f t="shared" si="113"/>
        <v>8691.7999999999993</v>
      </c>
      <c r="AN84" s="31">
        <f t="shared" si="113"/>
        <v>8691.7999999999993</v>
      </c>
      <c r="AO84" s="31">
        <f t="shared" si="113"/>
        <v>8691.7999999999993</v>
      </c>
      <c r="AP84" s="31">
        <f t="shared" si="113"/>
        <v>8691.7999999999993</v>
      </c>
      <c r="AQ84" s="31">
        <f t="shared" si="113"/>
        <v>8691.7999999999993</v>
      </c>
      <c r="AR84" s="31">
        <f t="shared" si="113"/>
        <v>8691.7999999999993</v>
      </c>
      <c r="AS84" s="31">
        <f t="shared" si="113"/>
        <v>8691.7999999999993</v>
      </c>
      <c r="AT84" s="31">
        <f t="shared" si="113"/>
        <v>8691.7999999999993</v>
      </c>
      <c r="AU84" s="31">
        <f t="shared" si="113"/>
        <v>8691.7999999999993</v>
      </c>
      <c r="AV84" s="31">
        <f t="shared" si="113"/>
        <v>8691.7999999999993</v>
      </c>
      <c r="AW84" s="31">
        <f t="shared" si="113"/>
        <v>8691.7999999999993</v>
      </c>
      <c r="AX84" s="31">
        <f t="shared" si="113"/>
        <v>8691.7999999999993</v>
      </c>
      <c r="AY84" s="31">
        <f t="shared" si="113"/>
        <v>8691.7999999999993</v>
      </c>
      <c r="AZ84" s="31">
        <f t="shared" si="113"/>
        <v>8691.7999999999993</v>
      </c>
      <c r="BA84" s="31">
        <f t="shared" si="113"/>
        <v>8691.7999999999993</v>
      </c>
      <c r="BB84" s="31">
        <f t="shared" si="113"/>
        <v>8691.7999999999993</v>
      </c>
      <c r="BC84" s="31">
        <f t="shared" si="113"/>
        <v>8691.7999999999993</v>
      </c>
      <c r="BD84" s="31">
        <f t="shared" si="113"/>
        <v>8691.7999999999993</v>
      </c>
      <c r="BE84" s="31">
        <f t="shared" si="113"/>
        <v>8691.7999999999993</v>
      </c>
      <c r="BF84" s="31">
        <f t="shared" si="113"/>
        <v>8691.7999999999993</v>
      </c>
      <c r="BG84" s="31">
        <f t="shared" si="113"/>
        <v>8691.7999999999993</v>
      </c>
      <c r="BH84" s="31">
        <f t="shared" si="113"/>
        <v>8691.7999999999993</v>
      </c>
      <c r="BI84" s="31">
        <f t="shared" si="113"/>
        <v>8691.7999999999993</v>
      </c>
      <c r="BJ84" s="31">
        <f t="shared" si="113"/>
        <v>8691.7999999999993</v>
      </c>
      <c r="BK84" s="31">
        <f t="shared" si="113"/>
        <v>8691.7999999999993</v>
      </c>
      <c r="BL84" s="31">
        <f t="shared" si="113"/>
        <v>8691.7999999999993</v>
      </c>
      <c r="BM84" s="31">
        <f t="shared" si="113"/>
        <v>8691.7999999999993</v>
      </c>
      <c r="BN84" s="31">
        <f t="shared" si="113"/>
        <v>8691.7999999999993</v>
      </c>
      <c r="BO84" s="31">
        <f t="shared" si="113"/>
        <v>8691.7999999999993</v>
      </c>
      <c r="BP84" s="31">
        <f t="shared" ref="BP84:EA84" si="114">$B$2</f>
        <v>8691.7999999999993</v>
      </c>
      <c r="BQ84" s="31">
        <f t="shared" si="114"/>
        <v>8691.7999999999993</v>
      </c>
      <c r="BR84" s="31">
        <f t="shared" si="114"/>
        <v>8691.7999999999993</v>
      </c>
      <c r="BS84" s="31">
        <f t="shared" si="114"/>
        <v>8691.7999999999993</v>
      </c>
      <c r="BT84" s="31">
        <f t="shared" si="114"/>
        <v>8691.7999999999993</v>
      </c>
      <c r="BU84" s="31">
        <f t="shared" si="114"/>
        <v>8691.7999999999993</v>
      </c>
      <c r="BV84" s="31">
        <f t="shared" si="114"/>
        <v>8691.7999999999993</v>
      </c>
      <c r="BW84" s="31">
        <f t="shared" si="114"/>
        <v>8691.7999999999993</v>
      </c>
      <c r="BX84" s="31">
        <f t="shared" si="114"/>
        <v>8691.7999999999993</v>
      </c>
      <c r="BY84" s="31">
        <f t="shared" si="114"/>
        <v>8691.7999999999993</v>
      </c>
      <c r="BZ84" s="31">
        <f t="shared" si="114"/>
        <v>8691.7999999999993</v>
      </c>
      <c r="CA84" s="31">
        <f t="shared" si="114"/>
        <v>8691.7999999999993</v>
      </c>
      <c r="CB84" s="31">
        <f t="shared" si="114"/>
        <v>8691.7999999999993</v>
      </c>
      <c r="CC84" s="31">
        <f t="shared" si="114"/>
        <v>8691.7999999999993</v>
      </c>
      <c r="CD84" s="31">
        <f t="shared" si="114"/>
        <v>8691.7999999999993</v>
      </c>
      <c r="CE84" s="31">
        <f t="shared" si="114"/>
        <v>8691.7999999999993</v>
      </c>
      <c r="CF84" s="31">
        <f t="shared" si="114"/>
        <v>8691.7999999999993</v>
      </c>
      <c r="CG84" s="31">
        <f t="shared" si="114"/>
        <v>8691.7999999999993</v>
      </c>
      <c r="CH84" s="31">
        <f t="shared" si="114"/>
        <v>8691.7999999999993</v>
      </c>
      <c r="CI84" s="31">
        <f t="shared" si="114"/>
        <v>8691.7999999999993</v>
      </c>
      <c r="CJ84" s="31">
        <f t="shared" si="114"/>
        <v>8691.7999999999993</v>
      </c>
      <c r="CK84" s="31">
        <f t="shared" si="114"/>
        <v>8691.7999999999993</v>
      </c>
      <c r="CL84" s="31">
        <f t="shared" si="114"/>
        <v>8691.7999999999993</v>
      </c>
      <c r="CM84" s="31">
        <f t="shared" si="114"/>
        <v>8691.7999999999993</v>
      </c>
      <c r="CN84" s="31">
        <f t="shared" si="114"/>
        <v>8691.7999999999993</v>
      </c>
      <c r="CO84" s="31">
        <f t="shared" si="114"/>
        <v>8691.7999999999993</v>
      </c>
      <c r="CP84" s="31">
        <f t="shared" si="114"/>
        <v>8691.7999999999993</v>
      </c>
      <c r="CQ84" s="31">
        <f t="shared" si="114"/>
        <v>8691.7999999999993</v>
      </c>
      <c r="CR84" s="31">
        <f t="shared" si="114"/>
        <v>8691.7999999999993</v>
      </c>
      <c r="CS84" s="31">
        <f t="shared" si="114"/>
        <v>8691.7999999999993</v>
      </c>
      <c r="CT84" s="31">
        <f t="shared" si="114"/>
        <v>8691.7999999999993</v>
      </c>
      <c r="CU84" s="31">
        <f t="shared" si="114"/>
        <v>8691.7999999999993</v>
      </c>
      <c r="CV84" s="31">
        <f t="shared" si="114"/>
        <v>8691.7999999999993</v>
      </c>
      <c r="CW84" s="31">
        <f t="shared" si="114"/>
        <v>8691.7999999999993</v>
      </c>
      <c r="CX84" s="31">
        <f t="shared" si="114"/>
        <v>8691.7999999999993</v>
      </c>
      <c r="CY84" s="31">
        <f t="shared" si="114"/>
        <v>8691.7999999999993</v>
      </c>
      <c r="CZ84" s="31">
        <f t="shared" si="114"/>
        <v>8691.7999999999993</v>
      </c>
      <c r="DA84" s="31">
        <f t="shared" si="114"/>
        <v>8691.7999999999993</v>
      </c>
      <c r="DB84" s="31">
        <f t="shared" si="114"/>
        <v>8691.7999999999993</v>
      </c>
      <c r="DC84" s="31">
        <f t="shared" si="114"/>
        <v>8691.7999999999993</v>
      </c>
      <c r="DD84" s="31">
        <f t="shared" si="114"/>
        <v>8691.7999999999993</v>
      </c>
      <c r="DE84" s="31">
        <f t="shared" si="114"/>
        <v>8691.7999999999993</v>
      </c>
      <c r="DF84" s="31">
        <f t="shared" si="114"/>
        <v>8691.7999999999993</v>
      </c>
      <c r="DG84" s="31">
        <f t="shared" si="114"/>
        <v>8691.7999999999993</v>
      </c>
      <c r="DH84" s="31">
        <f t="shared" si="114"/>
        <v>8691.7999999999993</v>
      </c>
      <c r="DI84" s="31">
        <f t="shared" si="114"/>
        <v>8691.7999999999993</v>
      </c>
      <c r="DJ84" s="31">
        <f t="shared" si="114"/>
        <v>8691.7999999999993</v>
      </c>
      <c r="DK84" s="31">
        <f t="shared" si="114"/>
        <v>8691.7999999999993</v>
      </c>
      <c r="DL84" s="31">
        <f t="shared" si="114"/>
        <v>8691.7999999999993</v>
      </c>
      <c r="DM84" s="31">
        <f t="shared" si="114"/>
        <v>8691.7999999999993</v>
      </c>
      <c r="DN84" s="31">
        <f t="shared" si="114"/>
        <v>8691.7999999999993</v>
      </c>
      <c r="DO84" s="31">
        <f t="shared" si="114"/>
        <v>8691.7999999999993</v>
      </c>
      <c r="DP84" s="31">
        <f t="shared" si="114"/>
        <v>8691.7999999999993</v>
      </c>
      <c r="DQ84" s="31">
        <f t="shared" si="114"/>
        <v>8691.7999999999993</v>
      </c>
      <c r="DR84" s="31">
        <f t="shared" si="114"/>
        <v>8691.7999999999993</v>
      </c>
      <c r="DS84" s="31">
        <f t="shared" si="114"/>
        <v>8691.7999999999993</v>
      </c>
      <c r="DT84" s="31">
        <f t="shared" si="114"/>
        <v>8691.7999999999993</v>
      </c>
      <c r="DU84" s="31">
        <f t="shared" si="114"/>
        <v>8691.7999999999993</v>
      </c>
      <c r="DV84" s="31">
        <f t="shared" si="114"/>
        <v>8691.7999999999993</v>
      </c>
      <c r="DW84" s="31">
        <f t="shared" si="114"/>
        <v>8691.7999999999993</v>
      </c>
      <c r="DX84" s="31">
        <f t="shared" si="114"/>
        <v>8691.7999999999993</v>
      </c>
      <c r="DY84" s="31">
        <f t="shared" si="114"/>
        <v>8691.7999999999993</v>
      </c>
      <c r="DZ84" s="31">
        <f t="shared" si="114"/>
        <v>8691.7999999999993</v>
      </c>
      <c r="EA84" s="31">
        <f t="shared" si="114"/>
        <v>8691.7999999999993</v>
      </c>
      <c r="EB84" s="31">
        <f t="shared" ref="EB84:FX84" si="115">$B$2</f>
        <v>8691.7999999999993</v>
      </c>
      <c r="EC84" s="31">
        <f t="shared" si="115"/>
        <v>8691.7999999999993</v>
      </c>
      <c r="ED84" s="31">
        <f t="shared" si="115"/>
        <v>8691.7999999999993</v>
      </c>
      <c r="EE84" s="31">
        <f t="shared" si="115"/>
        <v>8691.7999999999993</v>
      </c>
      <c r="EF84" s="31">
        <f t="shared" si="115"/>
        <v>8691.7999999999993</v>
      </c>
      <c r="EG84" s="31">
        <f t="shared" si="115"/>
        <v>8691.7999999999993</v>
      </c>
      <c r="EH84" s="31">
        <f t="shared" si="115"/>
        <v>8691.7999999999993</v>
      </c>
      <c r="EI84" s="31">
        <f t="shared" si="115"/>
        <v>8691.7999999999993</v>
      </c>
      <c r="EJ84" s="31">
        <f t="shared" si="115"/>
        <v>8691.7999999999993</v>
      </c>
      <c r="EK84" s="31">
        <f t="shared" si="115"/>
        <v>8691.7999999999993</v>
      </c>
      <c r="EL84" s="31">
        <f t="shared" si="115"/>
        <v>8691.7999999999993</v>
      </c>
      <c r="EM84" s="31">
        <f t="shared" si="115"/>
        <v>8691.7999999999993</v>
      </c>
      <c r="EN84" s="31">
        <f t="shared" si="115"/>
        <v>8691.7999999999993</v>
      </c>
      <c r="EO84" s="31">
        <f t="shared" si="115"/>
        <v>8691.7999999999993</v>
      </c>
      <c r="EP84" s="31">
        <f t="shared" si="115"/>
        <v>8691.7999999999993</v>
      </c>
      <c r="EQ84" s="31">
        <f t="shared" si="115"/>
        <v>8691.7999999999993</v>
      </c>
      <c r="ER84" s="31">
        <f t="shared" si="115"/>
        <v>8691.7999999999993</v>
      </c>
      <c r="ES84" s="31">
        <f t="shared" si="115"/>
        <v>8691.7999999999993</v>
      </c>
      <c r="ET84" s="31">
        <f t="shared" si="115"/>
        <v>8691.7999999999993</v>
      </c>
      <c r="EU84" s="31">
        <f t="shared" si="115"/>
        <v>8691.7999999999993</v>
      </c>
      <c r="EV84" s="31">
        <f t="shared" si="115"/>
        <v>8691.7999999999993</v>
      </c>
      <c r="EW84" s="31">
        <f t="shared" si="115"/>
        <v>8691.7999999999993</v>
      </c>
      <c r="EX84" s="31">
        <f t="shared" si="115"/>
        <v>8691.7999999999993</v>
      </c>
      <c r="EY84" s="31">
        <f t="shared" si="115"/>
        <v>8691.7999999999993</v>
      </c>
      <c r="EZ84" s="31">
        <f t="shared" si="115"/>
        <v>8691.7999999999993</v>
      </c>
      <c r="FA84" s="31">
        <f t="shared" si="115"/>
        <v>8691.7999999999993</v>
      </c>
      <c r="FB84" s="31">
        <f t="shared" si="115"/>
        <v>8691.7999999999993</v>
      </c>
      <c r="FC84" s="31">
        <f t="shared" si="115"/>
        <v>8691.7999999999993</v>
      </c>
      <c r="FD84" s="31">
        <f t="shared" si="115"/>
        <v>8691.7999999999993</v>
      </c>
      <c r="FE84" s="31">
        <f t="shared" si="115"/>
        <v>8691.7999999999993</v>
      </c>
      <c r="FF84" s="31">
        <f t="shared" si="115"/>
        <v>8691.7999999999993</v>
      </c>
      <c r="FG84" s="31">
        <f t="shared" si="115"/>
        <v>8691.7999999999993</v>
      </c>
      <c r="FH84" s="31">
        <f t="shared" si="115"/>
        <v>8691.7999999999993</v>
      </c>
      <c r="FI84" s="31">
        <f t="shared" si="115"/>
        <v>8691.7999999999993</v>
      </c>
      <c r="FJ84" s="31">
        <f t="shared" si="115"/>
        <v>8691.7999999999993</v>
      </c>
      <c r="FK84" s="31">
        <f t="shared" si="115"/>
        <v>8691.7999999999993</v>
      </c>
      <c r="FL84" s="31">
        <f t="shared" si="115"/>
        <v>8691.7999999999993</v>
      </c>
      <c r="FM84" s="31">
        <f t="shared" si="115"/>
        <v>8691.7999999999993</v>
      </c>
      <c r="FN84" s="31">
        <f t="shared" si="115"/>
        <v>8691.7999999999993</v>
      </c>
      <c r="FO84" s="31">
        <f t="shared" si="115"/>
        <v>8691.7999999999993</v>
      </c>
      <c r="FP84" s="31">
        <f t="shared" si="115"/>
        <v>8691.7999999999993</v>
      </c>
      <c r="FQ84" s="31">
        <f t="shared" si="115"/>
        <v>8691.7999999999993</v>
      </c>
      <c r="FR84" s="31">
        <f t="shared" si="115"/>
        <v>8691.7999999999993</v>
      </c>
      <c r="FS84" s="31">
        <f t="shared" si="115"/>
        <v>8691.7999999999993</v>
      </c>
      <c r="FT84" s="31">
        <f t="shared" si="115"/>
        <v>8691.7999999999993</v>
      </c>
      <c r="FU84" s="31">
        <f t="shared" si="115"/>
        <v>8691.7999999999993</v>
      </c>
      <c r="FV84" s="31">
        <f t="shared" si="115"/>
        <v>8691.7999999999993</v>
      </c>
      <c r="FW84" s="31">
        <f t="shared" si="115"/>
        <v>8691.7999999999993</v>
      </c>
      <c r="FX84" s="31">
        <f t="shared" si="115"/>
        <v>8691.7999999999993</v>
      </c>
      <c r="FY84" s="14"/>
      <c r="FZ84" s="14"/>
      <c r="GA84" s="2"/>
      <c r="GB84" s="14"/>
      <c r="GC84" s="14"/>
      <c r="GD84" s="14"/>
      <c r="GE84" s="14"/>
      <c r="GF84" s="14"/>
      <c r="GG84" s="2"/>
      <c r="GH84" s="12"/>
      <c r="GI84" s="129"/>
      <c r="GJ84" s="129"/>
      <c r="GK84" s="129"/>
      <c r="GL84" s="129"/>
      <c r="GM84" s="129"/>
      <c r="GN84" s="134"/>
      <c r="GO84" s="134"/>
    </row>
    <row r="85" spans="1:198" x14ac:dyDescent="0.35">
      <c r="A85" s="115" t="s">
        <v>725</v>
      </c>
      <c r="B85" s="116" t="s">
        <v>739</v>
      </c>
      <c r="C85" s="12">
        <f t="shared" ref="C85:AH85" si="116">C72</f>
        <v>6364.5</v>
      </c>
      <c r="D85" s="12">
        <f t="shared" si="116"/>
        <v>36729</v>
      </c>
      <c r="E85" s="12">
        <f t="shared" si="116"/>
        <v>5353.9</v>
      </c>
      <c r="F85" s="12">
        <f t="shared" si="116"/>
        <v>22394.6</v>
      </c>
      <c r="G85" s="12">
        <f t="shared" si="116"/>
        <v>1844</v>
      </c>
      <c r="H85" s="12">
        <f t="shared" si="116"/>
        <v>1070</v>
      </c>
      <c r="I85" s="12">
        <f t="shared" si="116"/>
        <v>7775</v>
      </c>
      <c r="J85" s="12">
        <f t="shared" si="116"/>
        <v>1988</v>
      </c>
      <c r="K85" s="12">
        <f t="shared" si="116"/>
        <v>248.5</v>
      </c>
      <c r="L85" s="12">
        <f t="shared" si="116"/>
        <v>2062</v>
      </c>
      <c r="M85" s="12">
        <f t="shared" si="116"/>
        <v>839</v>
      </c>
      <c r="N85" s="12">
        <f t="shared" si="116"/>
        <v>49651.6</v>
      </c>
      <c r="O85" s="12">
        <f t="shared" si="116"/>
        <v>12263.8</v>
      </c>
      <c r="P85" s="12">
        <f t="shared" si="116"/>
        <v>313</v>
      </c>
      <c r="Q85" s="12">
        <f t="shared" si="116"/>
        <v>39308.6</v>
      </c>
      <c r="R85" s="12">
        <f t="shared" si="116"/>
        <v>481</v>
      </c>
      <c r="S85" s="12">
        <f t="shared" si="116"/>
        <v>1546</v>
      </c>
      <c r="T85" s="12">
        <f t="shared" si="116"/>
        <v>160</v>
      </c>
      <c r="U85" s="12">
        <f t="shared" si="116"/>
        <v>60</v>
      </c>
      <c r="V85" s="12">
        <f t="shared" si="116"/>
        <v>253</v>
      </c>
      <c r="W85" s="12">
        <f t="shared" si="116"/>
        <v>60</v>
      </c>
      <c r="X85" s="12">
        <f t="shared" si="116"/>
        <v>60</v>
      </c>
      <c r="Y85" s="12">
        <f t="shared" si="116"/>
        <v>397</v>
      </c>
      <c r="Z85" s="12">
        <f t="shared" si="116"/>
        <v>231</v>
      </c>
      <c r="AA85" s="12">
        <f t="shared" si="116"/>
        <v>30258.799999999999</v>
      </c>
      <c r="AB85" s="12">
        <f t="shared" si="116"/>
        <v>26514.2</v>
      </c>
      <c r="AC85" s="12">
        <f t="shared" si="116"/>
        <v>847.5</v>
      </c>
      <c r="AD85" s="12">
        <f t="shared" si="116"/>
        <v>1435.1</v>
      </c>
      <c r="AE85" s="12">
        <f t="shared" si="116"/>
        <v>97</v>
      </c>
      <c r="AF85" s="12">
        <f t="shared" si="116"/>
        <v>164</v>
      </c>
      <c r="AG85" s="12">
        <f t="shared" si="116"/>
        <v>585.5</v>
      </c>
      <c r="AH85" s="12">
        <f t="shared" si="116"/>
        <v>908</v>
      </c>
      <c r="AI85" s="12">
        <f t="shared" ref="AI85:BN85" si="117">AI72</f>
        <v>383</v>
      </c>
      <c r="AJ85" s="12">
        <f t="shared" si="117"/>
        <v>181.5</v>
      </c>
      <c r="AK85" s="12">
        <f t="shared" si="117"/>
        <v>162.5</v>
      </c>
      <c r="AL85" s="12">
        <f t="shared" si="117"/>
        <v>288.5</v>
      </c>
      <c r="AM85" s="12">
        <f t="shared" si="117"/>
        <v>306</v>
      </c>
      <c r="AN85" s="12">
        <f t="shared" si="117"/>
        <v>267</v>
      </c>
      <c r="AO85" s="12">
        <f t="shared" si="117"/>
        <v>3681.6</v>
      </c>
      <c r="AP85" s="12">
        <f t="shared" si="117"/>
        <v>83522.600000000006</v>
      </c>
      <c r="AQ85" s="12">
        <f t="shared" si="117"/>
        <v>251</v>
      </c>
      <c r="AR85" s="12">
        <f t="shared" si="117"/>
        <v>59430.3</v>
      </c>
      <c r="AS85" s="12">
        <f t="shared" si="117"/>
        <v>6254.8</v>
      </c>
      <c r="AT85" s="12">
        <f t="shared" si="117"/>
        <v>2360.1999999999998</v>
      </c>
      <c r="AU85" s="12">
        <f t="shared" si="117"/>
        <v>268</v>
      </c>
      <c r="AV85" s="12">
        <f t="shared" si="117"/>
        <v>296</v>
      </c>
      <c r="AW85" s="12">
        <f t="shared" si="117"/>
        <v>255</v>
      </c>
      <c r="AX85" s="12">
        <f t="shared" si="117"/>
        <v>81</v>
      </c>
      <c r="AY85" s="12">
        <f t="shared" si="117"/>
        <v>391.5</v>
      </c>
      <c r="AZ85" s="12">
        <f t="shared" si="117"/>
        <v>11780.9</v>
      </c>
      <c r="BA85" s="12">
        <f t="shared" si="117"/>
        <v>8849.5</v>
      </c>
      <c r="BB85" s="12">
        <f t="shared" si="117"/>
        <v>7441.2</v>
      </c>
      <c r="BC85" s="12">
        <f t="shared" si="117"/>
        <v>23928.799999999999</v>
      </c>
      <c r="BD85" s="12">
        <f t="shared" si="117"/>
        <v>3633.5</v>
      </c>
      <c r="BE85" s="12">
        <f t="shared" si="117"/>
        <v>1092</v>
      </c>
      <c r="BF85" s="12">
        <f t="shared" si="117"/>
        <v>24377.7</v>
      </c>
      <c r="BG85" s="12">
        <f t="shared" si="117"/>
        <v>919.6</v>
      </c>
      <c r="BH85" s="12">
        <f t="shared" si="117"/>
        <v>534</v>
      </c>
      <c r="BI85" s="12">
        <f t="shared" si="117"/>
        <v>254.5</v>
      </c>
      <c r="BJ85" s="12">
        <f t="shared" si="117"/>
        <v>6297.4</v>
      </c>
      <c r="BK85" s="12">
        <f t="shared" si="117"/>
        <v>21864.7</v>
      </c>
      <c r="BL85" s="12">
        <f t="shared" si="117"/>
        <v>69.5</v>
      </c>
      <c r="BM85" s="12">
        <f t="shared" si="117"/>
        <v>330.5</v>
      </c>
      <c r="BN85" s="12">
        <f t="shared" si="117"/>
        <v>2993.1</v>
      </c>
      <c r="BO85" s="12">
        <f t="shared" ref="BO85:CT85" si="118">BO72</f>
        <v>1186</v>
      </c>
      <c r="BP85" s="12">
        <f t="shared" si="118"/>
        <v>137</v>
      </c>
      <c r="BQ85" s="12">
        <f t="shared" si="118"/>
        <v>5819.5</v>
      </c>
      <c r="BR85" s="12">
        <f t="shared" si="118"/>
        <v>4474.5</v>
      </c>
      <c r="BS85" s="12">
        <f t="shared" si="118"/>
        <v>1158.0999999999999</v>
      </c>
      <c r="BT85" s="12">
        <f t="shared" si="118"/>
        <v>353</v>
      </c>
      <c r="BU85" s="12">
        <f t="shared" si="118"/>
        <v>382</v>
      </c>
      <c r="BV85" s="12">
        <f t="shared" si="118"/>
        <v>1243</v>
      </c>
      <c r="BW85" s="12">
        <f t="shared" si="118"/>
        <v>2017.5</v>
      </c>
      <c r="BX85" s="12">
        <f t="shared" si="118"/>
        <v>60</v>
      </c>
      <c r="BY85" s="12">
        <f t="shared" si="118"/>
        <v>392.6</v>
      </c>
      <c r="BZ85" s="12">
        <f t="shared" si="118"/>
        <v>228</v>
      </c>
      <c r="CA85" s="12">
        <f t="shared" si="118"/>
        <v>141.5</v>
      </c>
      <c r="CB85" s="12">
        <f t="shared" si="118"/>
        <v>71054.2</v>
      </c>
      <c r="CC85" s="12">
        <f t="shared" si="118"/>
        <v>186</v>
      </c>
      <c r="CD85" s="12">
        <f t="shared" si="118"/>
        <v>60</v>
      </c>
      <c r="CE85" s="12">
        <f t="shared" si="118"/>
        <v>158</v>
      </c>
      <c r="CF85" s="12">
        <f t="shared" si="118"/>
        <v>100</v>
      </c>
      <c r="CG85" s="12">
        <f t="shared" si="118"/>
        <v>191</v>
      </c>
      <c r="CH85" s="12">
        <f t="shared" si="118"/>
        <v>90</v>
      </c>
      <c r="CI85" s="12">
        <f t="shared" si="118"/>
        <v>683</v>
      </c>
      <c r="CJ85" s="12">
        <f t="shared" si="118"/>
        <v>822.5</v>
      </c>
      <c r="CK85" s="12">
        <f t="shared" si="118"/>
        <v>4772.7</v>
      </c>
      <c r="CL85" s="12">
        <f t="shared" si="118"/>
        <v>1148</v>
      </c>
      <c r="CM85" s="12">
        <f t="shared" si="118"/>
        <v>676.6</v>
      </c>
      <c r="CN85" s="12">
        <f t="shared" si="118"/>
        <v>30824.2</v>
      </c>
      <c r="CO85" s="12">
        <f t="shared" si="118"/>
        <v>13924.1</v>
      </c>
      <c r="CP85" s="12">
        <f t="shared" si="118"/>
        <v>857.3</v>
      </c>
      <c r="CQ85" s="12">
        <f t="shared" si="118"/>
        <v>759</v>
      </c>
      <c r="CR85" s="12">
        <f t="shared" si="118"/>
        <v>195</v>
      </c>
      <c r="CS85" s="12">
        <f t="shared" si="118"/>
        <v>245.5</v>
      </c>
      <c r="CT85" s="12">
        <f t="shared" si="118"/>
        <v>112</v>
      </c>
      <c r="CU85" s="12">
        <f t="shared" ref="CU85:DZ85" si="119">CU72</f>
        <v>67</v>
      </c>
      <c r="CV85" s="12">
        <f t="shared" si="119"/>
        <v>60</v>
      </c>
      <c r="CW85" s="12">
        <f t="shared" si="119"/>
        <v>187</v>
      </c>
      <c r="CX85" s="12">
        <f t="shared" si="119"/>
        <v>457</v>
      </c>
      <c r="CY85" s="12">
        <f t="shared" si="119"/>
        <v>60</v>
      </c>
      <c r="CZ85" s="12">
        <f t="shared" si="119"/>
        <v>1768.2</v>
      </c>
      <c r="DA85" s="12">
        <f t="shared" si="119"/>
        <v>203.5</v>
      </c>
      <c r="DB85" s="12">
        <f t="shared" si="119"/>
        <v>310.5</v>
      </c>
      <c r="DC85" s="12">
        <f t="shared" si="119"/>
        <v>193</v>
      </c>
      <c r="DD85" s="12">
        <f t="shared" si="119"/>
        <v>174.5</v>
      </c>
      <c r="DE85" s="12">
        <f t="shared" si="119"/>
        <v>279.5</v>
      </c>
      <c r="DF85" s="12">
        <f t="shared" si="119"/>
        <v>19849.099999999999</v>
      </c>
      <c r="DG85" s="12">
        <f t="shared" si="119"/>
        <v>93.5</v>
      </c>
      <c r="DH85" s="12">
        <f t="shared" si="119"/>
        <v>1684</v>
      </c>
      <c r="DI85" s="12">
        <f t="shared" si="119"/>
        <v>2350.1</v>
      </c>
      <c r="DJ85" s="12">
        <f t="shared" si="119"/>
        <v>600</v>
      </c>
      <c r="DK85" s="12">
        <f t="shared" si="119"/>
        <v>472.5</v>
      </c>
      <c r="DL85" s="12">
        <f t="shared" si="119"/>
        <v>5616.1</v>
      </c>
      <c r="DM85" s="12">
        <f t="shared" si="119"/>
        <v>235</v>
      </c>
      <c r="DN85" s="12">
        <f t="shared" si="119"/>
        <v>1294.5</v>
      </c>
      <c r="DO85" s="12">
        <f t="shared" si="119"/>
        <v>3290</v>
      </c>
      <c r="DP85" s="12">
        <f t="shared" si="119"/>
        <v>199</v>
      </c>
      <c r="DQ85" s="12">
        <f t="shared" si="119"/>
        <v>887</v>
      </c>
      <c r="DR85" s="12">
        <f t="shared" si="119"/>
        <v>1266.0999999999999</v>
      </c>
      <c r="DS85" s="12">
        <f t="shared" si="119"/>
        <v>545</v>
      </c>
      <c r="DT85" s="12">
        <f t="shared" si="119"/>
        <v>175</v>
      </c>
      <c r="DU85" s="12">
        <f t="shared" si="119"/>
        <v>346</v>
      </c>
      <c r="DV85" s="12">
        <f t="shared" si="119"/>
        <v>198</v>
      </c>
      <c r="DW85" s="12">
        <f t="shared" si="119"/>
        <v>285</v>
      </c>
      <c r="DX85" s="12">
        <f t="shared" si="119"/>
        <v>168</v>
      </c>
      <c r="DY85" s="12">
        <f t="shared" si="119"/>
        <v>280</v>
      </c>
      <c r="DZ85" s="12">
        <f t="shared" si="119"/>
        <v>606.5</v>
      </c>
      <c r="EA85" s="12">
        <f t="shared" ref="EA85:FF85" si="120">EA72</f>
        <v>507.5</v>
      </c>
      <c r="EB85" s="12">
        <f t="shared" si="120"/>
        <v>498</v>
      </c>
      <c r="EC85" s="12">
        <f t="shared" si="120"/>
        <v>260</v>
      </c>
      <c r="ED85" s="12">
        <f t="shared" si="120"/>
        <v>1546.5</v>
      </c>
      <c r="EE85" s="12">
        <f t="shared" si="120"/>
        <v>185.5</v>
      </c>
      <c r="EF85" s="12">
        <f t="shared" si="120"/>
        <v>1260</v>
      </c>
      <c r="EG85" s="12">
        <f t="shared" si="120"/>
        <v>250</v>
      </c>
      <c r="EH85" s="12">
        <f t="shared" si="120"/>
        <v>246</v>
      </c>
      <c r="EI85" s="12">
        <f t="shared" si="120"/>
        <v>13258.5</v>
      </c>
      <c r="EJ85" s="12">
        <f t="shared" si="120"/>
        <v>9752</v>
      </c>
      <c r="EK85" s="12">
        <f t="shared" si="120"/>
        <v>663.5</v>
      </c>
      <c r="EL85" s="12">
        <f t="shared" si="120"/>
        <v>447</v>
      </c>
      <c r="EM85" s="12">
        <f t="shared" si="120"/>
        <v>355</v>
      </c>
      <c r="EN85" s="12">
        <f t="shared" si="120"/>
        <v>876.5</v>
      </c>
      <c r="EO85" s="12">
        <f t="shared" si="120"/>
        <v>287</v>
      </c>
      <c r="EP85" s="12">
        <f t="shared" si="120"/>
        <v>428.5</v>
      </c>
      <c r="EQ85" s="12">
        <f t="shared" si="120"/>
        <v>2523</v>
      </c>
      <c r="ER85" s="12">
        <f t="shared" si="120"/>
        <v>306.5</v>
      </c>
      <c r="ES85" s="12">
        <f t="shared" si="120"/>
        <v>157</v>
      </c>
      <c r="ET85" s="12">
        <f t="shared" si="120"/>
        <v>197.5</v>
      </c>
      <c r="EU85" s="12">
        <f t="shared" si="120"/>
        <v>568</v>
      </c>
      <c r="EV85" s="12">
        <f t="shared" si="120"/>
        <v>66</v>
      </c>
      <c r="EW85" s="12">
        <f t="shared" si="120"/>
        <v>746.5</v>
      </c>
      <c r="EX85" s="12">
        <f t="shared" si="120"/>
        <v>173.5</v>
      </c>
      <c r="EY85" s="12">
        <f t="shared" si="120"/>
        <v>201</v>
      </c>
      <c r="EZ85" s="12">
        <f t="shared" si="120"/>
        <v>127</v>
      </c>
      <c r="FA85" s="12">
        <f t="shared" si="120"/>
        <v>3245</v>
      </c>
      <c r="FB85" s="12">
        <f t="shared" si="120"/>
        <v>275.5</v>
      </c>
      <c r="FC85" s="12">
        <f t="shared" si="120"/>
        <v>1640.9</v>
      </c>
      <c r="FD85" s="12">
        <f t="shared" si="120"/>
        <v>399</v>
      </c>
      <c r="FE85" s="12">
        <f t="shared" si="120"/>
        <v>70</v>
      </c>
      <c r="FF85" s="12">
        <f t="shared" si="120"/>
        <v>175</v>
      </c>
      <c r="FG85" s="12">
        <f t="shared" ref="FG85:FX85" si="121">FG72</f>
        <v>114</v>
      </c>
      <c r="FH85" s="12">
        <f t="shared" si="121"/>
        <v>69</v>
      </c>
      <c r="FI85" s="12">
        <f t="shared" si="121"/>
        <v>1645</v>
      </c>
      <c r="FJ85" s="12">
        <f t="shared" si="121"/>
        <v>2016.5</v>
      </c>
      <c r="FK85" s="12">
        <f t="shared" si="121"/>
        <v>2482</v>
      </c>
      <c r="FL85" s="12">
        <f t="shared" si="121"/>
        <v>8538.5</v>
      </c>
      <c r="FM85" s="12">
        <f t="shared" si="121"/>
        <v>3981.5</v>
      </c>
      <c r="FN85" s="12">
        <f t="shared" si="121"/>
        <v>22422.3</v>
      </c>
      <c r="FO85" s="12">
        <f t="shared" si="121"/>
        <v>1117.2</v>
      </c>
      <c r="FP85" s="12">
        <f t="shared" si="121"/>
        <v>2341.5</v>
      </c>
      <c r="FQ85" s="12">
        <f t="shared" si="121"/>
        <v>982.5</v>
      </c>
      <c r="FR85" s="12">
        <f t="shared" si="121"/>
        <v>162.5</v>
      </c>
      <c r="FS85" s="12">
        <f t="shared" si="121"/>
        <v>160.5</v>
      </c>
      <c r="FT85" s="12">
        <f t="shared" si="121"/>
        <v>60</v>
      </c>
      <c r="FU85" s="12">
        <f t="shared" si="121"/>
        <v>760</v>
      </c>
      <c r="FV85" s="12">
        <f t="shared" si="121"/>
        <v>692</v>
      </c>
      <c r="FW85" s="12">
        <f t="shared" si="121"/>
        <v>128</v>
      </c>
      <c r="FX85" s="12">
        <f t="shared" si="121"/>
        <v>64</v>
      </c>
      <c r="FY85" s="14"/>
      <c r="FZ85" s="14"/>
      <c r="GA85" s="2"/>
      <c r="GB85" s="14"/>
      <c r="GC85" s="14"/>
      <c r="GD85" s="14"/>
      <c r="GE85" s="14"/>
      <c r="GF85" s="14"/>
      <c r="GG85" s="2"/>
      <c r="GH85" s="12"/>
      <c r="GI85" s="129"/>
      <c r="GJ85" s="129"/>
      <c r="GK85" s="129"/>
      <c r="GL85" s="129"/>
      <c r="GM85" s="129"/>
      <c r="GN85" s="134"/>
      <c r="GO85" s="134"/>
    </row>
    <row r="86" spans="1:198" x14ac:dyDescent="0.35">
      <c r="A86" s="173" t="s">
        <v>726</v>
      </c>
      <c r="B86" s="150" t="s">
        <v>727</v>
      </c>
      <c r="C86" s="184">
        <f>C84*C85</f>
        <v>55318961.099999994</v>
      </c>
      <c r="D86" s="184">
        <f t="shared" ref="D86:BO86" si="122">D84*D85</f>
        <v>319241122.19999999</v>
      </c>
      <c r="E86" s="184">
        <f t="shared" si="122"/>
        <v>46535028.019999996</v>
      </c>
      <c r="F86" s="184">
        <f t="shared" si="122"/>
        <v>194649384.27999997</v>
      </c>
      <c r="G86" s="184">
        <f t="shared" si="122"/>
        <v>16027679.199999999</v>
      </c>
      <c r="H86" s="184">
        <f t="shared" si="122"/>
        <v>9300226</v>
      </c>
      <c r="I86" s="184">
        <f t="shared" si="122"/>
        <v>67578745</v>
      </c>
      <c r="J86" s="184">
        <f t="shared" si="122"/>
        <v>17279298.399999999</v>
      </c>
      <c r="K86" s="184">
        <f t="shared" si="122"/>
        <v>2159912.2999999998</v>
      </c>
      <c r="L86" s="184">
        <f t="shared" si="122"/>
        <v>17922491.599999998</v>
      </c>
      <c r="M86" s="184">
        <f t="shared" si="122"/>
        <v>7292420.1999999993</v>
      </c>
      <c r="N86" s="184">
        <f t="shared" si="122"/>
        <v>431561776.87999994</v>
      </c>
      <c r="O86" s="184">
        <f t="shared" si="122"/>
        <v>106594496.83999999</v>
      </c>
      <c r="P86" s="184">
        <f t="shared" si="122"/>
        <v>2720533.4</v>
      </c>
      <c r="Q86" s="184">
        <f t="shared" si="122"/>
        <v>341662489.47999996</v>
      </c>
      <c r="R86" s="184">
        <f t="shared" si="122"/>
        <v>4180755.8</v>
      </c>
      <c r="S86" s="184">
        <f t="shared" si="122"/>
        <v>13437522.799999999</v>
      </c>
      <c r="T86" s="184">
        <f t="shared" si="122"/>
        <v>1390688</v>
      </c>
      <c r="U86" s="184">
        <f t="shared" si="122"/>
        <v>521507.99999999994</v>
      </c>
      <c r="V86" s="184">
        <f t="shared" si="122"/>
        <v>2199025.4</v>
      </c>
      <c r="W86" s="184">
        <f t="shared" si="122"/>
        <v>521507.99999999994</v>
      </c>
      <c r="X86" s="184">
        <f t="shared" si="122"/>
        <v>521507.99999999994</v>
      </c>
      <c r="Y86" s="184">
        <f t="shared" si="122"/>
        <v>3450644.5999999996</v>
      </c>
      <c r="Z86" s="184">
        <f t="shared" si="122"/>
        <v>2007805.7999999998</v>
      </c>
      <c r="AA86" s="184">
        <f t="shared" si="122"/>
        <v>263003437.83999997</v>
      </c>
      <c r="AB86" s="184">
        <f t="shared" si="122"/>
        <v>230456123.55999997</v>
      </c>
      <c r="AC86" s="184">
        <f t="shared" si="122"/>
        <v>7366300.4999999991</v>
      </c>
      <c r="AD86" s="184">
        <f t="shared" si="122"/>
        <v>12473602.179999998</v>
      </c>
      <c r="AE86" s="184">
        <f t="shared" si="122"/>
        <v>843104.6</v>
      </c>
      <c r="AF86" s="184">
        <f t="shared" si="122"/>
        <v>1425455.2</v>
      </c>
      <c r="AG86" s="184">
        <f t="shared" si="122"/>
        <v>5089048.8999999994</v>
      </c>
      <c r="AH86" s="184">
        <f t="shared" si="122"/>
        <v>7892154.3999999994</v>
      </c>
      <c r="AI86" s="184">
        <f t="shared" si="122"/>
        <v>3328959.4</v>
      </c>
      <c r="AJ86" s="184">
        <f t="shared" si="122"/>
        <v>1577561.7</v>
      </c>
      <c r="AK86" s="184">
        <f t="shared" si="122"/>
        <v>1412417.4999999998</v>
      </c>
      <c r="AL86" s="184">
        <f t="shared" si="122"/>
        <v>2507584.2999999998</v>
      </c>
      <c r="AM86" s="184">
        <f t="shared" si="122"/>
        <v>2659690.7999999998</v>
      </c>
      <c r="AN86" s="184">
        <f t="shared" si="122"/>
        <v>2320710.5999999996</v>
      </c>
      <c r="AO86" s="184">
        <f t="shared" si="122"/>
        <v>31999730.879999995</v>
      </c>
      <c r="AP86" s="184">
        <f t="shared" si="122"/>
        <v>725961734.67999995</v>
      </c>
      <c r="AQ86" s="184">
        <f t="shared" si="122"/>
        <v>2181641.7999999998</v>
      </c>
      <c r="AR86" s="184">
        <f t="shared" si="122"/>
        <v>516556281.53999996</v>
      </c>
      <c r="AS86" s="184">
        <f t="shared" si="122"/>
        <v>54365470.640000001</v>
      </c>
      <c r="AT86" s="184">
        <f t="shared" si="122"/>
        <v>20514386.359999996</v>
      </c>
      <c r="AU86" s="184">
        <f t="shared" si="122"/>
        <v>2329402.4</v>
      </c>
      <c r="AV86" s="184">
        <f t="shared" si="122"/>
        <v>2572772.7999999998</v>
      </c>
      <c r="AW86" s="184">
        <f t="shared" si="122"/>
        <v>2216409</v>
      </c>
      <c r="AX86" s="184">
        <f t="shared" si="122"/>
        <v>704035.79999999993</v>
      </c>
      <c r="AY86" s="184">
        <f t="shared" si="122"/>
        <v>3402839.6999999997</v>
      </c>
      <c r="AZ86" s="184">
        <f t="shared" si="122"/>
        <v>102397226.61999999</v>
      </c>
      <c r="BA86" s="184">
        <f t="shared" si="122"/>
        <v>76918084.099999994</v>
      </c>
      <c r="BB86" s="184">
        <f t="shared" si="122"/>
        <v>64677422.159999996</v>
      </c>
      <c r="BC86" s="184">
        <f t="shared" si="122"/>
        <v>207984343.83999997</v>
      </c>
      <c r="BD86" s="184">
        <f t="shared" si="122"/>
        <v>31581655.299999997</v>
      </c>
      <c r="BE86" s="184">
        <f t="shared" si="122"/>
        <v>9491445.5999999996</v>
      </c>
      <c r="BF86" s="184">
        <f t="shared" si="122"/>
        <v>211886092.85999998</v>
      </c>
      <c r="BG86" s="184">
        <f t="shared" si="122"/>
        <v>7992979.2799999993</v>
      </c>
      <c r="BH86" s="184">
        <f t="shared" si="122"/>
        <v>4641421.1999999993</v>
      </c>
      <c r="BI86" s="184">
        <f t="shared" si="122"/>
        <v>2212063.0999999996</v>
      </c>
      <c r="BJ86" s="184">
        <f t="shared" si="122"/>
        <v>54735741.319999993</v>
      </c>
      <c r="BK86" s="184">
        <f t="shared" si="122"/>
        <v>190043599.45999998</v>
      </c>
      <c r="BL86" s="184">
        <f t="shared" si="122"/>
        <v>604080.1</v>
      </c>
      <c r="BM86" s="184">
        <f t="shared" si="122"/>
        <v>2872639.9</v>
      </c>
      <c r="BN86" s="184">
        <f t="shared" si="122"/>
        <v>26015426.579999998</v>
      </c>
      <c r="BO86" s="184">
        <f t="shared" si="122"/>
        <v>10308474.799999999</v>
      </c>
      <c r="BP86" s="184">
        <f t="shared" ref="BP86:EA86" si="123">BP84*BP85</f>
        <v>1190776.5999999999</v>
      </c>
      <c r="BQ86" s="184">
        <f t="shared" si="123"/>
        <v>50581930.099999994</v>
      </c>
      <c r="BR86" s="184">
        <f t="shared" si="123"/>
        <v>38891459.099999994</v>
      </c>
      <c r="BS86" s="184">
        <f t="shared" si="123"/>
        <v>10065973.579999998</v>
      </c>
      <c r="BT86" s="184">
        <f t="shared" si="123"/>
        <v>3068205.4</v>
      </c>
      <c r="BU86" s="184">
        <f t="shared" si="123"/>
        <v>3320267.5999999996</v>
      </c>
      <c r="BV86" s="184">
        <f t="shared" si="123"/>
        <v>10803907.399999999</v>
      </c>
      <c r="BW86" s="184">
        <f t="shared" si="123"/>
        <v>17535706.5</v>
      </c>
      <c r="BX86" s="184">
        <f t="shared" si="123"/>
        <v>521507.99999999994</v>
      </c>
      <c r="BY86" s="184">
        <f t="shared" si="123"/>
        <v>3412400.6799999997</v>
      </c>
      <c r="BZ86" s="184">
        <f t="shared" si="123"/>
        <v>1981730.4</v>
      </c>
      <c r="CA86" s="184">
        <f t="shared" si="123"/>
        <v>1229889.7</v>
      </c>
      <c r="CB86" s="184">
        <f t="shared" si="123"/>
        <v>617588895.55999994</v>
      </c>
      <c r="CC86" s="184">
        <f t="shared" si="123"/>
        <v>1616674.7999999998</v>
      </c>
      <c r="CD86" s="184">
        <f t="shared" si="123"/>
        <v>521507.99999999994</v>
      </c>
      <c r="CE86" s="184">
        <f t="shared" si="123"/>
        <v>1373304.4</v>
      </c>
      <c r="CF86" s="184">
        <f t="shared" si="123"/>
        <v>869179.99999999988</v>
      </c>
      <c r="CG86" s="184">
        <f t="shared" si="123"/>
        <v>1660133.7999999998</v>
      </c>
      <c r="CH86" s="184">
        <f t="shared" si="123"/>
        <v>782261.99999999988</v>
      </c>
      <c r="CI86" s="184">
        <f t="shared" si="123"/>
        <v>5936499.3999999994</v>
      </c>
      <c r="CJ86" s="184">
        <f t="shared" si="123"/>
        <v>7149005.4999999991</v>
      </c>
      <c r="CK86" s="184">
        <f t="shared" si="123"/>
        <v>41483353.859999992</v>
      </c>
      <c r="CL86" s="184">
        <f t="shared" si="123"/>
        <v>9978186.3999999985</v>
      </c>
      <c r="CM86" s="184">
        <f t="shared" si="123"/>
        <v>5880871.8799999999</v>
      </c>
      <c r="CN86" s="184">
        <f t="shared" si="123"/>
        <v>267917781.55999997</v>
      </c>
      <c r="CO86" s="184">
        <f t="shared" si="123"/>
        <v>121025492.38</v>
      </c>
      <c r="CP86" s="184">
        <f t="shared" si="123"/>
        <v>7451480.1399999987</v>
      </c>
      <c r="CQ86" s="184">
        <f t="shared" si="123"/>
        <v>6597076.1999999993</v>
      </c>
      <c r="CR86" s="184">
        <f t="shared" si="123"/>
        <v>1694900.9999999998</v>
      </c>
      <c r="CS86" s="184">
        <f t="shared" si="123"/>
        <v>2133836.9</v>
      </c>
      <c r="CT86" s="184">
        <f t="shared" si="123"/>
        <v>973481.59999999986</v>
      </c>
      <c r="CU86" s="184">
        <f t="shared" si="123"/>
        <v>582350.6</v>
      </c>
      <c r="CV86" s="184">
        <f t="shared" si="123"/>
        <v>521507.99999999994</v>
      </c>
      <c r="CW86" s="184">
        <f t="shared" si="123"/>
        <v>1625366.5999999999</v>
      </c>
      <c r="CX86" s="184">
        <f t="shared" si="123"/>
        <v>3972152.5999999996</v>
      </c>
      <c r="CY86" s="184">
        <f t="shared" si="123"/>
        <v>521507.99999999994</v>
      </c>
      <c r="CZ86" s="184">
        <f t="shared" si="123"/>
        <v>15368840.76</v>
      </c>
      <c r="DA86" s="184">
        <f t="shared" si="123"/>
        <v>1768781.2999999998</v>
      </c>
      <c r="DB86" s="184">
        <f t="shared" si="123"/>
        <v>2698803.9</v>
      </c>
      <c r="DC86" s="184">
        <f t="shared" si="123"/>
        <v>1677517.4</v>
      </c>
      <c r="DD86" s="184">
        <f t="shared" si="123"/>
        <v>1516719.0999999999</v>
      </c>
      <c r="DE86" s="184">
        <f t="shared" si="123"/>
        <v>2429358.0999999996</v>
      </c>
      <c r="DF86" s="184">
        <f t="shared" si="123"/>
        <v>172524407.37999997</v>
      </c>
      <c r="DG86" s="184">
        <f t="shared" si="123"/>
        <v>812683.29999999993</v>
      </c>
      <c r="DH86" s="184">
        <f t="shared" si="123"/>
        <v>14636991.199999999</v>
      </c>
      <c r="DI86" s="184">
        <f t="shared" si="123"/>
        <v>20426599.179999996</v>
      </c>
      <c r="DJ86" s="184">
        <f t="shared" si="123"/>
        <v>5215080</v>
      </c>
      <c r="DK86" s="184">
        <f t="shared" si="123"/>
        <v>4106875.4999999995</v>
      </c>
      <c r="DL86" s="184">
        <f t="shared" si="123"/>
        <v>48814017.979999997</v>
      </c>
      <c r="DM86" s="184">
        <f t="shared" si="123"/>
        <v>2042572.9999999998</v>
      </c>
      <c r="DN86" s="184">
        <f t="shared" si="123"/>
        <v>11251535.1</v>
      </c>
      <c r="DO86" s="184">
        <f t="shared" si="123"/>
        <v>28596021.999999996</v>
      </c>
      <c r="DP86" s="184">
        <f t="shared" si="123"/>
        <v>1729668.2</v>
      </c>
      <c r="DQ86" s="184">
        <f t="shared" si="123"/>
        <v>7709626.5999999996</v>
      </c>
      <c r="DR86" s="184">
        <f t="shared" si="123"/>
        <v>11004687.979999999</v>
      </c>
      <c r="DS86" s="184">
        <f t="shared" si="123"/>
        <v>4737031</v>
      </c>
      <c r="DT86" s="184">
        <f t="shared" si="123"/>
        <v>1521064.9999999998</v>
      </c>
      <c r="DU86" s="184">
        <f t="shared" si="123"/>
        <v>3007362.8</v>
      </c>
      <c r="DV86" s="184">
        <f t="shared" si="123"/>
        <v>1720976.4</v>
      </c>
      <c r="DW86" s="184">
        <f t="shared" si="123"/>
        <v>2477163</v>
      </c>
      <c r="DX86" s="184">
        <f t="shared" si="123"/>
        <v>1460222.4</v>
      </c>
      <c r="DY86" s="184">
        <f t="shared" si="123"/>
        <v>2433704</v>
      </c>
      <c r="DZ86" s="184">
        <f t="shared" si="123"/>
        <v>5271576.6999999993</v>
      </c>
      <c r="EA86" s="184">
        <f t="shared" si="123"/>
        <v>4411088.5</v>
      </c>
      <c r="EB86" s="184">
        <f t="shared" ref="EB86:FX86" si="124">EB84*EB85</f>
        <v>4328516.3999999994</v>
      </c>
      <c r="EC86" s="184">
        <f t="shared" si="124"/>
        <v>2259868</v>
      </c>
      <c r="ED86" s="184">
        <f t="shared" si="124"/>
        <v>13441868.699999999</v>
      </c>
      <c r="EE86" s="184">
        <f t="shared" si="124"/>
        <v>1612328.9</v>
      </c>
      <c r="EF86" s="184">
        <f t="shared" si="124"/>
        <v>10951668</v>
      </c>
      <c r="EG86" s="184">
        <f t="shared" si="124"/>
        <v>2172950</v>
      </c>
      <c r="EH86" s="184">
        <f t="shared" si="124"/>
        <v>2138182.7999999998</v>
      </c>
      <c r="EI86" s="184">
        <f t="shared" si="124"/>
        <v>115240230.3</v>
      </c>
      <c r="EJ86" s="184">
        <f t="shared" si="124"/>
        <v>84762433.599999994</v>
      </c>
      <c r="EK86" s="184">
        <f t="shared" si="124"/>
        <v>5767009.2999999998</v>
      </c>
      <c r="EL86" s="184">
        <f t="shared" si="124"/>
        <v>3885234.5999999996</v>
      </c>
      <c r="EM86" s="184">
        <f t="shared" si="124"/>
        <v>3085588.9999999995</v>
      </c>
      <c r="EN86" s="184">
        <f t="shared" si="124"/>
        <v>7618362.6999999993</v>
      </c>
      <c r="EO86" s="184">
        <f t="shared" si="124"/>
        <v>2494546.5999999996</v>
      </c>
      <c r="EP86" s="184">
        <f t="shared" si="124"/>
        <v>3724436.3</v>
      </c>
      <c r="EQ86" s="184">
        <f t="shared" si="124"/>
        <v>21929411.399999999</v>
      </c>
      <c r="ER86" s="184">
        <f t="shared" si="124"/>
        <v>2664036.6999999997</v>
      </c>
      <c r="ES86" s="184">
        <f t="shared" si="124"/>
        <v>1364612.5999999999</v>
      </c>
      <c r="ET86" s="184">
        <f t="shared" si="124"/>
        <v>1716630.4999999998</v>
      </c>
      <c r="EU86" s="184">
        <f t="shared" si="124"/>
        <v>4936942.3999999994</v>
      </c>
      <c r="EV86" s="184">
        <f t="shared" si="124"/>
        <v>573658.79999999993</v>
      </c>
      <c r="EW86" s="184">
        <f t="shared" si="124"/>
        <v>6488428.6999999993</v>
      </c>
      <c r="EX86" s="184">
        <f t="shared" si="124"/>
        <v>1508027.2999999998</v>
      </c>
      <c r="EY86" s="184">
        <f t="shared" si="124"/>
        <v>1747051.7999999998</v>
      </c>
      <c r="EZ86" s="184">
        <f t="shared" si="124"/>
        <v>1103858.5999999999</v>
      </c>
      <c r="FA86" s="184">
        <f t="shared" si="124"/>
        <v>28204890.999999996</v>
      </c>
      <c r="FB86" s="184">
        <f t="shared" si="124"/>
        <v>2394590.9</v>
      </c>
      <c r="FC86" s="184">
        <f t="shared" si="124"/>
        <v>14262374.619999999</v>
      </c>
      <c r="FD86" s="184">
        <f t="shared" si="124"/>
        <v>3468028.1999999997</v>
      </c>
      <c r="FE86" s="184">
        <f t="shared" si="124"/>
        <v>608426</v>
      </c>
      <c r="FF86" s="184">
        <f t="shared" si="124"/>
        <v>1521064.9999999998</v>
      </c>
      <c r="FG86" s="184">
        <f t="shared" si="124"/>
        <v>990865.2</v>
      </c>
      <c r="FH86" s="184">
        <f t="shared" si="124"/>
        <v>599734.19999999995</v>
      </c>
      <c r="FI86" s="184">
        <f t="shared" si="124"/>
        <v>14298010.999999998</v>
      </c>
      <c r="FJ86" s="184">
        <f t="shared" si="124"/>
        <v>17527014.699999999</v>
      </c>
      <c r="FK86" s="184">
        <f t="shared" si="124"/>
        <v>21573047.599999998</v>
      </c>
      <c r="FL86" s="184">
        <f t="shared" si="124"/>
        <v>74214934.299999997</v>
      </c>
      <c r="FM86" s="184">
        <f t="shared" si="124"/>
        <v>34606401.699999996</v>
      </c>
      <c r="FN86" s="184">
        <f t="shared" si="124"/>
        <v>194890147.13999999</v>
      </c>
      <c r="FO86" s="184">
        <f t="shared" si="124"/>
        <v>9710478.959999999</v>
      </c>
      <c r="FP86" s="184">
        <f t="shared" si="124"/>
        <v>20351849.699999999</v>
      </c>
      <c r="FQ86" s="184">
        <f t="shared" si="124"/>
        <v>8539693.5</v>
      </c>
      <c r="FR86" s="184">
        <f t="shared" si="124"/>
        <v>1412417.4999999998</v>
      </c>
      <c r="FS86" s="184">
        <f t="shared" si="124"/>
        <v>1395033.9</v>
      </c>
      <c r="FT86" s="184">
        <f t="shared" si="124"/>
        <v>521507.99999999994</v>
      </c>
      <c r="FU86" s="184">
        <f t="shared" si="124"/>
        <v>6605767.9999999991</v>
      </c>
      <c r="FV86" s="184">
        <f t="shared" si="124"/>
        <v>6014725.5999999996</v>
      </c>
      <c r="FW86" s="184">
        <f t="shared" si="124"/>
        <v>1112550.3999999999</v>
      </c>
      <c r="FX86" s="184">
        <f t="shared" si="124"/>
        <v>556275.19999999995</v>
      </c>
      <c r="FY86" s="14"/>
      <c r="FZ86" s="2">
        <f>SUM(C86:FX86)</f>
        <v>6980326344.9400015</v>
      </c>
      <c r="GA86" s="62"/>
      <c r="GB86" s="15">
        <f>FZ86-GA86</f>
        <v>6980326344.9400015</v>
      </c>
      <c r="GC86" s="14"/>
      <c r="GD86" s="14"/>
      <c r="GE86" s="14"/>
      <c r="GF86" s="14"/>
      <c r="GG86" s="2"/>
      <c r="GH86" s="12"/>
      <c r="GI86" s="129"/>
      <c r="GJ86" s="129"/>
      <c r="GK86" s="129"/>
      <c r="GL86" s="129"/>
      <c r="GM86" s="129"/>
      <c r="GN86" s="134"/>
      <c r="GO86" s="134"/>
    </row>
    <row r="87" spans="1:198" x14ac:dyDescent="0.35">
      <c r="A87" s="115"/>
      <c r="B87" s="150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129"/>
      <c r="FD87" s="129"/>
      <c r="FE87" s="129"/>
      <c r="FF87" s="129"/>
      <c r="FG87" s="129"/>
      <c r="FH87" s="129"/>
      <c r="FI87" s="129"/>
      <c r="FJ87" s="129"/>
      <c r="FK87" s="129"/>
      <c r="FL87" s="129"/>
      <c r="FM87" s="129"/>
      <c r="FN87" s="129"/>
      <c r="FO87" s="129"/>
      <c r="FP87" s="129"/>
      <c r="FQ87" s="129"/>
      <c r="FR87" s="129"/>
      <c r="FS87" s="129"/>
      <c r="FT87" s="129"/>
      <c r="FU87" s="129"/>
      <c r="FV87" s="129"/>
      <c r="FW87" s="129"/>
      <c r="FX87" s="129"/>
      <c r="FY87" s="14"/>
      <c r="FZ87" s="14"/>
      <c r="GA87" s="2"/>
      <c r="GB87" s="14"/>
      <c r="GC87" s="14"/>
      <c r="GD87" s="14"/>
      <c r="GE87" s="14"/>
      <c r="GF87" s="14"/>
      <c r="GG87" s="2"/>
      <c r="GH87" s="12"/>
      <c r="GI87" s="129"/>
      <c r="GJ87" s="129"/>
      <c r="GK87" s="129"/>
      <c r="GL87" s="129"/>
      <c r="GM87" s="129"/>
      <c r="GN87" s="134"/>
      <c r="GO87" s="134"/>
    </row>
    <row r="88" spans="1:198" x14ac:dyDescent="0.35">
      <c r="A88" s="116"/>
      <c r="B88" s="150" t="s">
        <v>678</v>
      </c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  <c r="EO88" s="175"/>
      <c r="EP88" s="175"/>
      <c r="EQ88" s="175"/>
      <c r="ER88" s="175"/>
      <c r="ES88" s="175"/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5"/>
      <c r="FF88" s="175"/>
      <c r="FG88" s="175"/>
      <c r="FH88" s="175"/>
      <c r="FI88" s="175"/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75"/>
      <c r="FW88" s="175"/>
      <c r="FX88" s="175"/>
      <c r="FY88" s="2"/>
      <c r="FZ88" s="2"/>
      <c r="GA88" s="14"/>
      <c r="GB88" s="2"/>
      <c r="GC88" s="2"/>
      <c r="GD88" s="2"/>
      <c r="GE88" s="2"/>
      <c r="GF88" s="2"/>
      <c r="GG88" s="2"/>
      <c r="GH88" s="2"/>
      <c r="GI88" s="116"/>
      <c r="GJ88" s="116"/>
      <c r="GK88" s="116"/>
      <c r="GL88" s="116"/>
      <c r="GM88" s="116"/>
      <c r="GN88" s="137"/>
      <c r="GO88" s="137"/>
      <c r="GP88" s="137"/>
    </row>
    <row r="89" spans="1:198" x14ac:dyDescent="0.35">
      <c r="A89" s="115" t="s">
        <v>491</v>
      </c>
      <c r="B89" s="116" t="s">
        <v>686</v>
      </c>
      <c r="C89" s="182">
        <f t="shared" ref="C89:AH89" si="125">C17</f>
        <v>2311</v>
      </c>
      <c r="D89" s="182">
        <f t="shared" si="125"/>
        <v>9785</v>
      </c>
      <c r="E89" s="182">
        <f t="shared" si="125"/>
        <v>2809</v>
      </c>
      <c r="F89" s="182">
        <f t="shared" si="125"/>
        <v>3989</v>
      </c>
      <c r="G89" s="182">
        <f t="shared" si="125"/>
        <v>189</v>
      </c>
      <c r="H89" s="182">
        <f t="shared" si="125"/>
        <v>169</v>
      </c>
      <c r="I89" s="182">
        <f t="shared" si="125"/>
        <v>4032</v>
      </c>
      <c r="J89" s="182">
        <f t="shared" si="125"/>
        <v>831</v>
      </c>
      <c r="K89" s="182">
        <f t="shared" si="125"/>
        <v>83</v>
      </c>
      <c r="L89" s="182">
        <f t="shared" si="125"/>
        <v>732</v>
      </c>
      <c r="M89" s="182">
        <f t="shared" si="125"/>
        <v>521</v>
      </c>
      <c r="N89" s="182">
        <f t="shared" si="125"/>
        <v>8671</v>
      </c>
      <c r="O89" s="182">
        <f t="shared" si="125"/>
        <v>1022</v>
      </c>
      <c r="P89" s="182">
        <f t="shared" si="125"/>
        <v>65</v>
      </c>
      <c r="Q89" s="182">
        <f t="shared" si="125"/>
        <v>17070</v>
      </c>
      <c r="R89" s="182">
        <f t="shared" si="125"/>
        <v>839</v>
      </c>
      <c r="S89" s="182">
        <f t="shared" si="125"/>
        <v>529</v>
      </c>
      <c r="T89" s="182">
        <f t="shared" si="125"/>
        <v>57</v>
      </c>
      <c r="U89" s="182">
        <f t="shared" si="125"/>
        <v>26</v>
      </c>
      <c r="V89" s="182">
        <f t="shared" si="125"/>
        <v>100</v>
      </c>
      <c r="W89" s="182">
        <f t="shared" si="125"/>
        <v>50</v>
      </c>
      <c r="X89" s="182">
        <f t="shared" si="125"/>
        <v>14</v>
      </c>
      <c r="Y89" s="182">
        <f t="shared" si="125"/>
        <v>276</v>
      </c>
      <c r="Z89" s="182">
        <f t="shared" si="125"/>
        <v>60</v>
      </c>
      <c r="AA89" s="182">
        <f t="shared" si="125"/>
        <v>5295</v>
      </c>
      <c r="AB89" s="182">
        <f t="shared" si="125"/>
        <v>3397</v>
      </c>
      <c r="AC89" s="182">
        <f t="shared" si="125"/>
        <v>123</v>
      </c>
      <c r="AD89" s="182">
        <f t="shared" si="125"/>
        <v>283</v>
      </c>
      <c r="AE89" s="182">
        <f t="shared" si="125"/>
        <v>20</v>
      </c>
      <c r="AF89" s="182">
        <f t="shared" si="125"/>
        <v>34</v>
      </c>
      <c r="AG89" s="182">
        <f t="shared" si="125"/>
        <v>74</v>
      </c>
      <c r="AH89" s="182">
        <f t="shared" si="125"/>
        <v>356</v>
      </c>
      <c r="AI89" s="182">
        <f t="shared" ref="AI89:BN89" si="126">AI17</f>
        <v>129</v>
      </c>
      <c r="AJ89" s="182">
        <f t="shared" si="126"/>
        <v>71</v>
      </c>
      <c r="AK89" s="182">
        <f t="shared" si="126"/>
        <v>106</v>
      </c>
      <c r="AL89" s="182">
        <f t="shared" si="126"/>
        <v>109</v>
      </c>
      <c r="AM89" s="182">
        <f t="shared" si="126"/>
        <v>175</v>
      </c>
      <c r="AN89" s="182">
        <f t="shared" si="126"/>
        <v>98</v>
      </c>
      <c r="AO89" s="182">
        <f t="shared" si="126"/>
        <v>1189</v>
      </c>
      <c r="AP89" s="182">
        <f t="shared" si="126"/>
        <v>30699</v>
      </c>
      <c r="AQ89" s="182">
        <f t="shared" si="126"/>
        <v>74</v>
      </c>
      <c r="AR89" s="182">
        <f t="shared" si="126"/>
        <v>3849</v>
      </c>
      <c r="AS89" s="182">
        <f t="shared" si="126"/>
        <v>1103</v>
      </c>
      <c r="AT89" s="182">
        <f t="shared" si="126"/>
        <v>221</v>
      </c>
      <c r="AU89" s="182">
        <f t="shared" si="126"/>
        <v>48</v>
      </c>
      <c r="AV89" s="182">
        <f t="shared" si="126"/>
        <v>107</v>
      </c>
      <c r="AW89" s="182">
        <f t="shared" si="126"/>
        <v>42</v>
      </c>
      <c r="AX89" s="182">
        <f t="shared" si="126"/>
        <v>0</v>
      </c>
      <c r="AY89" s="182">
        <f t="shared" si="126"/>
        <v>133</v>
      </c>
      <c r="AZ89" s="182">
        <f t="shared" si="126"/>
        <v>5157</v>
      </c>
      <c r="BA89" s="182">
        <f t="shared" si="126"/>
        <v>2278</v>
      </c>
      <c r="BB89" s="182">
        <f t="shared" si="126"/>
        <v>2184</v>
      </c>
      <c r="BC89" s="182">
        <f t="shared" si="126"/>
        <v>8604</v>
      </c>
      <c r="BD89" s="182">
        <f t="shared" si="126"/>
        <v>170</v>
      </c>
      <c r="BE89" s="182">
        <f t="shared" si="126"/>
        <v>210</v>
      </c>
      <c r="BF89" s="182">
        <f t="shared" si="126"/>
        <v>1507</v>
      </c>
      <c r="BG89" s="182">
        <f t="shared" si="126"/>
        <v>224</v>
      </c>
      <c r="BH89" s="182">
        <f t="shared" si="126"/>
        <v>65</v>
      </c>
      <c r="BI89" s="182">
        <f t="shared" si="126"/>
        <v>101</v>
      </c>
      <c r="BJ89" s="182">
        <f t="shared" si="126"/>
        <v>387</v>
      </c>
      <c r="BK89" s="182">
        <f t="shared" si="126"/>
        <v>3764</v>
      </c>
      <c r="BL89" s="182">
        <f t="shared" si="126"/>
        <v>24</v>
      </c>
      <c r="BM89" s="182">
        <f t="shared" si="126"/>
        <v>92</v>
      </c>
      <c r="BN89" s="182">
        <f t="shared" si="126"/>
        <v>1087</v>
      </c>
      <c r="BO89" s="182">
        <f t="shared" ref="BO89:CT89" si="127">BO17</f>
        <v>366</v>
      </c>
      <c r="BP89" s="182">
        <f t="shared" si="127"/>
        <v>82</v>
      </c>
      <c r="BQ89" s="182">
        <f t="shared" si="127"/>
        <v>1279</v>
      </c>
      <c r="BR89" s="182">
        <f t="shared" si="127"/>
        <v>1093</v>
      </c>
      <c r="BS89" s="182">
        <f t="shared" si="127"/>
        <v>465</v>
      </c>
      <c r="BT89" s="182">
        <f t="shared" si="127"/>
        <v>61</v>
      </c>
      <c r="BU89" s="182">
        <f t="shared" si="127"/>
        <v>78</v>
      </c>
      <c r="BV89" s="182">
        <f t="shared" si="127"/>
        <v>206</v>
      </c>
      <c r="BW89" s="182">
        <f t="shared" si="127"/>
        <v>217</v>
      </c>
      <c r="BX89" s="182">
        <f t="shared" si="127"/>
        <v>14</v>
      </c>
      <c r="BY89" s="182">
        <f t="shared" si="127"/>
        <v>256</v>
      </c>
      <c r="BZ89" s="182">
        <f t="shared" si="127"/>
        <v>55</v>
      </c>
      <c r="CA89" s="182">
        <f t="shared" si="127"/>
        <v>33</v>
      </c>
      <c r="CB89" s="182">
        <f t="shared" si="127"/>
        <v>13384</v>
      </c>
      <c r="CC89" s="182">
        <f t="shared" si="127"/>
        <v>49</v>
      </c>
      <c r="CD89" s="182">
        <f t="shared" si="127"/>
        <v>7</v>
      </c>
      <c r="CE89" s="182">
        <f t="shared" si="127"/>
        <v>25</v>
      </c>
      <c r="CF89" s="182">
        <f t="shared" si="127"/>
        <v>41</v>
      </c>
      <c r="CG89" s="182">
        <f t="shared" si="127"/>
        <v>63</v>
      </c>
      <c r="CH89" s="182">
        <f t="shared" si="127"/>
        <v>36</v>
      </c>
      <c r="CI89" s="182">
        <f t="shared" si="127"/>
        <v>281</v>
      </c>
      <c r="CJ89" s="182">
        <f t="shared" si="127"/>
        <v>280</v>
      </c>
      <c r="CK89" s="182">
        <f t="shared" si="127"/>
        <v>852</v>
      </c>
      <c r="CL89" s="182">
        <f t="shared" si="127"/>
        <v>250</v>
      </c>
      <c r="CM89" s="182">
        <f t="shared" si="127"/>
        <v>180</v>
      </c>
      <c r="CN89" s="182">
        <f t="shared" si="127"/>
        <v>4931</v>
      </c>
      <c r="CO89" s="182">
        <f t="shared" si="127"/>
        <v>2428</v>
      </c>
      <c r="CP89" s="182">
        <f t="shared" si="127"/>
        <v>198</v>
      </c>
      <c r="CQ89" s="182">
        <f t="shared" si="127"/>
        <v>352</v>
      </c>
      <c r="CR89" s="182">
        <f t="shared" si="127"/>
        <v>69</v>
      </c>
      <c r="CS89" s="182">
        <f t="shared" si="127"/>
        <v>80</v>
      </c>
      <c r="CT89" s="182">
        <f t="shared" si="127"/>
        <v>54</v>
      </c>
      <c r="CU89" s="182">
        <f t="shared" ref="CU89:DZ89" si="128">CU17</f>
        <v>68</v>
      </c>
      <c r="CV89" s="182">
        <f t="shared" si="128"/>
        <v>3</v>
      </c>
      <c r="CW89" s="182">
        <f t="shared" si="128"/>
        <v>53</v>
      </c>
      <c r="CX89" s="182">
        <f t="shared" si="128"/>
        <v>117</v>
      </c>
      <c r="CY89" s="182">
        <f t="shared" si="128"/>
        <v>14</v>
      </c>
      <c r="CZ89" s="182">
        <f t="shared" si="128"/>
        <v>677</v>
      </c>
      <c r="DA89" s="182">
        <f t="shared" si="128"/>
        <v>36</v>
      </c>
      <c r="DB89" s="182">
        <f t="shared" si="128"/>
        <v>59</v>
      </c>
      <c r="DC89" s="182">
        <f t="shared" si="128"/>
        <v>28</v>
      </c>
      <c r="DD89" s="182">
        <f t="shared" si="128"/>
        <v>41</v>
      </c>
      <c r="DE89" s="182">
        <f t="shared" si="128"/>
        <v>34</v>
      </c>
      <c r="DF89" s="182">
        <f t="shared" si="128"/>
        <v>5994</v>
      </c>
      <c r="DG89" s="182">
        <f t="shared" si="128"/>
        <v>20</v>
      </c>
      <c r="DH89" s="182">
        <f t="shared" si="128"/>
        <v>548</v>
      </c>
      <c r="DI89" s="182">
        <f t="shared" si="128"/>
        <v>1006</v>
      </c>
      <c r="DJ89" s="182">
        <f t="shared" si="128"/>
        <v>126</v>
      </c>
      <c r="DK89" s="182">
        <f t="shared" si="128"/>
        <v>172</v>
      </c>
      <c r="DL89" s="182">
        <f t="shared" si="128"/>
        <v>1818</v>
      </c>
      <c r="DM89" s="182">
        <f t="shared" si="128"/>
        <v>81</v>
      </c>
      <c r="DN89" s="182">
        <f t="shared" si="128"/>
        <v>418</v>
      </c>
      <c r="DO89" s="182">
        <f t="shared" si="128"/>
        <v>925</v>
      </c>
      <c r="DP89" s="182">
        <f t="shared" si="128"/>
        <v>47</v>
      </c>
      <c r="DQ89" s="182">
        <f t="shared" si="128"/>
        <v>162</v>
      </c>
      <c r="DR89" s="182">
        <f t="shared" si="128"/>
        <v>640</v>
      </c>
      <c r="DS89" s="182">
        <f t="shared" si="128"/>
        <v>342</v>
      </c>
      <c r="DT89" s="182">
        <f t="shared" si="128"/>
        <v>72</v>
      </c>
      <c r="DU89" s="182">
        <f t="shared" si="128"/>
        <v>128</v>
      </c>
      <c r="DV89" s="182">
        <f t="shared" si="128"/>
        <v>56</v>
      </c>
      <c r="DW89" s="182">
        <f t="shared" si="128"/>
        <v>91</v>
      </c>
      <c r="DX89" s="182">
        <f t="shared" si="128"/>
        <v>24</v>
      </c>
      <c r="DY89" s="182">
        <f t="shared" si="128"/>
        <v>27</v>
      </c>
      <c r="DZ89" s="182">
        <f t="shared" si="128"/>
        <v>74</v>
      </c>
      <c r="EA89" s="182">
        <f t="shared" ref="EA89:FF89" si="129">EA17</f>
        <v>130</v>
      </c>
      <c r="EB89" s="182">
        <f t="shared" si="129"/>
        <v>172</v>
      </c>
      <c r="EC89" s="182">
        <f t="shared" si="129"/>
        <v>68</v>
      </c>
      <c r="ED89" s="182">
        <f t="shared" si="129"/>
        <v>24</v>
      </c>
      <c r="EE89" s="182">
        <f t="shared" si="129"/>
        <v>69</v>
      </c>
      <c r="EF89" s="182">
        <f t="shared" si="129"/>
        <v>603</v>
      </c>
      <c r="EG89" s="182">
        <f t="shared" si="129"/>
        <v>100</v>
      </c>
      <c r="EH89" s="182">
        <f t="shared" si="129"/>
        <v>68</v>
      </c>
      <c r="EI89" s="182">
        <f t="shared" si="129"/>
        <v>6981</v>
      </c>
      <c r="EJ89" s="182">
        <f t="shared" si="129"/>
        <v>2957</v>
      </c>
      <c r="EK89" s="182">
        <f t="shared" si="129"/>
        <v>147</v>
      </c>
      <c r="EL89" s="182">
        <f t="shared" si="129"/>
        <v>123</v>
      </c>
      <c r="EM89" s="182">
        <f t="shared" si="129"/>
        <v>111</v>
      </c>
      <c r="EN89" s="182">
        <f t="shared" si="129"/>
        <v>401</v>
      </c>
      <c r="EO89" s="182">
        <f t="shared" si="129"/>
        <v>68</v>
      </c>
      <c r="EP89" s="182">
        <f t="shared" si="129"/>
        <v>53</v>
      </c>
      <c r="EQ89" s="182">
        <f t="shared" si="129"/>
        <v>54</v>
      </c>
      <c r="ER89" s="182">
        <f t="shared" si="129"/>
        <v>52</v>
      </c>
      <c r="ES89" s="182">
        <f t="shared" si="129"/>
        <v>45</v>
      </c>
      <c r="ET89" s="182">
        <f t="shared" si="129"/>
        <v>105</v>
      </c>
      <c r="EU89" s="182">
        <f t="shared" si="129"/>
        <v>308</v>
      </c>
      <c r="EV89" s="182">
        <f t="shared" si="129"/>
        <v>32</v>
      </c>
      <c r="EW89" s="182">
        <f t="shared" si="129"/>
        <v>111</v>
      </c>
      <c r="EX89" s="182">
        <f t="shared" si="129"/>
        <v>40</v>
      </c>
      <c r="EY89" s="182">
        <f t="shared" si="129"/>
        <v>163</v>
      </c>
      <c r="EZ89" s="182">
        <f t="shared" si="129"/>
        <v>39</v>
      </c>
      <c r="FA89" s="182">
        <f t="shared" si="129"/>
        <v>619</v>
      </c>
      <c r="FB89" s="182">
        <f t="shared" si="129"/>
        <v>87</v>
      </c>
      <c r="FC89" s="182">
        <f t="shared" si="129"/>
        <v>275</v>
      </c>
      <c r="FD89" s="182">
        <f t="shared" si="129"/>
        <v>127</v>
      </c>
      <c r="FE89" s="182">
        <f t="shared" si="129"/>
        <v>25</v>
      </c>
      <c r="FF89" s="182">
        <f t="shared" si="129"/>
        <v>63</v>
      </c>
      <c r="FG89" s="182">
        <f t="shared" ref="FG89:FX89" si="130">FG17</f>
        <v>16</v>
      </c>
      <c r="FH89" s="182">
        <f t="shared" si="130"/>
        <v>18</v>
      </c>
      <c r="FI89" s="182">
        <f t="shared" si="130"/>
        <v>453</v>
      </c>
      <c r="FJ89" s="182">
        <f t="shared" si="130"/>
        <v>369</v>
      </c>
      <c r="FK89" s="182">
        <f t="shared" si="130"/>
        <v>506</v>
      </c>
      <c r="FL89" s="182">
        <f t="shared" si="130"/>
        <v>657</v>
      </c>
      <c r="FM89" s="182">
        <f t="shared" si="130"/>
        <v>275</v>
      </c>
      <c r="FN89" s="182">
        <f t="shared" si="130"/>
        <v>8885</v>
      </c>
      <c r="FO89" s="182">
        <f t="shared" si="130"/>
        <v>307</v>
      </c>
      <c r="FP89" s="182">
        <f t="shared" si="130"/>
        <v>752</v>
      </c>
      <c r="FQ89" s="182">
        <f t="shared" si="130"/>
        <v>184</v>
      </c>
      <c r="FR89" s="182">
        <f t="shared" si="130"/>
        <v>31</v>
      </c>
      <c r="FS89" s="182">
        <f t="shared" si="130"/>
        <v>18</v>
      </c>
      <c r="FT89" s="182">
        <f t="shared" si="130"/>
        <v>16</v>
      </c>
      <c r="FU89" s="182">
        <f t="shared" si="130"/>
        <v>332</v>
      </c>
      <c r="FV89" s="182">
        <f t="shared" si="130"/>
        <v>237</v>
      </c>
      <c r="FW89" s="182">
        <f t="shared" si="130"/>
        <v>50</v>
      </c>
      <c r="FX89" s="182">
        <f t="shared" si="130"/>
        <v>16</v>
      </c>
      <c r="FY89" s="64"/>
      <c r="FZ89" s="2">
        <f>SUM(C89:FX89)</f>
        <v>196827</v>
      </c>
      <c r="GA89" s="14"/>
      <c r="GB89" s="2"/>
      <c r="GC89" s="2"/>
      <c r="GD89" s="2"/>
      <c r="GE89" s="2"/>
      <c r="GF89" s="2"/>
      <c r="GG89" s="2"/>
      <c r="GH89" s="2"/>
      <c r="GI89" s="116"/>
      <c r="GJ89" s="116"/>
      <c r="GK89" s="116"/>
      <c r="GL89" s="116"/>
      <c r="GM89" s="116"/>
    </row>
    <row r="90" spans="1:198" x14ac:dyDescent="0.35">
      <c r="A90" s="115" t="s">
        <v>492</v>
      </c>
      <c r="B90" s="116" t="s">
        <v>687</v>
      </c>
      <c r="C90" s="182">
        <f t="shared" ref="C90:AH90" si="131">C20</f>
        <v>5936.4</v>
      </c>
      <c r="D90" s="182">
        <f t="shared" si="131"/>
        <v>28893.599999999999</v>
      </c>
      <c r="E90" s="182">
        <f t="shared" si="131"/>
        <v>4468.8</v>
      </c>
      <c r="F90" s="182">
        <f t="shared" si="131"/>
        <v>15351.599999999999</v>
      </c>
      <c r="G90" s="182">
        <f t="shared" si="131"/>
        <v>850.8</v>
      </c>
      <c r="H90" s="182">
        <f t="shared" si="131"/>
        <v>794.4</v>
      </c>
      <c r="I90" s="182">
        <f t="shared" si="131"/>
        <v>6464.4</v>
      </c>
      <c r="J90" s="182">
        <f t="shared" si="131"/>
        <v>1663.2</v>
      </c>
      <c r="K90" s="182">
        <f t="shared" si="131"/>
        <v>186</v>
      </c>
      <c r="L90" s="182">
        <f t="shared" si="131"/>
        <v>1503.6</v>
      </c>
      <c r="M90" s="182">
        <f t="shared" si="131"/>
        <v>685.19999999999993</v>
      </c>
      <c r="N90" s="182">
        <f t="shared" si="131"/>
        <v>36894</v>
      </c>
      <c r="O90" s="182">
        <f t="shared" si="131"/>
        <v>9018</v>
      </c>
      <c r="P90" s="182">
        <f t="shared" si="131"/>
        <v>188.4</v>
      </c>
      <c r="Q90" s="182">
        <f t="shared" si="131"/>
        <v>28060.799999999999</v>
      </c>
      <c r="R90" s="182">
        <f t="shared" si="131"/>
        <v>3002.4</v>
      </c>
      <c r="S90" s="182">
        <f t="shared" si="131"/>
        <v>1274.3999999999999</v>
      </c>
      <c r="T90" s="182">
        <f t="shared" si="131"/>
        <v>124.8</v>
      </c>
      <c r="U90" s="182">
        <f t="shared" si="131"/>
        <v>37.199999999999996</v>
      </c>
      <c r="V90" s="182">
        <f t="shared" si="131"/>
        <v>208.79999999999998</v>
      </c>
      <c r="W90" s="182">
        <f t="shared" si="131"/>
        <v>181.2</v>
      </c>
      <c r="X90" s="182">
        <f t="shared" si="131"/>
        <v>36</v>
      </c>
      <c r="Y90" s="182">
        <f t="shared" si="131"/>
        <v>460.79999999999995</v>
      </c>
      <c r="Z90" s="182">
        <f t="shared" si="131"/>
        <v>170.4</v>
      </c>
      <c r="AA90" s="182">
        <f t="shared" si="131"/>
        <v>22339.200000000001</v>
      </c>
      <c r="AB90" s="182">
        <f t="shared" si="131"/>
        <v>19311.599999999999</v>
      </c>
      <c r="AC90" s="182">
        <f t="shared" si="131"/>
        <v>718.8</v>
      </c>
      <c r="AD90" s="182">
        <f t="shared" si="131"/>
        <v>1010.4</v>
      </c>
      <c r="AE90" s="182">
        <f t="shared" si="131"/>
        <v>67.2</v>
      </c>
      <c r="AF90" s="182">
        <f t="shared" si="131"/>
        <v>141.6</v>
      </c>
      <c r="AG90" s="182">
        <f t="shared" si="131"/>
        <v>415.2</v>
      </c>
      <c r="AH90" s="182">
        <f t="shared" si="131"/>
        <v>710.4</v>
      </c>
      <c r="AI90" s="182">
        <f t="shared" ref="AI90:BN90" si="132">AI20</f>
        <v>262.8</v>
      </c>
      <c r="AJ90" s="182">
        <f t="shared" si="132"/>
        <v>108</v>
      </c>
      <c r="AK90" s="182">
        <f t="shared" si="132"/>
        <v>139.19999999999999</v>
      </c>
      <c r="AL90" s="182">
        <f t="shared" si="132"/>
        <v>169.2</v>
      </c>
      <c r="AM90" s="182">
        <f t="shared" si="132"/>
        <v>295.2</v>
      </c>
      <c r="AN90" s="182">
        <f t="shared" si="132"/>
        <v>248.39999999999998</v>
      </c>
      <c r="AO90" s="182">
        <f t="shared" si="132"/>
        <v>3228</v>
      </c>
      <c r="AP90" s="182">
        <f t="shared" si="132"/>
        <v>60844.799999999996</v>
      </c>
      <c r="AQ90" s="182">
        <f t="shared" si="132"/>
        <v>171.6</v>
      </c>
      <c r="AR90" s="182">
        <f t="shared" si="132"/>
        <v>45588</v>
      </c>
      <c r="AS90" s="182">
        <f t="shared" si="132"/>
        <v>4693.2</v>
      </c>
      <c r="AT90" s="182">
        <f t="shared" si="132"/>
        <v>1702.8</v>
      </c>
      <c r="AU90" s="182">
        <f t="shared" si="132"/>
        <v>177.6</v>
      </c>
      <c r="AV90" s="182">
        <f t="shared" si="132"/>
        <v>230.39999999999998</v>
      </c>
      <c r="AW90" s="182">
        <f t="shared" si="132"/>
        <v>178.79999999999998</v>
      </c>
      <c r="AX90" s="182">
        <f t="shared" si="132"/>
        <v>61.199999999999996</v>
      </c>
      <c r="AY90" s="182">
        <f t="shared" si="132"/>
        <v>319.2</v>
      </c>
      <c r="AZ90" s="182">
        <f t="shared" si="132"/>
        <v>10087.199999999999</v>
      </c>
      <c r="BA90" s="182">
        <f t="shared" si="132"/>
        <v>6768</v>
      </c>
      <c r="BB90" s="182">
        <f t="shared" si="132"/>
        <v>6028.8</v>
      </c>
      <c r="BC90" s="182">
        <f t="shared" si="132"/>
        <v>19404</v>
      </c>
      <c r="BD90" s="182">
        <f t="shared" si="132"/>
        <v>2425.1999999999998</v>
      </c>
      <c r="BE90" s="182">
        <f t="shared" si="132"/>
        <v>919.19999999999993</v>
      </c>
      <c r="BF90" s="182">
        <f t="shared" si="132"/>
        <v>18489.599999999999</v>
      </c>
      <c r="BG90" s="182">
        <f t="shared" si="132"/>
        <v>656.4</v>
      </c>
      <c r="BH90" s="182">
        <f t="shared" si="132"/>
        <v>358.8</v>
      </c>
      <c r="BI90" s="182">
        <f t="shared" si="132"/>
        <v>177.6</v>
      </c>
      <c r="BJ90" s="182">
        <f t="shared" si="132"/>
        <v>4314</v>
      </c>
      <c r="BK90" s="182">
        <f t="shared" si="132"/>
        <v>14372.4</v>
      </c>
      <c r="BL90" s="182">
        <f t="shared" si="132"/>
        <v>57.599999999999994</v>
      </c>
      <c r="BM90" s="182">
        <f t="shared" si="132"/>
        <v>207.6</v>
      </c>
      <c r="BN90" s="182">
        <f t="shared" si="132"/>
        <v>2450.4</v>
      </c>
      <c r="BO90" s="182">
        <f t="shared" ref="BO90:CT90" si="133">BO20</f>
        <v>1017.5999999999999</v>
      </c>
      <c r="BP90" s="182">
        <f t="shared" si="133"/>
        <v>153.6</v>
      </c>
      <c r="BQ90" s="182">
        <f t="shared" si="133"/>
        <v>4099.2</v>
      </c>
      <c r="BR90" s="182">
        <f t="shared" si="133"/>
        <v>3291.6</v>
      </c>
      <c r="BS90" s="182">
        <f t="shared" si="133"/>
        <v>853.19999999999993</v>
      </c>
      <c r="BT90" s="182">
        <f t="shared" si="133"/>
        <v>291.59999999999997</v>
      </c>
      <c r="BU90" s="182">
        <f t="shared" si="133"/>
        <v>290.39999999999998</v>
      </c>
      <c r="BV90" s="182">
        <f t="shared" si="133"/>
        <v>890.4</v>
      </c>
      <c r="BW90" s="182">
        <f t="shared" si="133"/>
        <v>1508.3999999999999</v>
      </c>
      <c r="BX90" s="182">
        <f t="shared" si="133"/>
        <v>45.6</v>
      </c>
      <c r="BY90" s="182">
        <f t="shared" si="133"/>
        <v>372</v>
      </c>
      <c r="BZ90" s="182">
        <f t="shared" si="133"/>
        <v>128.4</v>
      </c>
      <c r="CA90" s="182">
        <f t="shared" si="133"/>
        <v>106.8</v>
      </c>
      <c r="CB90" s="182">
        <f t="shared" si="133"/>
        <v>54669.599999999999</v>
      </c>
      <c r="CC90" s="182">
        <f t="shared" si="133"/>
        <v>139.19999999999999</v>
      </c>
      <c r="CD90" s="182">
        <f t="shared" si="133"/>
        <v>122.39999999999999</v>
      </c>
      <c r="CE90" s="182">
        <f t="shared" si="133"/>
        <v>96</v>
      </c>
      <c r="CF90" s="182">
        <f t="shared" si="133"/>
        <v>99.6</v>
      </c>
      <c r="CG90" s="182">
        <f t="shared" si="133"/>
        <v>148.79999999999998</v>
      </c>
      <c r="CH90" s="182">
        <f t="shared" si="133"/>
        <v>66</v>
      </c>
      <c r="CI90" s="182">
        <f t="shared" si="133"/>
        <v>511.2</v>
      </c>
      <c r="CJ90" s="182">
        <f t="shared" si="133"/>
        <v>643.19999999999993</v>
      </c>
      <c r="CK90" s="182">
        <f t="shared" si="133"/>
        <v>4425.5999999999995</v>
      </c>
      <c r="CL90" s="182">
        <f t="shared" si="133"/>
        <v>985.19999999999993</v>
      </c>
      <c r="CM90" s="182">
        <f t="shared" si="133"/>
        <v>456</v>
      </c>
      <c r="CN90" s="182">
        <f t="shared" si="133"/>
        <v>23926.799999999999</v>
      </c>
      <c r="CO90" s="182">
        <f t="shared" si="133"/>
        <v>10768.8</v>
      </c>
      <c r="CP90" s="182">
        <f t="shared" si="133"/>
        <v>679.19999999999993</v>
      </c>
      <c r="CQ90" s="182">
        <f t="shared" si="133"/>
        <v>577.19999999999993</v>
      </c>
      <c r="CR90" s="182">
        <f t="shared" si="133"/>
        <v>177.6</v>
      </c>
      <c r="CS90" s="182">
        <f t="shared" si="133"/>
        <v>240</v>
      </c>
      <c r="CT90" s="182">
        <f t="shared" si="133"/>
        <v>80.399999999999991</v>
      </c>
      <c r="CU90" s="182">
        <f t="shared" ref="CU90:DZ90" si="134">CU20</f>
        <v>340.8</v>
      </c>
      <c r="CV90" s="182">
        <f t="shared" si="134"/>
        <v>14.399999999999999</v>
      </c>
      <c r="CW90" s="182">
        <f t="shared" si="134"/>
        <v>150</v>
      </c>
      <c r="CX90" s="182">
        <f t="shared" si="134"/>
        <v>315.59999999999997</v>
      </c>
      <c r="CY90" s="182">
        <f t="shared" si="134"/>
        <v>26.4</v>
      </c>
      <c r="CZ90" s="182">
        <f t="shared" si="134"/>
        <v>1434</v>
      </c>
      <c r="DA90" s="182">
        <f t="shared" si="134"/>
        <v>154.79999999999998</v>
      </c>
      <c r="DB90" s="182">
        <f t="shared" si="134"/>
        <v>228</v>
      </c>
      <c r="DC90" s="182">
        <f t="shared" si="134"/>
        <v>115.19999999999999</v>
      </c>
      <c r="DD90" s="182">
        <f t="shared" si="134"/>
        <v>126</v>
      </c>
      <c r="DE90" s="182">
        <f t="shared" si="134"/>
        <v>177.6</v>
      </c>
      <c r="DF90" s="182">
        <f t="shared" si="134"/>
        <v>15525.599999999999</v>
      </c>
      <c r="DG90" s="182">
        <f t="shared" si="134"/>
        <v>56.4</v>
      </c>
      <c r="DH90" s="182">
        <f t="shared" si="134"/>
        <v>1485.6</v>
      </c>
      <c r="DI90" s="182">
        <f t="shared" si="134"/>
        <v>1899.6</v>
      </c>
      <c r="DJ90" s="182">
        <f t="shared" si="134"/>
        <v>543.6</v>
      </c>
      <c r="DK90" s="182">
        <f t="shared" si="134"/>
        <v>338.4</v>
      </c>
      <c r="DL90" s="182">
        <f t="shared" si="134"/>
        <v>4126.8</v>
      </c>
      <c r="DM90" s="182">
        <f t="shared" si="134"/>
        <v>174</v>
      </c>
      <c r="DN90" s="182">
        <f t="shared" si="134"/>
        <v>985.19999999999993</v>
      </c>
      <c r="DO90" s="182">
        <f t="shared" si="134"/>
        <v>2394</v>
      </c>
      <c r="DP90" s="182">
        <f t="shared" si="134"/>
        <v>163.19999999999999</v>
      </c>
      <c r="DQ90" s="182">
        <f t="shared" si="134"/>
        <v>570</v>
      </c>
      <c r="DR90" s="182">
        <f t="shared" si="134"/>
        <v>1002</v>
      </c>
      <c r="DS90" s="182">
        <f t="shared" si="134"/>
        <v>495.59999999999997</v>
      </c>
      <c r="DT90" s="182">
        <f t="shared" si="134"/>
        <v>106.8</v>
      </c>
      <c r="DU90" s="182">
        <f t="shared" si="134"/>
        <v>266.39999999999998</v>
      </c>
      <c r="DV90" s="182">
        <f t="shared" si="134"/>
        <v>160.79999999999998</v>
      </c>
      <c r="DW90" s="182">
        <f t="shared" si="134"/>
        <v>235.2</v>
      </c>
      <c r="DX90" s="182">
        <f t="shared" si="134"/>
        <v>136.79999999999998</v>
      </c>
      <c r="DY90" s="182">
        <f t="shared" si="134"/>
        <v>223.2</v>
      </c>
      <c r="DZ90" s="182">
        <f t="shared" si="134"/>
        <v>536.4</v>
      </c>
      <c r="EA90" s="182">
        <f t="shared" ref="EA90:FF90" si="135">EA20</f>
        <v>430.8</v>
      </c>
      <c r="EB90" s="182">
        <f t="shared" si="135"/>
        <v>394.8</v>
      </c>
      <c r="EC90" s="182">
        <f t="shared" si="135"/>
        <v>222</v>
      </c>
      <c r="ED90" s="182">
        <f t="shared" si="135"/>
        <v>1160.3999999999999</v>
      </c>
      <c r="EE90" s="182">
        <f t="shared" si="135"/>
        <v>122.39999999999999</v>
      </c>
      <c r="EF90" s="182">
        <f t="shared" si="135"/>
        <v>1033.2</v>
      </c>
      <c r="EG90" s="182">
        <f t="shared" si="135"/>
        <v>186</v>
      </c>
      <c r="EH90" s="182">
        <f t="shared" si="135"/>
        <v>198</v>
      </c>
      <c r="EI90" s="182">
        <f t="shared" si="135"/>
        <v>10844.4</v>
      </c>
      <c r="EJ90" s="182">
        <f t="shared" si="135"/>
        <v>7365.5999999999995</v>
      </c>
      <c r="EK90" s="182">
        <f t="shared" si="135"/>
        <v>490.79999999999995</v>
      </c>
      <c r="EL90" s="182">
        <f t="shared" si="135"/>
        <v>357.59999999999997</v>
      </c>
      <c r="EM90" s="182">
        <f t="shared" si="135"/>
        <v>310.8</v>
      </c>
      <c r="EN90" s="182">
        <f t="shared" si="135"/>
        <v>699.6</v>
      </c>
      <c r="EO90" s="182">
        <f t="shared" si="135"/>
        <v>244.79999999999998</v>
      </c>
      <c r="EP90" s="182">
        <f t="shared" si="135"/>
        <v>316.8</v>
      </c>
      <c r="EQ90" s="182">
        <f t="shared" si="135"/>
        <v>1966.8</v>
      </c>
      <c r="ER90" s="182">
        <f t="shared" si="135"/>
        <v>212.4</v>
      </c>
      <c r="ES90" s="182">
        <f t="shared" si="135"/>
        <v>134.4</v>
      </c>
      <c r="ET90" s="182">
        <f t="shared" si="135"/>
        <v>158.4</v>
      </c>
      <c r="EU90" s="182">
        <f t="shared" si="135"/>
        <v>408</v>
      </c>
      <c r="EV90" s="182">
        <f t="shared" si="135"/>
        <v>60</v>
      </c>
      <c r="EW90" s="182">
        <f t="shared" si="135"/>
        <v>604.79999999999995</v>
      </c>
      <c r="EX90" s="182">
        <f t="shared" si="135"/>
        <v>140.4</v>
      </c>
      <c r="EY90" s="182">
        <f t="shared" si="135"/>
        <v>393.59999999999997</v>
      </c>
      <c r="EZ90" s="182">
        <f t="shared" si="135"/>
        <v>99.6</v>
      </c>
      <c r="FA90" s="182">
        <f t="shared" si="135"/>
        <v>2515.1999999999998</v>
      </c>
      <c r="FB90" s="182">
        <f t="shared" si="135"/>
        <v>220.79999999999998</v>
      </c>
      <c r="FC90" s="182">
        <f t="shared" si="135"/>
        <v>1204.8</v>
      </c>
      <c r="FD90" s="182">
        <f t="shared" si="135"/>
        <v>306</v>
      </c>
      <c r="FE90" s="182">
        <f t="shared" si="135"/>
        <v>56.4</v>
      </c>
      <c r="FF90" s="182">
        <f t="shared" si="135"/>
        <v>146.4</v>
      </c>
      <c r="FG90" s="182">
        <f t="shared" ref="FG90:FX90" si="136">FG20</f>
        <v>92.399999999999991</v>
      </c>
      <c r="FH90" s="182">
        <f t="shared" si="136"/>
        <v>57.599999999999994</v>
      </c>
      <c r="FI90" s="182">
        <f t="shared" si="136"/>
        <v>1282.8</v>
      </c>
      <c r="FJ90" s="182">
        <f t="shared" si="136"/>
        <v>1510.8</v>
      </c>
      <c r="FK90" s="182">
        <f t="shared" si="136"/>
        <v>1927.1999999999998</v>
      </c>
      <c r="FL90" s="182">
        <f t="shared" si="136"/>
        <v>5967.5999999999995</v>
      </c>
      <c r="FM90" s="182">
        <f t="shared" si="136"/>
        <v>2769.6</v>
      </c>
      <c r="FN90" s="182">
        <f t="shared" si="136"/>
        <v>15997.199999999999</v>
      </c>
      <c r="FO90" s="182">
        <f t="shared" si="136"/>
        <v>782.4</v>
      </c>
      <c r="FP90" s="182">
        <f t="shared" si="136"/>
        <v>1665.6</v>
      </c>
      <c r="FQ90" s="182">
        <f t="shared" si="136"/>
        <v>739.19999999999993</v>
      </c>
      <c r="FR90" s="182">
        <f t="shared" si="136"/>
        <v>116.39999999999999</v>
      </c>
      <c r="FS90" s="182">
        <f t="shared" si="136"/>
        <v>141.6</v>
      </c>
      <c r="FT90" s="182">
        <f t="shared" si="136"/>
        <v>48</v>
      </c>
      <c r="FU90" s="182">
        <f t="shared" si="136"/>
        <v>598.79999999999995</v>
      </c>
      <c r="FV90" s="182">
        <f t="shared" si="136"/>
        <v>510</v>
      </c>
      <c r="FW90" s="182">
        <f t="shared" si="136"/>
        <v>120</v>
      </c>
      <c r="FX90" s="182">
        <f t="shared" si="136"/>
        <v>50.4</v>
      </c>
      <c r="FY90" s="33"/>
      <c r="FZ90" s="2">
        <f>SUM(C90:FX90)</f>
        <v>610058.40000000037</v>
      </c>
      <c r="GA90" s="26"/>
      <c r="GB90" s="2"/>
      <c r="GC90" s="2"/>
      <c r="GD90" s="2"/>
      <c r="GE90" s="2"/>
      <c r="GF90" s="2"/>
      <c r="GG90" s="2"/>
      <c r="GH90" s="2"/>
      <c r="GI90" s="116"/>
      <c r="GJ90" s="116"/>
      <c r="GK90" s="116"/>
      <c r="GL90" s="116"/>
      <c r="GM90" s="116"/>
    </row>
    <row r="91" spans="1:198" x14ac:dyDescent="0.35">
      <c r="A91" s="115" t="s">
        <v>493</v>
      </c>
      <c r="B91" s="116" t="s">
        <v>691</v>
      </c>
      <c r="C91" s="185">
        <f t="shared" ref="C91" si="137">ROUND(C89/C90,4)</f>
        <v>0.38929999999999998</v>
      </c>
      <c r="D91" s="185">
        <f t="shared" ref="D91:BO91" si="138">ROUND(D89/D90,4)</f>
        <v>0.3387</v>
      </c>
      <c r="E91" s="185">
        <f t="shared" si="138"/>
        <v>0.62860000000000005</v>
      </c>
      <c r="F91" s="185">
        <f t="shared" si="138"/>
        <v>0.25979999999999998</v>
      </c>
      <c r="G91" s="185">
        <f t="shared" si="138"/>
        <v>0.22209999999999999</v>
      </c>
      <c r="H91" s="185">
        <f t="shared" si="138"/>
        <v>0.2127</v>
      </c>
      <c r="I91" s="185">
        <f t="shared" si="138"/>
        <v>0.62370000000000003</v>
      </c>
      <c r="J91" s="185">
        <f t="shared" si="138"/>
        <v>0.49959999999999999</v>
      </c>
      <c r="K91" s="185">
        <f t="shared" si="138"/>
        <v>0.44619999999999999</v>
      </c>
      <c r="L91" s="185">
        <f t="shared" si="138"/>
        <v>0.48680000000000001</v>
      </c>
      <c r="M91" s="185">
        <f t="shared" si="138"/>
        <v>0.76039999999999996</v>
      </c>
      <c r="N91" s="185">
        <f t="shared" si="138"/>
        <v>0.23499999999999999</v>
      </c>
      <c r="O91" s="185">
        <f t="shared" si="138"/>
        <v>0.1133</v>
      </c>
      <c r="P91" s="185">
        <f t="shared" si="138"/>
        <v>0.34499999999999997</v>
      </c>
      <c r="Q91" s="185">
        <f t="shared" si="138"/>
        <v>0.60829999999999995</v>
      </c>
      <c r="R91" s="185">
        <f t="shared" si="138"/>
        <v>0.27939999999999998</v>
      </c>
      <c r="S91" s="185">
        <f t="shared" si="138"/>
        <v>0.41510000000000002</v>
      </c>
      <c r="T91" s="185">
        <f t="shared" si="138"/>
        <v>0.45669999999999999</v>
      </c>
      <c r="U91" s="185">
        <f t="shared" si="138"/>
        <v>0.69889999999999997</v>
      </c>
      <c r="V91" s="185">
        <f t="shared" si="138"/>
        <v>0.47889999999999999</v>
      </c>
      <c r="W91" s="185">
        <f t="shared" si="138"/>
        <v>0.27589999999999998</v>
      </c>
      <c r="X91" s="185">
        <f t="shared" si="138"/>
        <v>0.38890000000000002</v>
      </c>
      <c r="Y91" s="185">
        <f t="shared" si="138"/>
        <v>0.59899999999999998</v>
      </c>
      <c r="Z91" s="185">
        <f t="shared" si="138"/>
        <v>0.35210000000000002</v>
      </c>
      <c r="AA91" s="185">
        <f t="shared" si="138"/>
        <v>0.23699999999999999</v>
      </c>
      <c r="AB91" s="185">
        <f t="shared" si="138"/>
        <v>0.1759</v>
      </c>
      <c r="AC91" s="185">
        <f t="shared" si="138"/>
        <v>0.1711</v>
      </c>
      <c r="AD91" s="185">
        <f t="shared" si="138"/>
        <v>0.28010000000000002</v>
      </c>
      <c r="AE91" s="185">
        <f t="shared" si="138"/>
        <v>0.29759999999999998</v>
      </c>
      <c r="AF91" s="185">
        <f t="shared" si="138"/>
        <v>0.24010000000000001</v>
      </c>
      <c r="AG91" s="185">
        <f t="shared" si="138"/>
        <v>0.1782</v>
      </c>
      <c r="AH91" s="185">
        <f t="shared" si="138"/>
        <v>0.50109999999999999</v>
      </c>
      <c r="AI91" s="185">
        <f t="shared" si="138"/>
        <v>0.4909</v>
      </c>
      <c r="AJ91" s="185">
        <f t="shared" si="138"/>
        <v>0.65739999999999998</v>
      </c>
      <c r="AK91" s="185">
        <f t="shared" si="138"/>
        <v>0.76149999999999995</v>
      </c>
      <c r="AL91" s="185">
        <f t="shared" si="138"/>
        <v>0.64419999999999999</v>
      </c>
      <c r="AM91" s="185">
        <f t="shared" si="138"/>
        <v>0.59279999999999999</v>
      </c>
      <c r="AN91" s="185">
        <f t="shared" si="138"/>
        <v>0.39450000000000002</v>
      </c>
      <c r="AO91" s="185">
        <f t="shared" si="138"/>
        <v>0.36830000000000002</v>
      </c>
      <c r="AP91" s="185">
        <f t="shared" si="138"/>
        <v>0.50449999999999995</v>
      </c>
      <c r="AQ91" s="185">
        <f t="shared" si="138"/>
        <v>0.43120000000000003</v>
      </c>
      <c r="AR91" s="185">
        <f t="shared" si="138"/>
        <v>8.4400000000000003E-2</v>
      </c>
      <c r="AS91" s="185">
        <f t="shared" si="138"/>
        <v>0.23499999999999999</v>
      </c>
      <c r="AT91" s="185">
        <f t="shared" si="138"/>
        <v>0.1298</v>
      </c>
      <c r="AU91" s="185">
        <f t="shared" si="138"/>
        <v>0.27029999999999998</v>
      </c>
      <c r="AV91" s="185">
        <f t="shared" si="138"/>
        <v>0.46439999999999998</v>
      </c>
      <c r="AW91" s="185">
        <f t="shared" si="138"/>
        <v>0.2349</v>
      </c>
      <c r="AX91" s="185">
        <f t="shared" si="138"/>
        <v>0</v>
      </c>
      <c r="AY91" s="185">
        <f t="shared" si="138"/>
        <v>0.41670000000000001</v>
      </c>
      <c r="AZ91" s="185">
        <f t="shared" si="138"/>
        <v>0.51119999999999999</v>
      </c>
      <c r="BA91" s="185">
        <f t="shared" si="138"/>
        <v>0.33660000000000001</v>
      </c>
      <c r="BB91" s="185">
        <f t="shared" si="138"/>
        <v>0.36230000000000001</v>
      </c>
      <c r="BC91" s="185">
        <f t="shared" si="138"/>
        <v>0.44340000000000002</v>
      </c>
      <c r="BD91" s="185">
        <f t="shared" si="138"/>
        <v>7.0099999999999996E-2</v>
      </c>
      <c r="BE91" s="185">
        <f t="shared" si="138"/>
        <v>0.22850000000000001</v>
      </c>
      <c r="BF91" s="185">
        <f t="shared" si="138"/>
        <v>8.1500000000000003E-2</v>
      </c>
      <c r="BG91" s="185">
        <f t="shared" si="138"/>
        <v>0.34129999999999999</v>
      </c>
      <c r="BH91" s="185">
        <f t="shared" si="138"/>
        <v>0.1812</v>
      </c>
      <c r="BI91" s="185">
        <f t="shared" si="138"/>
        <v>0.56869999999999998</v>
      </c>
      <c r="BJ91" s="185">
        <f t="shared" si="138"/>
        <v>8.9700000000000002E-2</v>
      </c>
      <c r="BK91" s="185">
        <f t="shared" si="138"/>
        <v>0.26190000000000002</v>
      </c>
      <c r="BL91" s="185">
        <f t="shared" si="138"/>
        <v>0.41670000000000001</v>
      </c>
      <c r="BM91" s="185">
        <f t="shared" si="138"/>
        <v>0.44319999999999998</v>
      </c>
      <c r="BN91" s="185">
        <f t="shared" si="138"/>
        <v>0.44359999999999999</v>
      </c>
      <c r="BO91" s="185">
        <f t="shared" si="138"/>
        <v>0.35970000000000002</v>
      </c>
      <c r="BP91" s="185">
        <f t="shared" ref="BP91:EA91" si="139">ROUND(BP89/BP90,4)</f>
        <v>0.53390000000000004</v>
      </c>
      <c r="BQ91" s="185">
        <f t="shared" si="139"/>
        <v>0.312</v>
      </c>
      <c r="BR91" s="185">
        <f t="shared" si="139"/>
        <v>0.33210000000000001</v>
      </c>
      <c r="BS91" s="185">
        <f t="shared" si="139"/>
        <v>0.54500000000000004</v>
      </c>
      <c r="BT91" s="185">
        <f t="shared" si="139"/>
        <v>0.2092</v>
      </c>
      <c r="BU91" s="185">
        <f t="shared" si="139"/>
        <v>0.26860000000000001</v>
      </c>
      <c r="BV91" s="185">
        <f t="shared" si="139"/>
        <v>0.23139999999999999</v>
      </c>
      <c r="BW91" s="185">
        <f t="shared" si="139"/>
        <v>0.1439</v>
      </c>
      <c r="BX91" s="185">
        <f t="shared" si="139"/>
        <v>0.307</v>
      </c>
      <c r="BY91" s="185">
        <f t="shared" si="139"/>
        <v>0.68820000000000003</v>
      </c>
      <c r="BZ91" s="185">
        <f t="shared" si="139"/>
        <v>0.42830000000000001</v>
      </c>
      <c r="CA91" s="185">
        <f t="shared" si="139"/>
        <v>0.309</v>
      </c>
      <c r="CB91" s="185">
        <f t="shared" si="139"/>
        <v>0.24479999999999999</v>
      </c>
      <c r="CC91" s="185">
        <f t="shared" si="139"/>
        <v>0.35199999999999998</v>
      </c>
      <c r="CD91" s="185">
        <f t="shared" si="139"/>
        <v>5.7200000000000001E-2</v>
      </c>
      <c r="CE91" s="185">
        <f t="shared" si="139"/>
        <v>0.26040000000000002</v>
      </c>
      <c r="CF91" s="185">
        <f t="shared" si="139"/>
        <v>0.41160000000000002</v>
      </c>
      <c r="CG91" s="185">
        <f t="shared" si="139"/>
        <v>0.4234</v>
      </c>
      <c r="CH91" s="185">
        <f t="shared" si="139"/>
        <v>0.54549999999999998</v>
      </c>
      <c r="CI91" s="185">
        <f t="shared" si="139"/>
        <v>0.54969999999999997</v>
      </c>
      <c r="CJ91" s="185">
        <f t="shared" si="139"/>
        <v>0.43530000000000002</v>
      </c>
      <c r="CK91" s="185">
        <f t="shared" si="139"/>
        <v>0.1925</v>
      </c>
      <c r="CL91" s="185">
        <f t="shared" si="139"/>
        <v>0.25380000000000003</v>
      </c>
      <c r="CM91" s="185">
        <f t="shared" si="139"/>
        <v>0.3947</v>
      </c>
      <c r="CN91" s="185">
        <f t="shared" si="139"/>
        <v>0.20610000000000001</v>
      </c>
      <c r="CO91" s="185">
        <f t="shared" si="139"/>
        <v>0.22550000000000001</v>
      </c>
      <c r="CP91" s="185">
        <f t="shared" si="139"/>
        <v>0.29149999999999998</v>
      </c>
      <c r="CQ91" s="185">
        <f t="shared" si="139"/>
        <v>0.60980000000000001</v>
      </c>
      <c r="CR91" s="185">
        <f t="shared" si="139"/>
        <v>0.38850000000000001</v>
      </c>
      <c r="CS91" s="185">
        <f t="shared" si="139"/>
        <v>0.33329999999999999</v>
      </c>
      <c r="CT91" s="185">
        <f t="shared" si="139"/>
        <v>0.67159999999999997</v>
      </c>
      <c r="CU91" s="185">
        <f t="shared" si="139"/>
        <v>0.19950000000000001</v>
      </c>
      <c r="CV91" s="185">
        <f t="shared" si="139"/>
        <v>0.20830000000000001</v>
      </c>
      <c r="CW91" s="185">
        <f t="shared" si="139"/>
        <v>0.3533</v>
      </c>
      <c r="CX91" s="185">
        <f t="shared" si="139"/>
        <v>0.37069999999999997</v>
      </c>
      <c r="CY91" s="185">
        <f t="shared" si="139"/>
        <v>0.53029999999999999</v>
      </c>
      <c r="CZ91" s="185">
        <f t="shared" si="139"/>
        <v>0.47210000000000002</v>
      </c>
      <c r="DA91" s="185">
        <f t="shared" si="139"/>
        <v>0.2326</v>
      </c>
      <c r="DB91" s="185">
        <f t="shared" si="139"/>
        <v>0.25879999999999997</v>
      </c>
      <c r="DC91" s="185">
        <f t="shared" si="139"/>
        <v>0.24310000000000001</v>
      </c>
      <c r="DD91" s="185">
        <f t="shared" si="139"/>
        <v>0.32540000000000002</v>
      </c>
      <c r="DE91" s="185">
        <f t="shared" si="139"/>
        <v>0.19139999999999999</v>
      </c>
      <c r="DF91" s="185">
        <f t="shared" si="139"/>
        <v>0.3861</v>
      </c>
      <c r="DG91" s="185">
        <f t="shared" si="139"/>
        <v>0.35460000000000003</v>
      </c>
      <c r="DH91" s="185">
        <f t="shared" si="139"/>
        <v>0.36890000000000001</v>
      </c>
      <c r="DI91" s="185">
        <f t="shared" si="139"/>
        <v>0.52959999999999996</v>
      </c>
      <c r="DJ91" s="185">
        <f t="shared" si="139"/>
        <v>0.23180000000000001</v>
      </c>
      <c r="DK91" s="185">
        <f t="shared" si="139"/>
        <v>0.50829999999999997</v>
      </c>
      <c r="DL91" s="185">
        <f t="shared" si="139"/>
        <v>0.4405</v>
      </c>
      <c r="DM91" s="185">
        <f t="shared" si="139"/>
        <v>0.46550000000000002</v>
      </c>
      <c r="DN91" s="185">
        <f t="shared" si="139"/>
        <v>0.42430000000000001</v>
      </c>
      <c r="DO91" s="185">
        <f t="shared" si="139"/>
        <v>0.38640000000000002</v>
      </c>
      <c r="DP91" s="185">
        <f t="shared" si="139"/>
        <v>0.28799999999999998</v>
      </c>
      <c r="DQ91" s="185">
        <f t="shared" si="139"/>
        <v>0.28420000000000001</v>
      </c>
      <c r="DR91" s="185">
        <f t="shared" si="139"/>
        <v>0.63870000000000005</v>
      </c>
      <c r="DS91" s="185">
        <f t="shared" si="139"/>
        <v>0.69010000000000005</v>
      </c>
      <c r="DT91" s="185">
        <f t="shared" si="139"/>
        <v>0.67420000000000002</v>
      </c>
      <c r="DU91" s="185">
        <f t="shared" si="139"/>
        <v>0.48049999999999998</v>
      </c>
      <c r="DV91" s="185">
        <f t="shared" si="139"/>
        <v>0.3483</v>
      </c>
      <c r="DW91" s="185">
        <f t="shared" si="139"/>
        <v>0.38690000000000002</v>
      </c>
      <c r="DX91" s="185">
        <f t="shared" si="139"/>
        <v>0.1754</v>
      </c>
      <c r="DY91" s="185">
        <f t="shared" si="139"/>
        <v>0.121</v>
      </c>
      <c r="DZ91" s="185">
        <f t="shared" si="139"/>
        <v>0.13800000000000001</v>
      </c>
      <c r="EA91" s="185">
        <f t="shared" si="139"/>
        <v>0.30180000000000001</v>
      </c>
      <c r="EB91" s="185">
        <f t="shared" ref="EB91:FX91" si="140">ROUND(EB89/EB90,4)</f>
        <v>0.43569999999999998</v>
      </c>
      <c r="EC91" s="185">
        <f t="shared" si="140"/>
        <v>0.30630000000000002</v>
      </c>
      <c r="ED91" s="185">
        <f t="shared" si="140"/>
        <v>2.07E-2</v>
      </c>
      <c r="EE91" s="185">
        <f t="shared" si="140"/>
        <v>0.56369999999999998</v>
      </c>
      <c r="EF91" s="185">
        <f t="shared" si="140"/>
        <v>0.58360000000000001</v>
      </c>
      <c r="EG91" s="185">
        <f t="shared" si="140"/>
        <v>0.53759999999999997</v>
      </c>
      <c r="EH91" s="185">
        <f t="shared" si="140"/>
        <v>0.34339999999999998</v>
      </c>
      <c r="EI91" s="185">
        <f t="shared" si="140"/>
        <v>0.64370000000000005</v>
      </c>
      <c r="EJ91" s="185">
        <f t="shared" si="140"/>
        <v>0.40150000000000002</v>
      </c>
      <c r="EK91" s="185">
        <f t="shared" si="140"/>
        <v>0.29949999999999999</v>
      </c>
      <c r="EL91" s="185">
        <f t="shared" si="140"/>
        <v>0.34399999999999997</v>
      </c>
      <c r="EM91" s="185">
        <f t="shared" si="140"/>
        <v>0.35709999999999997</v>
      </c>
      <c r="EN91" s="185">
        <f t="shared" si="140"/>
        <v>0.57320000000000004</v>
      </c>
      <c r="EO91" s="185">
        <f t="shared" si="140"/>
        <v>0.27779999999999999</v>
      </c>
      <c r="EP91" s="185">
        <f t="shared" si="140"/>
        <v>0.1673</v>
      </c>
      <c r="EQ91" s="185">
        <f t="shared" si="140"/>
        <v>2.75E-2</v>
      </c>
      <c r="ER91" s="185">
        <f t="shared" si="140"/>
        <v>0.24479999999999999</v>
      </c>
      <c r="ES91" s="185">
        <f t="shared" si="140"/>
        <v>0.33479999999999999</v>
      </c>
      <c r="ET91" s="185">
        <f t="shared" si="140"/>
        <v>0.66290000000000004</v>
      </c>
      <c r="EU91" s="185">
        <f t="shared" si="140"/>
        <v>0.75490000000000002</v>
      </c>
      <c r="EV91" s="185">
        <f t="shared" si="140"/>
        <v>0.5333</v>
      </c>
      <c r="EW91" s="185">
        <f t="shared" si="140"/>
        <v>0.1835</v>
      </c>
      <c r="EX91" s="185">
        <f t="shared" si="140"/>
        <v>0.28489999999999999</v>
      </c>
      <c r="EY91" s="185">
        <f t="shared" si="140"/>
        <v>0.41410000000000002</v>
      </c>
      <c r="EZ91" s="185">
        <f t="shared" si="140"/>
        <v>0.3916</v>
      </c>
      <c r="FA91" s="185">
        <f t="shared" si="140"/>
        <v>0.24610000000000001</v>
      </c>
      <c r="FB91" s="185">
        <f t="shared" si="140"/>
        <v>0.39400000000000002</v>
      </c>
      <c r="FC91" s="185">
        <f t="shared" si="140"/>
        <v>0.2283</v>
      </c>
      <c r="FD91" s="185">
        <f t="shared" si="140"/>
        <v>0.41499999999999998</v>
      </c>
      <c r="FE91" s="185">
        <f t="shared" si="140"/>
        <v>0.44330000000000003</v>
      </c>
      <c r="FF91" s="185">
        <f t="shared" si="140"/>
        <v>0.43030000000000002</v>
      </c>
      <c r="FG91" s="185">
        <f t="shared" si="140"/>
        <v>0.17319999999999999</v>
      </c>
      <c r="FH91" s="185">
        <f t="shared" si="140"/>
        <v>0.3125</v>
      </c>
      <c r="FI91" s="185">
        <f t="shared" si="140"/>
        <v>0.35310000000000002</v>
      </c>
      <c r="FJ91" s="185">
        <f t="shared" si="140"/>
        <v>0.2442</v>
      </c>
      <c r="FK91" s="185">
        <f t="shared" si="140"/>
        <v>0.2626</v>
      </c>
      <c r="FL91" s="185">
        <f t="shared" si="140"/>
        <v>0.1101</v>
      </c>
      <c r="FM91" s="185">
        <f t="shared" si="140"/>
        <v>9.9299999999999999E-2</v>
      </c>
      <c r="FN91" s="185">
        <f t="shared" si="140"/>
        <v>0.5554</v>
      </c>
      <c r="FO91" s="185">
        <f t="shared" si="140"/>
        <v>0.39240000000000003</v>
      </c>
      <c r="FP91" s="185">
        <f t="shared" si="140"/>
        <v>0.45150000000000001</v>
      </c>
      <c r="FQ91" s="185">
        <f t="shared" si="140"/>
        <v>0.24890000000000001</v>
      </c>
      <c r="FR91" s="185">
        <f t="shared" si="140"/>
        <v>0.26629999999999998</v>
      </c>
      <c r="FS91" s="185">
        <f t="shared" si="140"/>
        <v>0.12709999999999999</v>
      </c>
      <c r="FT91" s="185">
        <f t="shared" si="140"/>
        <v>0.33329999999999999</v>
      </c>
      <c r="FU91" s="185">
        <f t="shared" si="140"/>
        <v>0.5544</v>
      </c>
      <c r="FV91" s="185">
        <f t="shared" si="140"/>
        <v>0.4647</v>
      </c>
      <c r="FW91" s="185">
        <f t="shared" si="140"/>
        <v>0.41670000000000001</v>
      </c>
      <c r="FX91" s="185">
        <f t="shared" si="140"/>
        <v>0.3175</v>
      </c>
      <c r="FY91" s="21"/>
      <c r="FZ91" s="2"/>
      <c r="GA91" s="2"/>
      <c r="GB91" s="2"/>
      <c r="GC91" s="2"/>
      <c r="GD91" s="2"/>
      <c r="GE91" s="2"/>
      <c r="GF91" s="2"/>
      <c r="GG91" s="2"/>
      <c r="GH91" s="2"/>
      <c r="GI91" s="116"/>
      <c r="GJ91" s="116"/>
      <c r="GK91" s="116"/>
      <c r="GL91" s="116"/>
      <c r="GM91" s="116"/>
    </row>
    <row r="92" spans="1:198" x14ac:dyDescent="0.35">
      <c r="A92" s="115" t="s">
        <v>494</v>
      </c>
      <c r="B92" s="116" t="s">
        <v>688</v>
      </c>
      <c r="C92" s="12">
        <f t="shared" ref="C92:AH92" si="141">ROUND((C91*C21),1)</f>
        <v>2539</v>
      </c>
      <c r="D92" s="12">
        <f t="shared" si="141"/>
        <v>12631.8</v>
      </c>
      <c r="E92" s="12">
        <f t="shared" si="141"/>
        <v>3366.9</v>
      </c>
      <c r="F92" s="12">
        <f t="shared" si="141"/>
        <v>6343</v>
      </c>
      <c r="G92" s="12">
        <f t="shared" si="141"/>
        <v>409.5</v>
      </c>
      <c r="H92" s="12">
        <f t="shared" si="141"/>
        <v>227.8</v>
      </c>
      <c r="I92" s="12">
        <f t="shared" si="141"/>
        <v>4861.1000000000004</v>
      </c>
      <c r="J92" s="12">
        <f t="shared" si="141"/>
        <v>993.7</v>
      </c>
      <c r="K92" s="12">
        <f t="shared" si="141"/>
        <v>111.1</v>
      </c>
      <c r="L92" s="12">
        <f t="shared" si="141"/>
        <v>1016.4</v>
      </c>
      <c r="M92" s="12">
        <f t="shared" si="141"/>
        <v>645.70000000000005</v>
      </c>
      <c r="N92" s="12">
        <f t="shared" si="141"/>
        <v>11808.1</v>
      </c>
      <c r="O92" s="12">
        <f t="shared" si="141"/>
        <v>1401.6</v>
      </c>
      <c r="P92" s="12">
        <f t="shared" si="141"/>
        <v>107.6</v>
      </c>
      <c r="Q92" s="12">
        <f t="shared" si="141"/>
        <v>24444.6</v>
      </c>
      <c r="R92" s="12">
        <f t="shared" si="141"/>
        <v>2066.1</v>
      </c>
      <c r="S92" s="12">
        <f t="shared" si="141"/>
        <v>657.8</v>
      </c>
      <c r="T92" s="12">
        <f t="shared" si="141"/>
        <v>73.099999999999994</v>
      </c>
      <c r="U92" s="12">
        <f t="shared" si="141"/>
        <v>37.700000000000003</v>
      </c>
      <c r="V92" s="12">
        <f t="shared" si="141"/>
        <v>121.4</v>
      </c>
      <c r="W92" s="12">
        <f t="shared" si="141"/>
        <v>13.1</v>
      </c>
      <c r="X92" s="12">
        <f t="shared" si="141"/>
        <v>15.6</v>
      </c>
      <c r="Y92" s="12">
        <f t="shared" si="141"/>
        <v>523.20000000000005</v>
      </c>
      <c r="Z92" s="12">
        <f t="shared" si="141"/>
        <v>81.3</v>
      </c>
      <c r="AA92" s="12">
        <f t="shared" si="141"/>
        <v>7365.1</v>
      </c>
      <c r="AB92" s="12">
        <f t="shared" si="141"/>
        <v>4724.6000000000004</v>
      </c>
      <c r="AC92" s="12">
        <f t="shared" si="141"/>
        <v>145</v>
      </c>
      <c r="AD92" s="12">
        <f t="shared" si="141"/>
        <v>405.2</v>
      </c>
      <c r="AE92" s="12">
        <f t="shared" si="141"/>
        <v>28.9</v>
      </c>
      <c r="AF92" s="12">
        <f t="shared" si="141"/>
        <v>39.5</v>
      </c>
      <c r="AG92" s="12">
        <f t="shared" si="141"/>
        <v>104.3</v>
      </c>
      <c r="AH92" s="12">
        <f t="shared" si="141"/>
        <v>455</v>
      </c>
      <c r="AI92" s="12">
        <f t="shared" ref="AI92:BN92" si="142">ROUND((AI91*AI21),1)</f>
        <v>188</v>
      </c>
      <c r="AJ92" s="12">
        <f t="shared" si="142"/>
        <v>119.3</v>
      </c>
      <c r="AK92" s="12">
        <f t="shared" si="142"/>
        <v>121.5</v>
      </c>
      <c r="AL92" s="12">
        <f t="shared" si="142"/>
        <v>183.9</v>
      </c>
      <c r="AM92" s="12">
        <f t="shared" si="142"/>
        <v>181.9</v>
      </c>
      <c r="AN92" s="12">
        <f t="shared" si="142"/>
        <v>106.7</v>
      </c>
      <c r="AO92" s="12">
        <f t="shared" si="142"/>
        <v>1517.7</v>
      </c>
      <c r="AP92" s="12">
        <f t="shared" si="142"/>
        <v>42425.599999999999</v>
      </c>
      <c r="AQ92" s="12">
        <f t="shared" si="142"/>
        <v>108.4</v>
      </c>
      <c r="AR92" s="12">
        <f t="shared" si="142"/>
        <v>5170.6000000000004</v>
      </c>
      <c r="AS92" s="12">
        <f t="shared" si="142"/>
        <v>1473.5</v>
      </c>
      <c r="AT92" s="12">
        <f t="shared" si="142"/>
        <v>331.9</v>
      </c>
      <c r="AU92" s="12">
        <f t="shared" si="142"/>
        <v>72.400000000000006</v>
      </c>
      <c r="AV92" s="12">
        <f t="shared" si="142"/>
        <v>137.5</v>
      </c>
      <c r="AW92" s="12">
        <f t="shared" si="142"/>
        <v>60.4</v>
      </c>
      <c r="AX92" s="12">
        <f t="shared" si="142"/>
        <v>0</v>
      </c>
      <c r="AY92" s="12">
        <f t="shared" si="142"/>
        <v>163.1</v>
      </c>
      <c r="AZ92" s="12">
        <f t="shared" si="142"/>
        <v>6180.1</v>
      </c>
      <c r="BA92" s="12">
        <f t="shared" si="142"/>
        <v>3059.6</v>
      </c>
      <c r="BB92" s="12">
        <f t="shared" si="142"/>
        <v>2705.7</v>
      </c>
      <c r="BC92" s="12">
        <f t="shared" si="142"/>
        <v>10983.9</v>
      </c>
      <c r="BD92" s="12">
        <f t="shared" si="142"/>
        <v>255.2</v>
      </c>
      <c r="BE92" s="12">
        <f t="shared" si="142"/>
        <v>249.5</v>
      </c>
      <c r="BF92" s="12">
        <f t="shared" si="142"/>
        <v>2140.9</v>
      </c>
      <c r="BG92" s="12">
        <f t="shared" si="142"/>
        <v>314.3</v>
      </c>
      <c r="BH92" s="12">
        <f t="shared" si="142"/>
        <v>104.7</v>
      </c>
      <c r="BI92" s="12">
        <f t="shared" si="142"/>
        <v>144.69999999999999</v>
      </c>
      <c r="BJ92" s="12">
        <f t="shared" si="142"/>
        <v>576.5</v>
      </c>
      <c r="BK92" s="12">
        <f t="shared" si="142"/>
        <v>7290.4</v>
      </c>
      <c r="BL92" s="12">
        <f t="shared" si="142"/>
        <v>37.6</v>
      </c>
      <c r="BM92" s="12">
        <f t="shared" si="142"/>
        <v>159.6</v>
      </c>
      <c r="BN92" s="12">
        <f t="shared" si="142"/>
        <v>1352.3</v>
      </c>
      <c r="BO92" s="12">
        <f t="shared" ref="BO92:CT92" si="143">ROUND((BO91*BO21),1)</f>
        <v>427.7</v>
      </c>
      <c r="BP92" s="12">
        <f t="shared" si="143"/>
        <v>73.099999999999994</v>
      </c>
      <c r="BQ92" s="12">
        <f t="shared" si="143"/>
        <v>1779.5</v>
      </c>
      <c r="BR92" s="12">
        <f t="shared" si="143"/>
        <v>1455.4</v>
      </c>
      <c r="BS92" s="12">
        <f t="shared" si="143"/>
        <v>621.79999999999995</v>
      </c>
      <c r="BT92" s="12">
        <f t="shared" si="143"/>
        <v>74</v>
      </c>
      <c r="BU92" s="12">
        <f t="shared" si="143"/>
        <v>102.9</v>
      </c>
      <c r="BV92" s="12">
        <f t="shared" si="143"/>
        <v>288</v>
      </c>
      <c r="BW92" s="12">
        <f t="shared" si="143"/>
        <v>291</v>
      </c>
      <c r="BX92" s="12">
        <f t="shared" si="143"/>
        <v>17.5</v>
      </c>
      <c r="BY92" s="12">
        <f t="shared" si="143"/>
        <v>270.8</v>
      </c>
      <c r="BZ92" s="12">
        <f t="shared" si="143"/>
        <v>97.7</v>
      </c>
      <c r="CA92" s="12">
        <f t="shared" si="143"/>
        <v>43.7</v>
      </c>
      <c r="CB92" s="12">
        <f t="shared" si="143"/>
        <v>17893.2</v>
      </c>
      <c r="CC92" s="12">
        <f t="shared" si="143"/>
        <v>65.5</v>
      </c>
      <c r="CD92" s="12">
        <f t="shared" si="143"/>
        <v>1.7</v>
      </c>
      <c r="CE92" s="12">
        <f t="shared" si="143"/>
        <v>41.5</v>
      </c>
      <c r="CF92" s="12">
        <f t="shared" si="143"/>
        <v>41.2</v>
      </c>
      <c r="CG92" s="12">
        <f t="shared" si="143"/>
        <v>81.5</v>
      </c>
      <c r="CH92" s="12">
        <f t="shared" si="143"/>
        <v>49.1</v>
      </c>
      <c r="CI92" s="12">
        <f t="shared" si="143"/>
        <v>375.4</v>
      </c>
      <c r="CJ92" s="12">
        <f t="shared" si="143"/>
        <v>358.3</v>
      </c>
      <c r="CK92" s="12">
        <f t="shared" si="143"/>
        <v>937.5</v>
      </c>
      <c r="CL92" s="12">
        <f t="shared" si="143"/>
        <v>293.2</v>
      </c>
      <c r="CM92" s="12">
        <f t="shared" si="143"/>
        <v>243.5</v>
      </c>
      <c r="CN92" s="12">
        <f t="shared" si="143"/>
        <v>6473.9</v>
      </c>
      <c r="CO92" s="12">
        <f t="shared" si="143"/>
        <v>3185.5</v>
      </c>
      <c r="CP92" s="12">
        <f t="shared" si="143"/>
        <v>261.89999999999998</v>
      </c>
      <c r="CQ92" s="12">
        <f t="shared" si="143"/>
        <v>462.8</v>
      </c>
      <c r="CR92" s="12">
        <f t="shared" si="143"/>
        <v>76</v>
      </c>
      <c r="CS92" s="12">
        <f t="shared" si="143"/>
        <v>82.1</v>
      </c>
      <c r="CT92" s="12">
        <f t="shared" si="143"/>
        <v>75.2</v>
      </c>
      <c r="CU92" s="12">
        <f t="shared" ref="CU92:DZ92" si="144">ROUND((CU91*CU21),1)</f>
        <v>92.8</v>
      </c>
      <c r="CV92" s="12">
        <f t="shared" si="144"/>
        <v>5</v>
      </c>
      <c r="CW92" s="12">
        <f t="shared" si="144"/>
        <v>65.7</v>
      </c>
      <c r="CX92" s="12">
        <f t="shared" si="144"/>
        <v>169.6</v>
      </c>
      <c r="CY92" s="12">
        <f t="shared" si="144"/>
        <v>13.5</v>
      </c>
      <c r="CZ92" s="12">
        <f t="shared" si="144"/>
        <v>836.1</v>
      </c>
      <c r="DA92" s="12">
        <f t="shared" si="144"/>
        <v>47.5</v>
      </c>
      <c r="DB92" s="12">
        <f t="shared" si="144"/>
        <v>80.400000000000006</v>
      </c>
      <c r="DC92" s="12">
        <f t="shared" si="144"/>
        <v>46.9</v>
      </c>
      <c r="DD92" s="12">
        <f t="shared" si="144"/>
        <v>57.1</v>
      </c>
      <c r="DE92" s="12">
        <f t="shared" si="144"/>
        <v>53.6</v>
      </c>
      <c r="DF92" s="12">
        <f t="shared" si="144"/>
        <v>7714.2</v>
      </c>
      <c r="DG92" s="12">
        <f t="shared" si="144"/>
        <v>33.200000000000003</v>
      </c>
      <c r="DH92" s="12">
        <f t="shared" si="144"/>
        <v>622.70000000000005</v>
      </c>
      <c r="DI92" s="12">
        <f t="shared" si="144"/>
        <v>1246.0999999999999</v>
      </c>
      <c r="DJ92" s="12">
        <f t="shared" si="144"/>
        <v>138.80000000000001</v>
      </c>
      <c r="DK92" s="12">
        <f t="shared" si="144"/>
        <v>240.2</v>
      </c>
      <c r="DL92" s="12">
        <f t="shared" si="144"/>
        <v>2482.6</v>
      </c>
      <c r="DM92" s="12">
        <f t="shared" si="144"/>
        <v>109.9</v>
      </c>
      <c r="DN92" s="12">
        <f t="shared" si="144"/>
        <v>544.29999999999995</v>
      </c>
      <c r="DO92" s="12">
        <f t="shared" si="144"/>
        <v>1267.9000000000001</v>
      </c>
      <c r="DP92" s="12">
        <f t="shared" si="144"/>
        <v>57.3</v>
      </c>
      <c r="DQ92" s="12">
        <f t="shared" si="144"/>
        <v>249.1</v>
      </c>
      <c r="DR92" s="12">
        <f t="shared" si="144"/>
        <v>808.9</v>
      </c>
      <c r="DS92" s="12">
        <f t="shared" si="144"/>
        <v>376.1</v>
      </c>
      <c r="DT92" s="12">
        <f t="shared" si="144"/>
        <v>118.7</v>
      </c>
      <c r="DU92" s="12">
        <f t="shared" si="144"/>
        <v>166.3</v>
      </c>
      <c r="DV92" s="12">
        <f t="shared" si="144"/>
        <v>69.099999999999994</v>
      </c>
      <c r="DW92" s="12">
        <f t="shared" si="144"/>
        <v>110.5</v>
      </c>
      <c r="DX92" s="12">
        <f t="shared" si="144"/>
        <v>29.5</v>
      </c>
      <c r="DY92" s="12">
        <f t="shared" si="144"/>
        <v>33.9</v>
      </c>
      <c r="DZ92" s="12">
        <f t="shared" si="144"/>
        <v>83.7</v>
      </c>
      <c r="EA92" s="12">
        <f t="shared" ref="EA92:FF92" si="145">ROUND((EA91*EA21),1)</f>
        <v>153.5</v>
      </c>
      <c r="EB92" s="12">
        <f t="shared" si="145"/>
        <v>217.6</v>
      </c>
      <c r="EC92" s="12">
        <f t="shared" si="145"/>
        <v>79.8</v>
      </c>
      <c r="ED92" s="12">
        <f t="shared" si="145"/>
        <v>32.1</v>
      </c>
      <c r="EE92" s="12">
        <f t="shared" si="145"/>
        <v>104.6</v>
      </c>
      <c r="EF92" s="12">
        <f t="shared" si="145"/>
        <v>736.5</v>
      </c>
      <c r="EG92" s="12">
        <f t="shared" si="145"/>
        <v>134.4</v>
      </c>
      <c r="EH92" s="12">
        <f t="shared" si="145"/>
        <v>84.5</v>
      </c>
      <c r="EI92" s="12">
        <f t="shared" si="145"/>
        <v>8558.7999999999993</v>
      </c>
      <c r="EJ92" s="12">
        <f t="shared" si="145"/>
        <v>4015.8</v>
      </c>
      <c r="EK92" s="12">
        <f t="shared" si="145"/>
        <v>199.5</v>
      </c>
      <c r="EL92" s="12">
        <f t="shared" si="145"/>
        <v>153.80000000000001</v>
      </c>
      <c r="EM92" s="12">
        <f t="shared" si="145"/>
        <v>125</v>
      </c>
      <c r="EN92" s="12">
        <f t="shared" si="145"/>
        <v>527.5</v>
      </c>
      <c r="EO92" s="12">
        <f t="shared" si="145"/>
        <v>79.7</v>
      </c>
      <c r="EP92" s="12">
        <f t="shared" si="145"/>
        <v>71.8</v>
      </c>
      <c r="EQ92" s="12">
        <f t="shared" si="145"/>
        <v>69.2</v>
      </c>
      <c r="ER92" s="12">
        <f t="shared" si="145"/>
        <v>75.8</v>
      </c>
      <c r="ES92" s="12">
        <f t="shared" si="145"/>
        <v>69.2</v>
      </c>
      <c r="ET92" s="12">
        <f t="shared" si="145"/>
        <v>132.6</v>
      </c>
      <c r="EU92" s="12">
        <f t="shared" si="145"/>
        <v>428.8</v>
      </c>
      <c r="EV92" s="12">
        <f t="shared" si="145"/>
        <v>35.200000000000003</v>
      </c>
      <c r="EW92" s="12">
        <f t="shared" si="145"/>
        <v>137</v>
      </c>
      <c r="EX92" s="12">
        <f t="shared" si="145"/>
        <v>49.4</v>
      </c>
      <c r="EY92" s="12">
        <f t="shared" si="145"/>
        <v>269</v>
      </c>
      <c r="EZ92" s="12">
        <f t="shared" si="145"/>
        <v>49.7</v>
      </c>
      <c r="FA92" s="12">
        <f t="shared" si="145"/>
        <v>802.8</v>
      </c>
      <c r="FB92" s="12">
        <f t="shared" si="145"/>
        <v>105.8</v>
      </c>
      <c r="FC92" s="12">
        <f t="shared" si="145"/>
        <v>386.9</v>
      </c>
      <c r="FD92" s="12">
        <f t="shared" si="145"/>
        <v>165.6</v>
      </c>
      <c r="FE92" s="12">
        <f t="shared" si="145"/>
        <v>31</v>
      </c>
      <c r="FF92" s="12">
        <f t="shared" si="145"/>
        <v>75.3</v>
      </c>
      <c r="FG92" s="12">
        <f t="shared" ref="FG92:FX92" si="146">ROUND((FG91*FG21),1)</f>
        <v>19.7</v>
      </c>
      <c r="FH92" s="12">
        <f t="shared" si="146"/>
        <v>21.6</v>
      </c>
      <c r="FI92" s="12">
        <f t="shared" si="146"/>
        <v>580</v>
      </c>
      <c r="FJ92" s="12">
        <f t="shared" si="146"/>
        <v>490.2</v>
      </c>
      <c r="FK92" s="12">
        <f t="shared" si="146"/>
        <v>650.5</v>
      </c>
      <c r="FL92" s="12">
        <f t="shared" si="146"/>
        <v>940.7</v>
      </c>
      <c r="FM92" s="12">
        <f t="shared" si="146"/>
        <v>394</v>
      </c>
      <c r="FN92" s="12">
        <f t="shared" si="146"/>
        <v>12679.3</v>
      </c>
      <c r="FO92" s="12">
        <f t="shared" si="146"/>
        <v>439.5</v>
      </c>
      <c r="FP92" s="12">
        <f t="shared" si="146"/>
        <v>1057.9000000000001</v>
      </c>
      <c r="FQ92" s="12">
        <f t="shared" si="146"/>
        <v>244.9</v>
      </c>
      <c r="FR92" s="12">
        <f t="shared" si="146"/>
        <v>41.8</v>
      </c>
      <c r="FS92" s="12">
        <f t="shared" si="146"/>
        <v>20.399999999999999</v>
      </c>
      <c r="FT92" s="12">
        <f t="shared" si="146"/>
        <v>18</v>
      </c>
      <c r="FU92" s="12">
        <f t="shared" si="146"/>
        <v>421.6</v>
      </c>
      <c r="FV92" s="12">
        <f t="shared" si="146"/>
        <v>323.7</v>
      </c>
      <c r="FW92" s="12">
        <f t="shared" si="146"/>
        <v>54.2</v>
      </c>
      <c r="FX92" s="12">
        <f t="shared" si="146"/>
        <v>20.3</v>
      </c>
      <c r="FY92" s="21"/>
      <c r="FZ92" s="2"/>
      <c r="GA92" s="32"/>
      <c r="GB92" s="2"/>
      <c r="GC92" s="2"/>
      <c r="GD92" s="2"/>
      <c r="GE92" s="2"/>
      <c r="GF92" s="2"/>
      <c r="GG92" s="2"/>
      <c r="GH92" s="2"/>
      <c r="GI92" s="116"/>
      <c r="GJ92" s="116"/>
      <c r="GK92" s="116"/>
      <c r="GL92" s="116"/>
      <c r="GM92" s="116"/>
    </row>
    <row r="93" spans="1:198" x14ac:dyDescent="0.35">
      <c r="A93" s="115" t="s">
        <v>495</v>
      </c>
      <c r="B93" s="116" t="s">
        <v>689</v>
      </c>
      <c r="C93" s="182">
        <f t="shared" ref="C93:AH93" si="147">C18</f>
        <v>4792.3</v>
      </c>
      <c r="D93" s="182">
        <f t="shared" si="147"/>
        <v>19277.8</v>
      </c>
      <c r="E93" s="182">
        <f t="shared" si="147"/>
        <v>4736.5</v>
      </c>
      <c r="F93" s="182">
        <f t="shared" si="147"/>
        <v>12549.4</v>
      </c>
      <c r="G93" s="182">
        <f t="shared" si="147"/>
        <v>812.2</v>
      </c>
      <c r="H93" s="182">
        <f t="shared" si="147"/>
        <v>438.2</v>
      </c>
      <c r="I93" s="182">
        <f t="shared" si="147"/>
        <v>6388</v>
      </c>
      <c r="J93" s="182">
        <f t="shared" si="147"/>
        <v>1579.5</v>
      </c>
      <c r="K93" s="182">
        <f t="shared" si="147"/>
        <v>152.1</v>
      </c>
      <c r="L93" s="182">
        <f t="shared" si="147"/>
        <v>1348.7</v>
      </c>
      <c r="M93" s="182">
        <f t="shared" si="147"/>
        <v>729.9</v>
      </c>
      <c r="N93" s="182">
        <f t="shared" si="147"/>
        <v>18867.900000000001</v>
      </c>
      <c r="O93" s="182">
        <f t="shared" si="147"/>
        <v>3029.6</v>
      </c>
      <c r="P93" s="182">
        <f t="shared" si="147"/>
        <v>163.6</v>
      </c>
      <c r="Q93" s="182">
        <f t="shared" si="147"/>
        <v>31657.9</v>
      </c>
      <c r="R93" s="182">
        <f t="shared" si="147"/>
        <v>3944.3</v>
      </c>
      <c r="S93" s="182">
        <f t="shared" si="147"/>
        <v>938.6</v>
      </c>
      <c r="T93" s="182">
        <f t="shared" si="147"/>
        <v>118.5</v>
      </c>
      <c r="U93" s="182">
        <f t="shared" si="147"/>
        <v>36.5</v>
      </c>
      <c r="V93" s="182">
        <f t="shared" si="147"/>
        <v>188.9</v>
      </c>
      <c r="W93" s="182">
        <f t="shared" si="147"/>
        <v>37.200000000000003</v>
      </c>
      <c r="X93" s="182">
        <f t="shared" si="147"/>
        <v>22.6</v>
      </c>
      <c r="Y93" s="182">
        <f t="shared" si="147"/>
        <v>735.2</v>
      </c>
      <c r="Z93" s="182">
        <f t="shared" si="147"/>
        <v>90.1</v>
      </c>
      <c r="AA93" s="182">
        <f t="shared" si="147"/>
        <v>11330.4</v>
      </c>
      <c r="AB93" s="182">
        <f t="shared" si="147"/>
        <v>7389</v>
      </c>
      <c r="AC93" s="182">
        <f t="shared" si="147"/>
        <v>311.89999999999998</v>
      </c>
      <c r="AD93" s="182">
        <f t="shared" si="147"/>
        <v>559.29999999999995</v>
      </c>
      <c r="AE93" s="182">
        <f t="shared" si="147"/>
        <v>67.7</v>
      </c>
      <c r="AF93" s="182">
        <f t="shared" si="147"/>
        <v>89.6</v>
      </c>
      <c r="AG93" s="182">
        <f t="shared" si="147"/>
        <v>188.1</v>
      </c>
      <c r="AH93" s="182">
        <f t="shared" si="147"/>
        <v>624.1</v>
      </c>
      <c r="AI93" s="182">
        <f t="shared" ref="AI93:BN93" si="148">AI18</f>
        <v>234.2</v>
      </c>
      <c r="AJ93" s="182">
        <f t="shared" si="148"/>
        <v>153.69999999999999</v>
      </c>
      <c r="AK93" s="182">
        <f t="shared" si="148"/>
        <v>148.5</v>
      </c>
      <c r="AL93" s="182">
        <f t="shared" si="148"/>
        <v>237.9</v>
      </c>
      <c r="AM93" s="182">
        <f t="shared" si="148"/>
        <v>201</v>
      </c>
      <c r="AN93" s="182">
        <f t="shared" si="148"/>
        <v>139.6</v>
      </c>
      <c r="AO93" s="182">
        <f t="shared" si="148"/>
        <v>2493.1</v>
      </c>
      <c r="AP93" s="182">
        <f t="shared" si="148"/>
        <v>52878.5</v>
      </c>
      <c r="AQ93" s="182">
        <f t="shared" si="148"/>
        <v>151.5</v>
      </c>
      <c r="AR93" s="182">
        <f t="shared" si="148"/>
        <v>10743.4</v>
      </c>
      <c r="AS93" s="182">
        <f t="shared" si="148"/>
        <v>2678</v>
      </c>
      <c r="AT93" s="182">
        <f t="shared" si="148"/>
        <v>605.20000000000005</v>
      </c>
      <c r="AU93" s="182">
        <f t="shared" si="148"/>
        <v>108.3</v>
      </c>
      <c r="AV93" s="182">
        <f t="shared" si="148"/>
        <v>187.1</v>
      </c>
      <c r="AW93" s="182">
        <f t="shared" si="148"/>
        <v>88.3</v>
      </c>
      <c r="AX93" s="182">
        <f t="shared" si="148"/>
        <v>44.4</v>
      </c>
      <c r="AY93" s="182">
        <f t="shared" si="148"/>
        <v>210.6</v>
      </c>
      <c r="AZ93" s="182">
        <f t="shared" si="148"/>
        <v>8114.5</v>
      </c>
      <c r="BA93" s="182">
        <f t="shared" si="148"/>
        <v>4395.8</v>
      </c>
      <c r="BB93" s="182">
        <f t="shared" si="148"/>
        <v>3664.6</v>
      </c>
      <c r="BC93" s="182">
        <f t="shared" si="148"/>
        <v>14286</v>
      </c>
      <c r="BD93" s="182">
        <f t="shared" si="148"/>
        <v>795.2</v>
      </c>
      <c r="BE93" s="182">
        <f t="shared" si="148"/>
        <v>415.3</v>
      </c>
      <c r="BF93" s="182">
        <f t="shared" si="148"/>
        <v>5915.8</v>
      </c>
      <c r="BG93" s="182">
        <f t="shared" si="148"/>
        <v>551.29999999999995</v>
      </c>
      <c r="BH93" s="182">
        <f t="shared" si="148"/>
        <v>170.4</v>
      </c>
      <c r="BI93" s="182">
        <f t="shared" si="148"/>
        <v>190.9</v>
      </c>
      <c r="BJ93" s="182">
        <f t="shared" si="148"/>
        <v>1101</v>
      </c>
      <c r="BK93" s="182">
        <f t="shared" si="148"/>
        <v>14155.7</v>
      </c>
      <c r="BL93" s="182">
        <f t="shared" si="148"/>
        <v>55.7</v>
      </c>
      <c r="BM93" s="182">
        <f t="shared" si="148"/>
        <v>229</v>
      </c>
      <c r="BN93" s="182">
        <f t="shared" si="148"/>
        <v>1807.7</v>
      </c>
      <c r="BO93" s="182">
        <f t="shared" ref="BO93:CT93" si="149">BO18</f>
        <v>683.1</v>
      </c>
      <c r="BP93" s="182">
        <f t="shared" si="149"/>
        <v>87.6</v>
      </c>
      <c r="BQ93" s="182">
        <f t="shared" si="149"/>
        <v>2928.7</v>
      </c>
      <c r="BR93" s="182">
        <f t="shared" si="149"/>
        <v>2231.5</v>
      </c>
      <c r="BS93" s="182">
        <f t="shared" si="149"/>
        <v>772.3</v>
      </c>
      <c r="BT93" s="182">
        <f t="shared" si="149"/>
        <v>162.69999999999999</v>
      </c>
      <c r="BU93" s="182">
        <f t="shared" si="149"/>
        <v>166.7</v>
      </c>
      <c r="BV93" s="182">
        <f t="shared" si="149"/>
        <v>413.7</v>
      </c>
      <c r="BW93" s="182">
        <f t="shared" si="149"/>
        <v>715</v>
      </c>
      <c r="BX93" s="182">
        <f t="shared" si="149"/>
        <v>22.5</v>
      </c>
      <c r="BY93" s="182">
        <f t="shared" si="149"/>
        <v>343.9</v>
      </c>
      <c r="BZ93" s="182">
        <f t="shared" si="149"/>
        <v>163.6</v>
      </c>
      <c r="CA93" s="182">
        <f t="shared" si="149"/>
        <v>45.4</v>
      </c>
      <c r="CB93" s="182">
        <f t="shared" si="149"/>
        <v>22527.3</v>
      </c>
      <c r="CC93" s="182">
        <f t="shared" si="149"/>
        <v>121.6</v>
      </c>
      <c r="CD93" s="182">
        <f t="shared" si="149"/>
        <v>12.2</v>
      </c>
      <c r="CE93" s="182">
        <f t="shared" si="149"/>
        <v>73.8</v>
      </c>
      <c r="CF93" s="182">
        <f t="shared" si="149"/>
        <v>50</v>
      </c>
      <c r="CG93" s="182">
        <f t="shared" si="149"/>
        <v>86.8</v>
      </c>
      <c r="CH93" s="182">
        <f t="shared" si="149"/>
        <v>68</v>
      </c>
      <c r="CI93" s="182">
        <f t="shared" si="149"/>
        <v>430.8</v>
      </c>
      <c r="CJ93" s="182">
        <f t="shared" si="149"/>
        <v>511.5</v>
      </c>
      <c r="CK93" s="182">
        <f t="shared" si="149"/>
        <v>1801</v>
      </c>
      <c r="CL93" s="182">
        <f t="shared" si="149"/>
        <v>493.5</v>
      </c>
      <c r="CM93" s="182">
        <f t="shared" si="149"/>
        <v>352.2</v>
      </c>
      <c r="CN93" s="182">
        <f t="shared" si="149"/>
        <v>10067.4</v>
      </c>
      <c r="CO93" s="182">
        <f t="shared" si="149"/>
        <v>4698.3999999999996</v>
      </c>
      <c r="CP93" s="182">
        <f t="shared" si="149"/>
        <v>426.6</v>
      </c>
      <c r="CQ93" s="182">
        <f t="shared" si="149"/>
        <v>574.20000000000005</v>
      </c>
      <c r="CR93" s="182">
        <f t="shared" si="149"/>
        <v>73.3</v>
      </c>
      <c r="CS93" s="182">
        <f t="shared" si="149"/>
        <v>99.5</v>
      </c>
      <c r="CT93" s="182">
        <f t="shared" si="149"/>
        <v>90.6</v>
      </c>
      <c r="CU93" s="182">
        <f t="shared" ref="CU93:DZ93" si="150">CU18</f>
        <v>208.7</v>
      </c>
      <c r="CV93" s="182">
        <f t="shared" si="150"/>
        <v>9.1</v>
      </c>
      <c r="CW93" s="182">
        <f t="shared" si="150"/>
        <v>105.2</v>
      </c>
      <c r="CX93" s="182">
        <f t="shared" si="150"/>
        <v>231.2</v>
      </c>
      <c r="CY93" s="182">
        <f t="shared" si="150"/>
        <v>13.2</v>
      </c>
      <c r="CZ93" s="182">
        <f t="shared" si="150"/>
        <v>1003.3</v>
      </c>
      <c r="DA93" s="182">
        <f t="shared" si="150"/>
        <v>50.5</v>
      </c>
      <c r="DB93" s="182">
        <f t="shared" si="150"/>
        <v>91</v>
      </c>
      <c r="DC93" s="182">
        <f t="shared" si="150"/>
        <v>50.6</v>
      </c>
      <c r="DD93" s="182">
        <f t="shared" si="150"/>
        <v>109.8</v>
      </c>
      <c r="DE93" s="182">
        <f t="shared" si="150"/>
        <v>129.5</v>
      </c>
      <c r="DF93" s="182">
        <f t="shared" si="150"/>
        <v>11240.7</v>
      </c>
      <c r="DG93" s="182">
        <f t="shared" si="150"/>
        <v>37.6</v>
      </c>
      <c r="DH93" s="182">
        <f t="shared" si="150"/>
        <v>977.3</v>
      </c>
      <c r="DI93" s="182">
        <f t="shared" si="150"/>
        <v>1568.7</v>
      </c>
      <c r="DJ93" s="182">
        <f t="shared" si="150"/>
        <v>338.6</v>
      </c>
      <c r="DK93" s="182">
        <f t="shared" si="150"/>
        <v>196.6</v>
      </c>
      <c r="DL93" s="182">
        <f t="shared" si="150"/>
        <v>3187.1</v>
      </c>
      <c r="DM93" s="182">
        <f t="shared" si="150"/>
        <v>137.1</v>
      </c>
      <c r="DN93" s="182">
        <f t="shared" si="150"/>
        <v>851</v>
      </c>
      <c r="DO93" s="182">
        <f t="shared" si="150"/>
        <v>2012.2</v>
      </c>
      <c r="DP93" s="182">
        <f t="shared" si="150"/>
        <v>66.3</v>
      </c>
      <c r="DQ93" s="182">
        <f t="shared" si="150"/>
        <v>373.1</v>
      </c>
      <c r="DR93" s="182">
        <f t="shared" si="150"/>
        <v>982.1</v>
      </c>
      <c r="DS93" s="182">
        <f t="shared" si="150"/>
        <v>453.9</v>
      </c>
      <c r="DT93" s="182">
        <f t="shared" si="150"/>
        <v>152.19999999999999</v>
      </c>
      <c r="DU93" s="182">
        <f t="shared" si="150"/>
        <v>207.3</v>
      </c>
      <c r="DV93" s="182">
        <f t="shared" si="150"/>
        <v>92.1</v>
      </c>
      <c r="DW93" s="182">
        <f t="shared" si="150"/>
        <v>151.30000000000001</v>
      </c>
      <c r="DX93" s="182">
        <f t="shared" si="150"/>
        <v>56.7</v>
      </c>
      <c r="DY93" s="182">
        <f t="shared" si="150"/>
        <v>71.2</v>
      </c>
      <c r="DZ93" s="182">
        <f t="shared" si="150"/>
        <v>240.2</v>
      </c>
      <c r="EA93" s="182">
        <f t="shared" ref="EA93:FF93" si="151">EA18</f>
        <v>222.4</v>
      </c>
      <c r="EB93" s="182">
        <f t="shared" si="151"/>
        <v>314.8</v>
      </c>
      <c r="EC93" s="182">
        <f t="shared" si="151"/>
        <v>96.6</v>
      </c>
      <c r="ED93" s="182">
        <f t="shared" si="151"/>
        <v>103</v>
      </c>
      <c r="EE93" s="182">
        <f t="shared" si="151"/>
        <v>132.30000000000001</v>
      </c>
      <c r="EF93" s="182">
        <f t="shared" si="151"/>
        <v>963.2</v>
      </c>
      <c r="EG93" s="182">
        <f t="shared" si="151"/>
        <v>161.30000000000001</v>
      </c>
      <c r="EH93" s="182">
        <f t="shared" si="151"/>
        <v>130.69999999999999</v>
      </c>
      <c r="EI93" s="182">
        <f t="shared" si="151"/>
        <v>10751.4</v>
      </c>
      <c r="EJ93" s="182">
        <f t="shared" si="151"/>
        <v>5234</v>
      </c>
      <c r="EK93" s="182">
        <f t="shared" si="151"/>
        <v>254.2</v>
      </c>
      <c r="EL93" s="182">
        <f t="shared" si="151"/>
        <v>215.9</v>
      </c>
      <c r="EM93" s="182">
        <f t="shared" si="151"/>
        <v>208.5</v>
      </c>
      <c r="EN93" s="182">
        <f t="shared" si="151"/>
        <v>680</v>
      </c>
      <c r="EO93" s="182">
        <f t="shared" si="151"/>
        <v>138.19999999999999</v>
      </c>
      <c r="EP93" s="182">
        <f t="shared" si="151"/>
        <v>118</v>
      </c>
      <c r="EQ93" s="182">
        <f t="shared" si="151"/>
        <v>480.4</v>
      </c>
      <c r="ER93" s="182">
        <f t="shared" si="151"/>
        <v>87.7</v>
      </c>
      <c r="ES93" s="182">
        <f t="shared" si="151"/>
        <v>124.4</v>
      </c>
      <c r="ET93" s="182">
        <f t="shared" si="151"/>
        <v>153.1</v>
      </c>
      <c r="EU93" s="182">
        <f t="shared" si="151"/>
        <v>532.79999999999995</v>
      </c>
      <c r="EV93" s="182">
        <f t="shared" si="151"/>
        <v>40.299999999999997</v>
      </c>
      <c r="EW93" s="182">
        <f t="shared" si="151"/>
        <v>229.6</v>
      </c>
      <c r="EX93" s="182">
        <f t="shared" si="151"/>
        <v>92.2</v>
      </c>
      <c r="EY93" s="182">
        <f t="shared" si="151"/>
        <v>427.7</v>
      </c>
      <c r="EZ93" s="182">
        <f t="shared" si="151"/>
        <v>69.900000000000006</v>
      </c>
      <c r="FA93" s="182">
        <f t="shared" si="151"/>
        <v>1285.8</v>
      </c>
      <c r="FB93" s="182">
        <f t="shared" si="151"/>
        <v>214.1</v>
      </c>
      <c r="FC93" s="182">
        <f t="shared" si="151"/>
        <v>618.70000000000005</v>
      </c>
      <c r="FD93" s="182">
        <f t="shared" si="151"/>
        <v>228</v>
      </c>
      <c r="FE93" s="182">
        <f t="shared" si="151"/>
        <v>47.7</v>
      </c>
      <c r="FF93" s="182">
        <f t="shared" si="151"/>
        <v>102.8</v>
      </c>
      <c r="FG93" s="182">
        <f t="shared" ref="FG93:FX93" si="152">FG18</f>
        <v>52.6</v>
      </c>
      <c r="FH93" s="182">
        <f t="shared" si="152"/>
        <v>32.1</v>
      </c>
      <c r="FI93" s="182">
        <f t="shared" si="152"/>
        <v>1032.5</v>
      </c>
      <c r="FJ93" s="182">
        <f t="shared" si="152"/>
        <v>747.8</v>
      </c>
      <c r="FK93" s="182">
        <f t="shared" si="152"/>
        <v>1374.3</v>
      </c>
      <c r="FL93" s="182">
        <f t="shared" si="152"/>
        <v>2171.9</v>
      </c>
      <c r="FM93" s="182">
        <f t="shared" si="152"/>
        <v>1300.2</v>
      </c>
      <c r="FN93" s="182">
        <f t="shared" si="152"/>
        <v>15884.6</v>
      </c>
      <c r="FO93" s="182">
        <f t="shared" si="152"/>
        <v>578.4</v>
      </c>
      <c r="FP93" s="182">
        <f t="shared" si="152"/>
        <v>1343.2</v>
      </c>
      <c r="FQ93" s="182">
        <f t="shared" si="152"/>
        <v>354</v>
      </c>
      <c r="FR93" s="182">
        <f t="shared" si="152"/>
        <v>44.2</v>
      </c>
      <c r="FS93" s="182">
        <f t="shared" si="152"/>
        <v>45</v>
      </c>
      <c r="FT93" s="182">
        <f t="shared" si="152"/>
        <v>32.1</v>
      </c>
      <c r="FU93" s="182">
        <f t="shared" si="152"/>
        <v>485.3</v>
      </c>
      <c r="FV93" s="182">
        <f t="shared" si="152"/>
        <v>434.2</v>
      </c>
      <c r="FW93" s="182">
        <f t="shared" si="152"/>
        <v>81.7</v>
      </c>
      <c r="FX93" s="182">
        <f t="shared" si="152"/>
        <v>29.3</v>
      </c>
      <c r="FY93" s="12"/>
      <c r="FZ93" s="60"/>
      <c r="GA93" s="2"/>
      <c r="GB93" s="21"/>
      <c r="GC93" s="21"/>
      <c r="GD93" s="21"/>
      <c r="GE93" s="21"/>
      <c r="GF93" s="21"/>
      <c r="GG93" s="2"/>
      <c r="GH93" s="21"/>
      <c r="GI93" s="138"/>
      <c r="GJ93" s="138"/>
      <c r="GK93" s="116"/>
      <c r="GL93" s="116"/>
      <c r="GM93" s="116"/>
    </row>
    <row r="94" spans="1:198" x14ac:dyDescent="0.35">
      <c r="A94" s="115" t="s">
        <v>496</v>
      </c>
      <c r="B94" s="131" t="s">
        <v>671</v>
      </c>
      <c r="C94" s="203">
        <f>C18</f>
        <v>4792.3</v>
      </c>
      <c r="D94" s="203">
        <f t="shared" ref="D94:BO94" si="153">D18</f>
        <v>19277.8</v>
      </c>
      <c r="E94" s="203">
        <f t="shared" si="153"/>
        <v>4736.5</v>
      </c>
      <c r="F94" s="203">
        <f t="shared" si="153"/>
        <v>12549.4</v>
      </c>
      <c r="G94" s="203">
        <f t="shared" si="153"/>
        <v>812.2</v>
      </c>
      <c r="H94" s="203">
        <f t="shared" si="153"/>
        <v>438.2</v>
      </c>
      <c r="I94" s="203">
        <f t="shared" si="153"/>
        <v>6388</v>
      </c>
      <c r="J94" s="203">
        <f t="shared" si="153"/>
        <v>1579.5</v>
      </c>
      <c r="K94" s="203">
        <f t="shared" si="153"/>
        <v>152.1</v>
      </c>
      <c r="L94" s="203">
        <f t="shared" si="153"/>
        <v>1348.7</v>
      </c>
      <c r="M94" s="203">
        <f t="shared" si="153"/>
        <v>729.9</v>
      </c>
      <c r="N94" s="203">
        <f t="shared" si="153"/>
        <v>18867.900000000001</v>
      </c>
      <c r="O94" s="203">
        <f t="shared" si="153"/>
        <v>3029.6</v>
      </c>
      <c r="P94" s="203">
        <f t="shared" si="153"/>
        <v>163.6</v>
      </c>
      <c r="Q94" s="203">
        <f t="shared" si="153"/>
        <v>31657.9</v>
      </c>
      <c r="R94" s="203">
        <f t="shared" si="153"/>
        <v>3944.3</v>
      </c>
      <c r="S94" s="203">
        <f t="shared" si="153"/>
        <v>938.6</v>
      </c>
      <c r="T94" s="203">
        <f t="shared" si="153"/>
        <v>118.5</v>
      </c>
      <c r="U94" s="203">
        <f t="shared" si="153"/>
        <v>36.5</v>
      </c>
      <c r="V94" s="203">
        <f t="shared" si="153"/>
        <v>188.9</v>
      </c>
      <c r="W94" s="203">
        <f t="shared" si="153"/>
        <v>37.200000000000003</v>
      </c>
      <c r="X94" s="203">
        <f t="shared" si="153"/>
        <v>22.6</v>
      </c>
      <c r="Y94" s="203">
        <f t="shared" si="153"/>
        <v>735.2</v>
      </c>
      <c r="Z94" s="203">
        <f t="shared" si="153"/>
        <v>90.1</v>
      </c>
      <c r="AA94" s="203">
        <f t="shared" si="153"/>
        <v>11330.4</v>
      </c>
      <c r="AB94" s="203">
        <f t="shared" si="153"/>
        <v>7389</v>
      </c>
      <c r="AC94" s="203">
        <f t="shared" si="153"/>
        <v>311.89999999999998</v>
      </c>
      <c r="AD94" s="203">
        <f t="shared" si="153"/>
        <v>559.29999999999995</v>
      </c>
      <c r="AE94" s="203">
        <f t="shared" si="153"/>
        <v>67.7</v>
      </c>
      <c r="AF94" s="203">
        <f t="shared" si="153"/>
        <v>89.6</v>
      </c>
      <c r="AG94" s="203">
        <f t="shared" si="153"/>
        <v>188.1</v>
      </c>
      <c r="AH94" s="203">
        <f t="shared" si="153"/>
        <v>624.1</v>
      </c>
      <c r="AI94" s="203">
        <f t="shared" si="153"/>
        <v>234.2</v>
      </c>
      <c r="AJ94" s="203">
        <f t="shared" si="153"/>
        <v>153.69999999999999</v>
      </c>
      <c r="AK94" s="203">
        <f t="shared" si="153"/>
        <v>148.5</v>
      </c>
      <c r="AL94" s="203">
        <f t="shared" si="153"/>
        <v>237.9</v>
      </c>
      <c r="AM94" s="203">
        <f t="shared" si="153"/>
        <v>201</v>
      </c>
      <c r="AN94" s="203">
        <f t="shared" si="153"/>
        <v>139.6</v>
      </c>
      <c r="AO94" s="203">
        <f t="shared" si="153"/>
        <v>2493.1</v>
      </c>
      <c r="AP94" s="203">
        <f t="shared" si="153"/>
        <v>52878.5</v>
      </c>
      <c r="AQ94" s="203">
        <f t="shared" si="153"/>
        <v>151.5</v>
      </c>
      <c r="AR94" s="203">
        <f t="shared" si="153"/>
        <v>10743.4</v>
      </c>
      <c r="AS94" s="203">
        <f t="shared" si="153"/>
        <v>2678</v>
      </c>
      <c r="AT94" s="203">
        <f t="shared" si="153"/>
        <v>605.20000000000005</v>
      </c>
      <c r="AU94" s="203">
        <f t="shared" si="153"/>
        <v>108.3</v>
      </c>
      <c r="AV94" s="203">
        <f t="shared" si="153"/>
        <v>187.1</v>
      </c>
      <c r="AW94" s="203">
        <f t="shared" si="153"/>
        <v>88.3</v>
      </c>
      <c r="AX94" s="203">
        <f t="shared" si="153"/>
        <v>44.4</v>
      </c>
      <c r="AY94" s="203">
        <f t="shared" si="153"/>
        <v>210.6</v>
      </c>
      <c r="AZ94" s="203">
        <f t="shared" si="153"/>
        <v>8114.5</v>
      </c>
      <c r="BA94" s="203">
        <f t="shared" si="153"/>
        <v>4395.8</v>
      </c>
      <c r="BB94" s="203">
        <f t="shared" si="153"/>
        <v>3664.6</v>
      </c>
      <c r="BC94" s="203">
        <f t="shared" si="153"/>
        <v>14286</v>
      </c>
      <c r="BD94" s="203">
        <f t="shared" si="153"/>
        <v>795.2</v>
      </c>
      <c r="BE94" s="203">
        <f t="shared" si="153"/>
        <v>415.3</v>
      </c>
      <c r="BF94" s="203">
        <f t="shared" si="153"/>
        <v>5915.8</v>
      </c>
      <c r="BG94" s="203">
        <f t="shared" si="153"/>
        <v>551.29999999999995</v>
      </c>
      <c r="BH94" s="203">
        <f t="shared" si="153"/>
        <v>170.4</v>
      </c>
      <c r="BI94" s="203">
        <f t="shared" si="153"/>
        <v>190.9</v>
      </c>
      <c r="BJ94" s="203">
        <f t="shared" si="153"/>
        <v>1101</v>
      </c>
      <c r="BK94" s="203">
        <f t="shared" si="153"/>
        <v>14155.7</v>
      </c>
      <c r="BL94" s="203">
        <f t="shared" si="153"/>
        <v>55.7</v>
      </c>
      <c r="BM94" s="203">
        <f t="shared" si="153"/>
        <v>229</v>
      </c>
      <c r="BN94" s="203">
        <f t="shared" si="153"/>
        <v>1807.7</v>
      </c>
      <c r="BO94" s="203">
        <f t="shared" si="153"/>
        <v>683.1</v>
      </c>
      <c r="BP94" s="203">
        <f t="shared" ref="BP94:EA94" si="154">BP18</f>
        <v>87.6</v>
      </c>
      <c r="BQ94" s="203">
        <f t="shared" si="154"/>
        <v>2928.7</v>
      </c>
      <c r="BR94" s="203">
        <f t="shared" si="154"/>
        <v>2231.5</v>
      </c>
      <c r="BS94" s="203">
        <f t="shared" si="154"/>
        <v>772.3</v>
      </c>
      <c r="BT94" s="203">
        <f t="shared" si="154"/>
        <v>162.69999999999999</v>
      </c>
      <c r="BU94" s="203">
        <f t="shared" si="154"/>
        <v>166.7</v>
      </c>
      <c r="BV94" s="203">
        <f t="shared" si="154"/>
        <v>413.7</v>
      </c>
      <c r="BW94" s="203">
        <f t="shared" si="154"/>
        <v>715</v>
      </c>
      <c r="BX94" s="203">
        <f t="shared" si="154"/>
        <v>22.5</v>
      </c>
      <c r="BY94" s="203">
        <f t="shared" si="154"/>
        <v>343.9</v>
      </c>
      <c r="BZ94" s="203">
        <f t="shared" si="154"/>
        <v>163.6</v>
      </c>
      <c r="CA94" s="203">
        <f t="shared" si="154"/>
        <v>45.4</v>
      </c>
      <c r="CB94" s="203">
        <f t="shared" si="154"/>
        <v>22527.3</v>
      </c>
      <c r="CC94" s="203">
        <f t="shared" si="154"/>
        <v>121.6</v>
      </c>
      <c r="CD94" s="203">
        <f t="shared" si="154"/>
        <v>12.2</v>
      </c>
      <c r="CE94" s="203">
        <f t="shared" si="154"/>
        <v>73.8</v>
      </c>
      <c r="CF94" s="203">
        <f t="shared" si="154"/>
        <v>50</v>
      </c>
      <c r="CG94" s="203">
        <f t="shared" si="154"/>
        <v>86.8</v>
      </c>
      <c r="CH94" s="203">
        <f t="shared" si="154"/>
        <v>68</v>
      </c>
      <c r="CI94" s="203">
        <f t="shared" si="154"/>
        <v>430.8</v>
      </c>
      <c r="CJ94" s="203">
        <f t="shared" si="154"/>
        <v>511.5</v>
      </c>
      <c r="CK94" s="203">
        <f t="shared" si="154"/>
        <v>1801</v>
      </c>
      <c r="CL94" s="203">
        <f t="shared" si="154"/>
        <v>493.5</v>
      </c>
      <c r="CM94" s="203">
        <f t="shared" si="154"/>
        <v>352.2</v>
      </c>
      <c r="CN94" s="203">
        <f t="shared" si="154"/>
        <v>10067.4</v>
      </c>
      <c r="CO94" s="203">
        <f t="shared" si="154"/>
        <v>4698.3999999999996</v>
      </c>
      <c r="CP94" s="203">
        <f t="shared" si="154"/>
        <v>426.6</v>
      </c>
      <c r="CQ94" s="203">
        <f t="shared" si="154"/>
        <v>574.20000000000005</v>
      </c>
      <c r="CR94" s="203">
        <f t="shared" si="154"/>
        <v>73.3</v>
      </c>
      <c r="CS94" s="203">
        <f t="shared" si="154"/>
        <v>99.5</v>
      </c>
      <c r="CT94" s="203">
        <f t="shared" si="154"/>
        <v>90.6</v>
      </c>
      <c r="CU94" s="203">
        <f t="shared" si="154"/>
        <v>208.7</v>
      </c>
      <c r="CV94" s="203">
        <f t="shared" si="154"/>
        <v>9.1</v>
      </c>
      <c r="CW94" s="203">
        <f t="shared" si="154"/>
        <v>105.2</v>
      </c>
      <c r="CX94" s="203">
        <f t="shared" si="154"/>
        <v>231.2</v>
      </c>
      <c r="CY94" s="203">
        <f t="shared" si="154"/>
        <v>13.2</v>
      </c>
      <c r="CZ94" s="203">
        <f t="shared" si="154"/>
        <v>1003.3</v>
      </c>
      <c r="DA94" s="203">
        <f t="shared" si="154"/>
        <v>50.5</v>
      </c>
      <c r="DB94" s="203">
        <f t="shared" si="154"/>
        <v>91</v>
      </c>
      <c r="DC94" s="203">
        <f t="shared" si="154"/>
        <v>50.6</v>
      </c>
      <c r="DD94" s="203">
        <f t="shared" si="154"/>
        <v>109.8</v>
      </c>
      <c r="DE94" s="203">
        <f t="shared" si="154"/>
        <v>129.5</v>
      </c>
      <c r="DF94" s="203">
        <f t="shared" si="154"/>
        <v>11240.7</v>
      </c>
      <c r="DG94" s="203">
        <f t="shared" si="154"/>
        <v>37.6</v>
      </c>
      <c r="DH94" s="203">
        <f t="shared" si="154"/>
        <v>977.3</v>
      </c>
      <c r="DI94" s="203">
        <f t="shared" si="154"/>
        <v>1568.7</v>
      </c>
      <c r="DJ94" s="203">
        <f t="shared" si="154"/>
        <v>338.6</v>
      </c>
      <c r="DK94" s="203">
        <f t="shared" si="154"/>
        <v>196.6</v>
      </c>
      <c r="DL94" s="203">
        <f t="shared" si="154"/>
        <v>3187.1</v>
      </c>
      <c r="DM94" s="203">
        <f t="shared" si="154"/>
        <v>137.1</v>
      </c>
      <c r="DN94" s="203">
        <f t="shared" si="154"/>
        <v>851</v>
      </c>
      <c r="DO94" s="203">
        <f t="shared" si="154"/>
        <v>2012.2</v>
      </c>
      <c r="DP94" s="203">
        <f t="shared" si="154"/>
        <v>66.3</v>
      </c>
      <c r="DQ94" s="203">
        <f t="shared" si="154"/>
        <v>373.1</v>
      </c>
      <c r="DR94" s="203">
        <f t="shared" si="154"/>
        <v>982.1</v>
      </c>
      <c r="DS94" s="203">
        <f t="shared" si="154"/>
        <v>453.9</v>
      </c>
      <c r="DT94" s="203">
        <f t="shared" si="154"/>
        <v>152.19999999999999</v>
      </c>
      <c r="DU94" s="203">
        <f t="shared" si="154"/>
        <v>207.3</v>
      </c>
      <c r="DV94" s="203">
        <f t="shared" si="154"/>
        <v>92.1</v>
      </c>
      <c r="DW94" s="203">
        <f t="shared" si="154"/>
        <v>151.30000000000001</v>
      </c>
      <c r="DX94" s="203">
        <f t="shared" si="154"/>
        <v>56.7</v>
      </c>
      <c r="DY94" s="203">
        <f t="shared" si="154"/>
        <v>71.2</v>
      </c>
      <c r="DZ94" s="203">
        <f t="shared" si="154"/>
        <v>240.2</v>
      </c>
      <c r="EA94" s="203">
        <f t="shared" si="154"/>
        <v>222.4</v>
      </c>
      <c r="EB94" s="203">
        <f t="shared" ref="EB94:FX94" si="155">EB18</f>
        <v>314.8</v>
      </c>
      <c r="EC94" s="203">
        <f t="shared" si="155"/>
        <v>96.6</v>
      </c>
      <c r="ED94" s="203">
        <f t="shared" si="155"/>
        <v>103</v>
      </c>
      <c r="EE94" s="203">
        <f t="shared" si="155"/>
        <v>132.30000000000001</v>
      </c>
      <c r="EF94" s="203">
        <f t="shared" si="155"/>
        <v>963.2</v>
      </c>
      <c r="EG94" s="203">
        <f t="shared" si="155"/>
        <v>161.30000000000001</v>
      </c>
      <c r="EH94" s="203">
        <f t="shared" si="155"/>
        <v>130.69999999999999</v>
      </c>
      <c r="EI94" s="203">
        <f t="shared" si="155"/>
        <v>10751.4</v>
      </c>
      <c r="EJ94" s="203">
        <f t="shared" si="155"/>
        <v>5234</v>
      </c>
      <c r="EK94" s="203">
        <f t="shared" si="155"/>
        <v>254.2</v>
      </c>
      <c r="EL94" s="203">
        <f t="shared" si="155"/>
        <v>215.9</v>
      </c>
      <c r="EM94" s="203">
        <f t="shared" si="155"/>
        <v>208.5</v>
      </c>
      <c r="EN94" s="203">
        <f t="shared" si="155"/>
        <v>680</v>
      </c>
      <c r="EO94" s="203">
        <f t="shared" si="155"/>
        <v>138.19999999999999</v>
      </c>
      <c r="EP94" s="203">
        <f t="shared" si="155"/>
        <v>118</v>
      </c>
      <c r="EQ94" s="203">
        <f t="shared" si="155"/>
        <v>480.4</v>
      </c>
      <c r="ER94" s="203">
        <f t="shared" si="155"/>
        <v>87.7</v>
      </c>
      <c r="ES94" s="203">
        <f t="shared" si="155"/>
        <v>124.4</v>
      </c>
      <c r="ET94" s="203">
        <f t="shared" si="155"/>
        <v>153.1</v>
      </c>
      <c r="EU94" s="203">
        <f t="shared" si="155"/>
        <v>532.79999999999995</v>
      </c>
      <c r="EV94" s="203">
        <f t="shared" si="155"/>
        <v>40.299999999999997</v>
      </c>
      <c r="EW94" s="203">
        <f t="shared" si="155"/>
        <v>229.6</v>
      </c>
      <c r="EX94" s="203">
        <f t="shared" si="155"/>
        <v>92.2</v>
      </c>
      <c r="EY94" s="203">
        <f t="shared" si="155"/>
        <v>427.7</v>
      </c>
      <c r="EZ94" s="203">
        <f t="shared" si="155"/>
        <v>69.900000000000006</v>
      </c>
      <c r="FA94" s="203">
        <f t="shared" si="155"/>
        <v>1285.8</v>
      </c>
      <c r="FB94" s="203">
        <f t="shared" si="155"/>
        <v>214.1</v>
      </c>
      <c r="FC94" s="203">
        <f t="shared" si="155"/>
        <v>618.70000000000005</v>
      </c>
      <c r="FD94" s="203">
        <f t="shared" si="155"/>
        <v>228</v>
      </c>
      <c r="FE94" s="203">
        <f t="shared" si="155"/>
        <v>47.7</v>
      </c>
      <c r="FF94" s="203">
        <f t="shared" si="155"/>
        <v>102.8</v>
      </c>
      <c r="FG94" s="203">
        <f t="shared" si="155"/>
        <v>52.6</v>
      </c>
      <c r="FH94" s="203">
        <f t="shared" si="155"/>
        <v>32.1</v>
      </c>
      <c r="FI94" s="203">
        <f t="shared" si="155"/>
        <v>1032.5</v>
      </c>
      <c r="FJ94" s="203">
        <f t="shared" si="155"/>
        <v>747.8</v>
      </c>
      <c r="FK94" s="203">
        <f t="shared" si="155"/>
        <v>1374.3</v>
      </c>
      <c r="FL94" s="203">
        <f t="shared" si="155"/>
        <v>2171.9</v>
      </c>
      <c r="FM94" s="203">
        <f t="shared" si="155"/>
        <v>1300.2</v>
      </c>
      <c r="FN94" s="203">
        <f t="shared" si="155"/>
        <v>15884.6</v>
      </c>
      <c r="FO94" s="203">
        <f t="shared" si="155"/>
        <v>578.4</v>
      </c>
      <c r="FP94" s="203">
        <f t="shared" si="155"/>
        <v>1343.2</v>
      </c>
      <c r="FQ94" s="203">
        <f t="shared" si="155"/>
        <v>354</v>
      </c>
      <c r="FR94" s="203">
        <f t="shared" si="155"/>
        <v>44.2</v>
      </c>
      <c r="FS94" s="203">
        <f t="shared" si="155"/>
        <v>45</v>
      </c>
      <c r="FT94" s="203">
        <f t="shared" si="155"/>
        <v>32.1</v>
      </c>
      <c r="FU94" s="203">
        <f t="shared" si="155"/>
        <v>485.3</v>
      </c>
      <c r="FV94" s="203">
        <f t="shared" si="155"/>
        <v>434.2</v>
      </c>
      <c r="FW94" s="203">
        <f t="shared" si="155"/>
        <v>81.7</v>
      </c>
      <c r="FX94" s="203">
        <f t="shared" si="155"/>
        <v>29.3</v>
      </c>
      <c r="FY94" s="2"/>
      <c r="FZ94" s="14">
        <f>SUM(C94:FX94)</f>
        <v>387521.69999999995</v>
      </c>
      <c r="GA94" s="59"/>
      <c r="GB94" s="14">
        <f>FZ94-GA94</f>
        <v>387521.69999999995</v>
      </c>
      <c r="GC94" s="14"/>
      <c r="GD94" s="14"/>
      <c r="GE94" s="14"/>
      <c r="GF94" s="14"/>
      <c r="GG94" s="2"/>
      <c r="GH94" s="26"/>
      <c r="GI94" s="141"/>
      <c r="GJ94" s="141"/>
      <c r="GK94" s="141"/>
      <c r="GL94" s="141"/>
      <c r="GM94" s="141"/>
    </row>
    <row r="95" spans="1:198" x14ac:dyDescent="0.35">
      <c r="A95" s="115" t="s">
        <v>497</v>
      </c>
      <c r="B95" s="116" t="s">
        <v>728</v>
      </c>
      <c r="C95" s="31">
        <f>C84*0.25</f>
        <v>2172.9499999999998</v>
      </c>
      <c r="D95" s="31">
        <f t="shared" ref="D95:BO95" si="156">D84*0.25</f>
        <v>2172.9499999999998</v>
      </c>
      <c r="E95" s="31">
        <f t="shared" si="156"/>
        <v>2172.9499999999998</v>
      </c>
      <c r="F95" s="31">
        <f t="shared" si="156"/>
        <v>2172.9499999999998</v>
      </c>
      <c r="G95" s="31">
        <f t="shared" si="156"/>
        <v>2172.9499999999998</v>
      </c>
      <c r="H95" s="31">
        <f t="shared" si="156"/>
        <v>2172.9499999999998</v>
      </c>
      <c r="I95" s="31">
        <f t="shared" si="156"/>
        <v>2172.9499999999998</v>
      </c>
      <c r="J95" s="31">
        <f t="shared" si="156"/>
        <v>2172.9499999999998</v>
      </c>
      <c r="K95" s="31">
        <f t="shared" si="156"/>
        <v>2172.9499999999998</v>
      </c>
      <c r="L95" s="31">
        <f t="shared" si="156"/>
        <v>2172.9499999999998</v>
      </c>
      <c r="M95" s="31">
        <f t="shared" si="156"/>
        <v>2172.9499999999998</v>
      </c>
      <c r="N95" s="31">
        <f t="shared" si="156"/>
        <v>2172.9499999999998</v>
      </c>
      <c r="O95" s="31">
        <f t="shared" si="156"/>
        <v>2172.9499999999998</v>
      </c>
      <c r="P95" s="31">
        <f t="shared" si="156"/>
        <v>2172.9499999999998</v>
      </c>
      <c r="Q95" s="31">
        <f t="shared" si="156"/>
        <v>2172.9499999999998</v>
      </c>
      <c r="R95" s="31">
        <f t="shared" si="156"/>
        <v>2172.9499999999998</v>
      </c>
      <c r="S95" s="31">
        <f t="shared" si="156"/>
        <v>2172.9499999999998</v>
      </c>
      <c r="T95" s="31">
        <f t="shared" si="156"/>
        <v>2172.9499999999998</v>
      </c>
      <c r="U95" s="31">
        <f t="shared" si="156"/>
        <v>2172.9499999999998</v>
      </c>
      <c r="V95" s="31">
        <f t="shared" si="156"/>
        <v>2172.9499999999998</v>
      </c>
      <c r="W95" s="31">
        <f t="shared" si="156"/>
        <v>2172.9499999999998</v>
      </c>
      <c r="X95" s="31">
        <f t="shared" si="156"/>
        <v>2172.9499999999998</v>
      </c>
      <c r="Y95" s="31">
        <f t="shared" si="156"/>
        <v>2172.9499999999998</v>
      </c>
      <c r="Z95" s="31">
        <f t="shared" si="156"/>
        <v>2172.9499999999998</v>
      </c>
      <c r="AA95" s="31">
        <f t="shared" si="156"/>
        <v>2172.9499999999998</v>
      </c>
      <c r="AB95" s="31">
        <f t="shared" si="156"/>
        <v>2172.9499999999998</v>
      </c>
      <c r="AC95" s="31">
        <f t="shared" si="156"/>
        <v>2172.9499999999998</v>
      </c>
      <c r="AD95" s="31">
        <f t="shared" si="156"/>
        <v>2172.9499999999998</v>
      </c>
      <c r="AE95" s="31">
        <f t="shared" si="156"/>
        <v>2172.9499999999998</v>
      </c>
      <c r="AF95" s="31">
        <f t="shared" si="156"/>
        <v>2172.9499999999998</v>
      </c>
      <c r="AG95" s="31">
        <f t="shared" si="156"/>
        <v>2172.9499999999998</v>
      </c>
      <c r="AH95" s="31">
        <f t="shared" si="156"/>
        <v>2172.9499999999998</v>
      </c>
      <c r="AI95" s="31">
        <f t="shared" si="156"/>
        <v>2172.9499999999998</v>
      </c>
      <c r="AJ95" s="31">
        <f t="shared" si="156"/>
        <v>2172.9499999999998</v>
      </c>
      <c r="AK95" s="31">
        <f t="shared" si="156"/>
        <v>2172.9499999999998</v>
      </c>
      <c r="AL95" s="31">
        <f t="shared" si="156"/>
        <v>2172.9499999999998</v>
      </c>
      <c r="AM95" s="31">
        <f t="shared" si="156"/>
        <v>2172.9499999999998</v>
      </c>
      <c r="AN95" s="31">
        <f t="shared" si="156"/>
        <v>2172.9499999999998</v>
      </c>
      <c r="AO95" s="31">
        <f t="shared" si="156"/>
        <v>2172.9499999999998</v>
      </c>
      <c r="AP95" s="31">
        <f t="shared" si="156"/>
        <v>2172.9499999999998</v>
      </c>
      <c r="AQ95" s="31">
        <f t="shared" si="156"/>
        <v>2172.9499999999998</v>
      </c>
      <c r="AR95" s="31">
        <f t="shared" si="156"/>
        <v>2172.9499999999998</v>
      </c>
      <c r="AS95" s="31">
        <f t="shared" si="156"/>
        <v>2172.9499999999998</v>
      </c>
      <c r="AT95" s="31">
        <f t="shared" si="156"/>
        <v>2172.9499999999998</v>
      </c>
      <c r="AU95" s="31">
        <f t="shared" si="156"/>
        <v>2172.9499999999998</v>
      </c>
      <c r="AV95" s="31">
        <f t="shared" si="156"/>
        <v>2172.9499999999998</v>
      </c>
      <c r="AW95" s="31">
        <f t="shared" si="156"/>
        <v>2172.9499999999998</v>
      </c>
      <c r="AX95" s="31">
        <f t="shared" si="156"/>
        <v>2172.9499999999998</v>
      </c>
      <c r="AY95" s="31">
        <f t="shared" si="156"/>
        <v>2172.9499999999998</v>
      </c>
      <c r="AZ95" s="31">
        <f t="shared" si="156"/>
        <v>2172.9499999999998</v>
      </c>
      <c r="BA95" s="31">
        <f t="shared" si="156"/>
        <v>2172.9499999999998</v>
      </c>
      <c r="BB95" s="31">
        <f t="shared" si="156"/>
        <v>2172.9499999999998</v>
      </c>
      <c r="BC95" s="31">
        <f t="shared" si="156"/>
        <v>2172.9499999999998</v>
      </c>
      <c r="BD95" s="31">
        <f t="shared" si="156"/>
        <v>2172.9499999999998</v>
      </c>
      <c r="BE95" s="31">
        <f t="shared" si="156"/>
        <v>2172.9499999999998</v>
      </c>
      <c r="BF95" s="31">
        <f t="shared" si="156"/>
        <v>2172.9499999999998</v>
      </c>
      <c r="BG95" s="31">
        <f t="shared" si="156"/>
        <v>2172.9499999999998</v>
      </c>
      <c r="BH95" s="31">
        <f t="shared" si="156"/>
        <v>2172.9499999999998</v>
      </c>
      <c r="BI95" s="31">
        <f t="shared" si="156"/>
        <v>2172.9499999999998</v>
      </c>
      <c r="BJ95" s="31">
        <f t="shared" si="156"/>
        <v>2172.9499999999998</v>
      </c>
      <c r="BK95" s="31">
        <f t="shared" si="156"/>
        <v>2172.9499999999998</v>
      </c>
      <c r="BL95" s="31">
        <f t="shared" si="156"/>
        <v>2172.9499999999998</v>
      </c>
      <c r="BM95" s="31">
        <f t="shared" si="156"/>
        <v>2172.9499999999998</v>
      </c>
      <c r="BN95" s="31">
        <f t="shared" si="156"/>
        <v>2172.9499999999998</v>
      </c>
      <c r="BO95" s="31">
        <f t="shared" si="156"/>
        <v>2172.9499999999998</v>
      </c>
      <c r="BP95" s="31">
        <f t="shared" ref="BP95:EA95" si="157">BP84*0.25</f>
        <v>2172.9499999999998</v>
      </c>
      <c r="BQ95" s="31">
        <f t="shared" si="157"/>
        <v>2172.9499999999998</v>
      </c>
      <c r="BR95" s="31">
        <f t="shared" si="157"/>
        <v>2172.9499999999998</v>
      </c>
      <c r="BS95" s="31">
        <f t="shared" si="157"/>
        <v>2172.9499999999998</v>
      </c>
      <c r="BT95" s="31">
        <f t="shared" si="157"/>
        <v>2172.9499999999998</v>
      </c>
      <c r="BU95" s="31">
        <f t="shared" si="157"/>
        <v>2172.9499999999998</v>
      </c>
      <c r="BV95" s="31">
        <f t="shared" si="157"/>
        <v>2172.9499999999998</v>
      </c>
      <c r="BW95" s="31">
        <f t="shared" si="157"/>
        <v>2172.9499999999998</v>
      </c>
      <c r="BX95" s="31">
        <f t="shared" si="157"/>
        <v>2172.9499999999998</v>
      </c>
      <c r="BY95" s="31">
        <f t="shared" si="157"/>
        <v>2172.9499999999998</v>
      </c>
      <c r="BZ95" s="31">
        <f t="shared" si="157"/>
        <v>2172.9499999999998</v>
      </c>
      <c r="CA95" s="31">
        <f t="shared" si="157"/>
        <v>2172.9499999999998</v>
      </c>
      <c r="CB95" s="31">
        <f t="shared" si="157"/>
        <v>2172.9499999999998</v>
      </c>
      <c r="CC95" s="31">
        <f t="shared" si="157"/>
        <v>2172.9499999999998</v>
      </c>
      <c r="CD95" s="31">
        <f t="shared" si="157"/>
        <v>2172.9499999999998</v>
      </c>
      <c r="CE95" s="31">
        <f t="shared" si="157"/>
        <v>2172.9499999999998</v>
      </c>
      <c r="CF95" s="31">
        <f t="shared" si="157"/>
        <v>2172.9499999999998</v>
      </c>
      <c r="CG95" s="31">
        <f t="shared" si="157"/>
        <v>2172.9499999999998</v>
      </c>
      <c r="CH95" s="31">
        <f t="shared" si="157"/>
        <v>2172.9499999999998</v>
      </c>
      <c r="CI95" s="31">
        <f t="shared" si="157"/>
        <v>2172.9499999999998</v>
      </c>
      <c r="CJ95" s="31">
        <f t="shared" si="157"/>
        <v>2172.9499999999998</v>
      </c>
      <c r="CK95" s="31">
        <f t="shared" si="157"/>
        <v>2172.9499999999998</v>
      </c>
      <c r="CL95" s="31">
        <f t="shared" si="157"/>
        <v>2172.9499999999998</v>
      </c>
      <c r="CM95" s="31">
        <f t="shared" si="157"/>
        <v>2172.9499999999998</v>
      </c>
      <c r="CN95" s="31">
        <f t="shared" si="157"/>
        <v>2172.9499999999998</v>
      </c>
      <c r="CO95" s="31">
        <f t="shared" si="157"/>
        <v>2172.9499999999998</v>
      </c>
      <c r="CP95" s="31">
        <f t="shared" si="157"/>
        <v>2172.9499999999998</v>
      </c>
      <c r="CQ95" s="31">
        <f t="shared" si="157"/>
        <v>2172.9499999999998</v>
      </c>
      <c r="CR95" s="31">
        <f t="shared" si="157"/>
        <v>2172.9499999999998</v>
      </c>
      <c r="CS95" s="31">
        <f t="shared" si="157"/>
        <v>2172.9499999999998</v>
      </c>
      <c r="CT95" s="31">
        <f t="shared" si="157"/>
        <v>2172.9499999999998</v>
      </c>
      <c r="CU95" s="31">
        <f t="shared" si="157"/>
        <v>2172.9499999999998</v>
      </c>
      <c r="CV95" s="31">
        <f t="shared" si="157"/>
        <v>2172.9499999999998</v>
      </c>
      <c r="CW95" s="31">
        <f t="shared" si="157"/>
        <v>2172.9499999999998</v>
      </c>
      <c r="CX95" s="31">
        <f t="shared" si="157"/>
        <v>2172.9499999999998</v>
      </c>
      <c r="CY95" s="31">
        <f t="shared" si="157"/>
        <v>2172.9499999999998</v>
      </c>
      <c r="CZ95" s="31">
        <f t="shared" si="157"/>
        <v>2172.9499999999998</v>
      </c>
      <c r="DA95" s="31">
        <f t="shared" si="157"/>
        <v>2172.9499999999998</v>
      </c>
      <c r="DB95" s="31">
        <f t="shared" si="157"/>
        <v>2172.9499999999998</v>
      </c>
      <c r="DC95" s="31">
        <f t="shared" si="157"/>
        <v>2172.9499999999998</v>
      </c>
      <c r="DD95" s="31">
        <f t="shared" si="157"/>
        <v>2172.9499999999998</v>
      </c>
      <c r="DE95" s="31">
        <f t="shared" si="157"/>
        <v>2172.9499999999998</v>
      </c>
      <c r="DF95" s="31">
        <f t="shared" si="157"/>
        <v>2172.9499999999998</v>
      </c>
      <c r="DG95" s="31">
        <f t="shared" si="157"/>
        <v>2172.9499999999998</v>
      </c>
      <c r="DH95" s="31">
        <f t="shared" si="157"/>
        <v>2172.9499999999998</v>
      </c>
      <c r="DI95" s="31">
        <f t="shared" si="157"/>
        <v>2172.9499999999998</v>
      </c>
      <c r="DJ95" s="31">
        <f t="shared" si="157"/>
        <v>2172.9499999999998</v>
      </c>
      <c r="DK95" s="31">
        <f t="shared" si="157"/>
        <v>2172.9499999999998</v>
      </c>
      <c r="DL95" s="31">
        <f t="shared" si="157"/>
        <v>2172.9499999999998</v>
      </c>
      <c r="DM95" s="31">
        <f t="shared" si="157"/>
        <v>2172.9499999999998</v>
      </c>
      <c r="DN95" s="31">
        <f t="shared" si="157"/>
        <v>2172.9499999999998</v>
      </c>
      <c r="DO95" s="31">
        <f t="shared" si="157"/>
        <v>2172.9499999999998</v>
      </c>
      <c r="DP95" s="31">
        <f t="shared" si="157"/>
        <v>2172.9499999999998</v>
      </c>
      <c r="DQ95" s="31">
        <f t="shared" si="157"/>
        <v>2172.9499999999998</v>
      </c>
      <c r="DR95" s="31">
        <f t="shared" si="157"/>
        <v>2172.9499999999998</v>
      </c>
      <c r="DS95" s="31">
        <f t="shared" si="157"/>
        <v>2172.9499999999998</v>
      </c>
      <c r="DT95" s="31">
        <f t="shared" si="157"/>
        <v>2172.9499999999998</v>
      </c>
      <c r="DU95" s="31">
        <f t="shared" si="157"/>
        <v>2172.9499999999998</v>
      </c>
      <c r="DV95" s="31">
        <f t="shared" si="157"/>
        <v>2172.9499999999998</v>
      </c>
      <c r="DW95" s="31">
        <f t="shared" si="157"/>
        <v>2172.9499999999998</v>
      </c>
      <c r="DX95" s="31">
        <f t="shared" si="157"/>
        <v>2172.9499999999998</v>
      </c>
      <c r="DY95" s="31">
        <f t="shared" si="157"/>
        <v>2172.9499999999998</v>
      </c>
      <c r="DZ95" s="31">
        <f t="shared" si="157"/>
        <v>2172.9499999999998</v>
      </c>
      <c r="EA95" s="31">
        <f t="shared" si="157"/>
        <v>2172.9499999999998</v>
      </c>
      <c r="EB95" s="31">
        <f t="shared" ref="EB95:FX95" si="158">EB84*0.25</f>
        <v>2172.9499999999998</v>
      </c>
      <c r="EC95" s="31">
        <f t="shared" si="158"/>
        <v>2172.9499999999998</v>
      </c>
      <c r="ED95" s="31">
        <f t="shared" si="158"/>
        <v>2172.9499999999998</v>
      </c>
      <c r="EE95" s="31">
        <f t="shared" si="158"/>
        <v>2172.9499999999998</v>
      </c>
      <c r="EF95" s="31">
        <f t="shared" si="158"/>
        <v>2172.9499999999998</v>
      </c>
      <c r="EG95" s="31">
        <f t="shared" si="158"/>
        <v>2172.9499999999998</v>
      </c>
      <c r="EH95" s="31">
        <f t="shared" si="158"/>
        <v>2172.9499999999998</v>
      </c>
      <c r="EI95" s="31">
        <f t="shared" si="158"/>
        <v>2172.9499999999998</v>
      </c>
      <c r="EJ95" s="31">
        <f t="shared" si="158"/>
        <v>2172.9499999999998</v>
      </c>
      <c r="EK95" s="31">
        <f t="shared" si="158"/>
        <v>2172.9499999999998</v>
      </c>
      <c r="EL95" s="31">
        <f t="shared" si="158"/>
        <v>2172.9499999999998</v>
      </c>
      <c r="EM95" s="31">
        <f t="shared" si="158"/>
        <v>2172.9499999999998</v>
      </c>
      <c r="EN95" s="31">
        <f t="shared" si="158"/>
        <v>2172.9499999999998</v>
      </c>
      <c r="EO95" s="31">
        <f t="shared" si="158"/>
        <v>2172.9499999999998</v>
      </c>
      <c r="EP95" s="31">
        <f t="shared" si="158"/>
        <v>2172.9499999999998</v>
      </c>
      <c r="EQ95" s="31">
        <f t="shared" si="158"/>
        <v>2172.9499999999998</v>
      </c>
      <c r="ER95" s="31">
        <f t="shared" si="158"/>
        <v>2172.9499999999998</v>
      </c>
      <c r="ES95" s="31">
        <f t="shared" si="158"/>
        <v>2172.9499999999998</v>
      </c>
      <c r="ET95" s="31">
        <f t="shared" si="158"/>
        <v>2172.9499999999998</v>
      </c>
      <c r="EU95" s="31">
        <f t="shared" si="158"/>
        <v>2172.9499999999998</v>
      </c>
      <c r="EV95" s="31">
        <f t="shared" si="158"/>
        <v>2172.9499999999998</v>
      </c>
      <c r="EW95" s="31">
        <f t="shared" si="158"/>
        <v>2172.9499999999998</v>
      </c>
      <c r="EX95" s="31">
        <f t="shared" si="158"/>
        <v>2172.9499999999998</v>
      </c>
      <c r="EY95" s="31">
        <f t="shared" si="158"/>
        <v>2172.9499999999998</v>
      </c>
      <c r="EZ95" s="31">
        <f t="shared" si="158"/>
        <v>2172.9499999999998</v>
      </c>
      <c r="FA95" s="31">
        <f t="shared" si="158"/>
        <v>2172.9499999999998</v>
      </c>
      <c r="FB95" s="31">
        <f t="shared" si="158"/>
        <v>2172.9499999999998</v>
      </c>
      <c r="FC95" s="31">
        <f t="shared" si="158"/>
        <v>2172.9499999999998</v>
      </c>
      <c r="FD95" s="31">
        <f t="shared" si="158"/>
        <v>2172.9499999999998</v>
      </c>
      <c r="FE95" s="31">
        <f t="shared" si="158"/>
        <v>2172.9499999999998</v>
      </c>
      <c r="FF95" s="31">
        <f t="shared" si="158"/>
        <v>2172.9499999999998</v>
      </c>
      <c r="FG95" s="31">
        <f t="shared" si="158"/>
        <v>2172.9499999999998</v>
      </c>
      <c r="FH95" s="31">
        <f t="shared" si="158"/>
        <v>2172.9499999999998</v>
      </c>
      <c r="FI95" s="31">
        <f t="shared" si="158"/>
        <v>2172.9499999999998</v>
      </c>
      <c r="FJ95" s="31">
        <f t="shared" si="158"/>
        <v>2172.9499999999998</v>
      </c>
      <c r="FK95" s="31">
        <f t="shared" si="158"/>
        <v>2172.9499999999998</v>
      </c>
      <c r="FL95" s="31">
        <f t="shared" si="158"/>
        <v>2172.9499999999998</v>
      </c>
      <c r="FM95" s="31">
        <f t="shared" si="158"/>
        <v>2172.9499999999998</v>
      </c>
      <c r="FN95" s="31">
        <f t="shared" si="158"/>
        <v>2172.9499999999998</v>
      </c>
      <c r="FO95" s="31">
        <f t="shared" si="158"/>
        <v>2172.9499999999998</v>
      </c>
      <c r="FP95" s="31">
        <f t="shared" si="158"/>
        <v>2172.9499999999998</v>
      </c>
      <c r="FQ95" s="31">
        <f t="shared" si="158"/>
        <v>2172.9499999999998</v>
      </c>
      <c r="FR95" s="31">
        <f t="shared" si="158"/>
        <v>2172.9499999999998</v>
      </c>
      <c r="FS95" s="31">
        <f t="shared" si="158"/>
        <v>2172.9499999999998</v>
      </c>
      <c r="FT95" s="31">
        <f t="shared" si="158"/>
        <v>2172.9499999999998</v>
      </c>
      <c r="FU95" s="31">
        <f t="shared" si="158"/>
        <v>2172.9499999999998</v>
      </c>
      <c r="FV95" s="31">
        <f t="shared" si="158"/>
        <v>2172.9499999999998</v>
      </c>
      <c r="FW95" s="31">
        <f t="shared" si="158"/>
        <v>2172.9499999999998</v>
      </c>
      <c r="FX95" s="31">
        <f t="shared" si="158"/>
        <v>2172.9499999999998</v>
      </c>
      <c r="FY95" s="14"/>
      <c r="FZ95" s="14"/>
      <c r="GA95" s="2"/>
      <c r="GB95" s="14"/>
      <c r="GC95" s="14"/>
      <c r="GD95" s="14"/>
      <c r="GE95" s="14"/>
      <c r="GF95" s="14"/>
      <c r="GG95" s="2"/>
      <c r="GH95" s="12"/>
      <c r="GI95" s="129"/>
      <c r="GJ95" s="129"/>
      <c r="GK95" s="129"/>
      <c r="GL95" s="129"/>
      <c r="GM95" s="129"/>
      <c r="GN95" s="134"/>
      <c r="GO95" s="134"/>
    </row>
    <row r="96" spans="1:198" x14ac:dyDescent="0.35">
      <c r="A96" s="115" t="s">
        <v>498</v>
      </c>
      <c r="B96" s="116" t="s">
        <v>1049</v>
      </c>
      <c r="C96" s="186">
        <f t="shared" ref="C96:AH96" si="159">C94/C21</f>
        <v>0.73480120823686357</v>
      </c>
      <c r="D96" s="186">
        <f t="shared" si="159"/>
        <v>0.51690038879206324</v>
      </c>
      <c r="E96" s="186">
        <f t="shared" si="159"/>
        <v>0.88430230387214814</v>
      </c>
      <c r="F96" s="186">
        <f t="shared" si="159"/>
        <v>0.51400158098881432</v>
      </c>
      <c r="G96" s="186">
        <f t="shared" si="159"/>
        <v>0.4404794186235696</v>
      </c>
      <c r="H96" s="186">
        <f t="shared" si="159"/>
        <v>0.40915032679738561</v>
      </c>
      <c r="I96" s="186">
        <f t="shared" si="159"/>
        <v>0.81961534020195281</v>
      </c>
      <c r="J96" s="186">
        <f t="shared" si="159"/>
        <v>0.79411764705882348</v>
      </c>
      <c r="K96" s="186">
        <f t="shared" si="159"/>
        <v>0.61084337349397588</v>
      </c>
      <c r="L96" s="186">
        <f t="shared" si="159"/>
        <v>0.64592911877394643</v>
      </c>
      <c r="M96" s="186">
        <f t="shared" si="159"/>
        <v>0.85961606406783653</v>
      </c>
      <c r="N96" s="186">
        <f t="shared" si="159"/>
        <v>0.37550002587198544</v>
      </c>
      <c r="O96" s="186">
        <f t="shared" si="159"/>
        <v>0.24489729930724524</v>
      </c>
      <c r="P96" s="186">
        <f t="shared" si="159"/>
        <v>0.52435897435897438</v>
      </c>
      <c r="Q96" s="186">
        <f t="shared" si="159"/>
        <v>0.78780194649260549</v>
      </c>
      <c r="R96" s="186">
        <f t="shared" si="159"/>
        <v>0.53338832693243898</v>
      </c>
      <c r="S96" s="186">
        <f t="shared" si="159"/>
        <v>0.59232613908872911</v>
      </c>
      <c r="T96" s="186">
        <f t="shared" si="159"/>
        <v>0.74062499999999998</v>
      </c>
      <c r="U96" s="186">
        <f t="shared" si="159"/>
        <v>0.67592592592592593</v>
      </c>
      <c r="V96" s="186">
        <f t="shared" si="159"/>
        <v>0.74516765285996056</v>
      </c>
      <c r="W96" s="186">
        <f t="shared" si="159"/>
        <v>0.78315789473684216</v>
      </c>
      <c r="X96" s="186">
        <f t="shared" si="159"/>
        <v>0.56359102244389025</v>
      </c>
      <c r="Y96" s="186">
        <f t="shared" si="159"/>
        <v>0.84167143674871214</v>
      </c>
      <c r="Z96" s="186">
        <f t="shared" si="159"/>
        <v>0.39004329004329003</v>
      </c>
      <c r="AA96" s="186">
        <f t="shared" si="159"/>
        <v>0.364597042781523</v>
      </c>
      <c r="AB96" s="186">
        <f t="shared" si="159"/>
        <v>0.27509819616895326</v>
      </c>
      <c r="AC96" s="186">
        <f t="shared" si="159"/>
        <v>0.36802359882005897</v>
      </c>
      <c r="AD96" s="186">
        <f t="shared" si="159"/>
        <v>0.38660399529964745</v>
      </c>
      <c r="AE96" s="186">
        <f t="shared" si="159"/>
        <v>0.69793814432989698</v>
      </c>
      <c r="AF96" s="186">
        <f t="shared" si="159"/>
        <v>0.5446808510638298</v>
      </c>
      <c r="AG96" s="186">
        <f t="shared" si="159"/>
        <v>0.32126387702818104</v>
      </c>
      <c r="AH96" s="186">
        <f t="shared" si="159"/>
        <v>0.68733480176211459</v>
      </c>
      <c r="AI96" s="186">
        <f t="shared" ref="AI96:BN96" si="160">AI94/AI21</f>
        <v>0.61148825065274148</v>
      </c>
      <c r="AJ96" s="186">
        <f t="shared" si="160"/>
        <v>0.84683195592286498</v>
      </c>
      <c r="AK96" s="186">
        <f t="shared" si="160"/>
        <v>0.93103448275862066</v>
      </c>
      <c r="AL96" s="186">
        <f t="shared" si="160"/>
        <v>0.83327495621716285</v>
      </c>
      <c r="AM96" s="186">
        <f t="shared" si="160"/>
        <v>0.65493646138807438</v>
      </c>
      <c r="AN96" s="186">
        <f t="shared" si="160"/>
        <v>0.51608133086876151</v>
      </c>
      <c r="AO96" s="186">
        <f t="shared" si="160"/>
        <v>0.60498920138804635</v>
      </c>
      <c r="AP96" s="186">
        <f t="shared" si="160"/>
        <v>0.62879930173709553</v>
      </c>
      <c r="AQ96" s="186">
        <f t="shared" si="160"/>
        <v>0.60238568588469188</v>
      </c>
      <c r="AR96" s="186">
        <f t="shared" si="160"/>
        <v>0.17536408361272798</v>
      </c>
      <c r="AS96" s="186">
        <f t="shared" si="160"/>
        <v>0.42709961404739882</v>
      </c>
      <c r="AT96" s="186">
        <f t="shared" si="160"/>
        <v>0.23668361360969889</v>
      </c>
      <c r="AU96" s="186">
        <f t="shared" si="160"/>
        <v>0.40410447761194029</v>
      </c>
      <c r="AV96" s="186">
        <f t="shared" si="160"/>
        <v>0.63209459459459461</v>
      </c>
      <c r="AW96" s="186">
        <f t="shared" si="160"/>
        <v>0.34357976653696498</v>
      </c>
      <c r="AX96" s="186">
        <f t="shared" si="160"/>
        <v>0.54814814814814816</v>
      </c>
      <c r="AY96" s="186">
        <f t="shared" si="160"/>
        <v>0.53793103448275859</v>
      </c>
      <c r="AZ96" s="186">
        <f t="shared" si="160"/>
        <v>0.67120783496286007</v>
      </c>
      <c r="BA96" s="186">
        <f t="shared" si="160"/>
        <v>0.48359699883385782</v>
      </c>
      <c r="BB96" s="186">
        <f t="shared" si="160"/>
        <v>0.4907004458965466</v>
      </c>
      <c r="BC96" s="186">
        <f t="shared" si="160"/>
        <v>0.57670182747387155</v>
      </c>
      <c r="BD96" s="186">
        <f t="shared" si="160"/>
        <v>0.21840153803900028</v>
      </c>
      <c r="BE96" s="186">
        <f t="shared" si="160"/>
        <v>0.38031135531135535</v>
      </c>
      <c r="BF96" s="186">
        <f t="shared" si="160"/>
        <v>0.22520166432549515</v>
      </c>
      <c r="BG96" s="186">
        <f t="shared" si="160"/>
        <v>0.59858849077090115</v>
      </c>
      <c r="BH96" s="186">
        <f t="shared" si="160"/>
        <v>0.29491173416407063</v>
      </c>
      <c r="BI96" s="186">
        <f t="shared" si="160"/>
        <v>0.75009823182711199</v>
      </c>
      <c r="BJ96" s="186">
        <f t="shared" si="160"/>
        <v>0.17130054610800802</v>
      </c>
      <c r="BK96" s="186">
        <f t="shared" si="160"/>
        <v>0.50853016722648325</v>
      </c>
      <c r="BL96" s="186">
        <f t="shared" si="160"/>
        <v>0.6175166297117517</v>
      </c>
      <c r="BM96" s="186">
        <f t="shared" si="160"/>
        <v>0.63611111111111107</v>
      </c>
      <c r="BN96" s="186">
        <f t="shared" si="160"/>
        <v>0.59299960635087257</v>
      </c>
      <c r="BO96" s="186">
        <f t="shared" ref="BO96:CT96" si="161">BO94/BO21</f>
        <v>0.57451640033641715</v>
      </c>
      <c r="BP96" s="186">
        <f t="shared" si="161"/>
        <v>0.63941605839416049</v>
      </c>
      <c r="BQ96" s="186">
        <f t="shared" si="161"/>
        <v>0.51350071886944626</v>
      </c>
      <c r="BR96" s="186">
        <f t="shared" si="161"/>
        <v>0.50919587440671787</v>
      </c>
      <c r="BS96" s="186">
        <f t="shared" si="161"/>
        <v>0.67692172845998766</v>
      </c>
      <c r="BT96" s="186">
        <f t="shared" si="161"/>
        <v>0.4602545968882602</v>
      </c>
      <c r="BU96" s="186">
        <f t="shared" si="161"/>
        <v>0.4352480417754569</v>
      </c>
      <c r="BV96" s="186">
        <f t="shared" si="161"/>
        <v>0.33242265970269186</v>
      </c>
      <c r="BW96" s="186">
        <f t="shared" si="161"/>
        <v>0.35352286773794811</v>
      </c>
      <c r="BX96" s="186">
        <f t="shared" si="161"/>
        <v>0.39473684210526316</v>
      </c>
      <c r="BY96" s="186">
        <f t="shared" si="161"/>
        <v>0.87395171537484106</v>
      </c>
      <c r="BZ96" s="186">
        <f t="shared" si="161"/>
        <v>0.71754385964912282</v>
      </c>
      <c r="CA96" s="186">
        <f t="shared" si="161"/>
        <v>0.32084805653710247</v>
      </c>
      <c r="CB96" s="186">
        <f t="shared" si="161"/>
        <v>0.30819966836860335</v>
      </c>
      <c r="CC96" s="186">
        <f t="shared" si="161"/>
        <v>0.65376344086021498</v>
      </c>
      <c r="CD96" s="186">
        <f t="shared" si="161"/>
        <v>0.40666666666666662</v>
      </c>
      <c r="CE96" s="186">
        <f t="shared" si="161"/>
        <v>0.46269592476489024</v>
      </c>
      <c r="CF96" s="186">
        <f t="shared" si="161"/>
        <v>0.5</v>
      </c>
      <c r="CG96" s="186">
        <f t="shared" si="161"/>
        <v>0.45090909090909087</v>
      </c>
      <c r="CH96" s="186">
        <f t="shared" si="161"/>
        <v>0.75555555555555554</v>
      </c>
      <c r="CI96" s="186">
        <f t="shared" si="161"/>
        <v>0.6307467057101025</v>
      </c>
      <c r="CJ96" s="186">
        <f t="shared" si="161"/>
        <v>0.62150668286755772</v>
      </c>
      <c r="CK96" s="186">
        <f t="shared" si="161"/>
        <v>0.36980760148662245</v>
      </c>
      <c r="CL96" s="186">
        <f t="shared" si="161"/>
        <v>0.42723573716561342</v>
      </c>
      <c r="CM96" s="186">
        <f t="shared" si="161"/>
        <v>0.57082658022690436</v>
      </c>
      <c r="CN96" s="186">
        <f t="shared" si="161"/>
        <v>0.32050045365550833</v>
      </c>
      <c r="CO96" s="186">
        <f t="shared" si="161"/>
        <v>0.33260183205674559</v>
      </c>
      <c r="CP96" s="186">
        <f t="shared" si="161"/>
        <v>0.47484416740872665</v>
      </c>
      <c r="CQ96" s="186">
        <f t="shared" si="161"/>
        <v>0.75652173913043486</v>
      </c>
      <c r="CR96" s="186">
        <f t="shared" si="161"/>
        <v>0.37493606138107416</v>
      </c>
      <c r="CS96" s="186">
        <f t="shared" si="161"/>
        <v>0.40381493506493504</v>
      </c>
      <c r="CT96" s="186">
        <f t="shared" si="161"/>
        <v>0.80892857142857133</v>
      </c>
      <c r="CU96" s="186">
        <f t="shared" ref="CU96:DZ96" si="162">CU94/CU21</f>
        <v>0.44881720430107525</v>
      </c>
      <c r="CV96" s="186">
        <f t="shared" si="162"/>
        <v>0.37916666666666665</v>
      </c>
      <c r="CW96" s="186">
        <f t="shared" si="162"/>
        <v>0.56528747984954331</v>
      </c>
      <c r="CX96" s="186">
        <f t="shared" si="162"/>
        <v>0.50535519125683059</v>
      </c>
      <c r="CY96" s="186">
        <f t="shared" si="162"/>
        <v>0.51764705882352935</v>
      </c>
      <c r="CZ96" s="186">
        <f t="shared" si="162"/>
        <v>0.56651609260304914</v>
      </c>
      <c r="DA96" s="186">
        <f t="shared" si="162"/>
        <v>0.24754901960784315</v>
      </c>
      <c r="DB96" s="186">
        <f t="shared" si="162"/>
        <v>0.29307568438003223</v>
      </c>
      <c r="DC96" s="186">
        <f t="shared" si="162"/>
        <v>0.26217616580310882</v>
      </c>
      <c r="DD96" s="186">
        <f t="shared" si="162"/>
        <v>0.62564102564102564</v>
      </c>
      <c r="DE96" s="186">
        <f t="shared" si="162"/>
        <v>0.46250000000000002</v>
      </c>
      <c r="DF96" s="186">
        <f t="shared" si="162"/>
        <v>0.5626004134154825</v>
      </c>
      <c r="DG96" s="186">
        <f t="shared" si="162"/>
        <v>0.4021390374331551</v>
      </c>
      <c r="DH96" s="186">
        <f t="shared" si="162"/>
        <v>0.57896919431279614</v>
      </c>
      <c r="DI96" s="186">
        <f t="shared" si="162"/>
        <v>0.66668083297917557</v>
      </c>
      <c r="DJ96" s="186">
        <f t="shared" si="162"/>
        <v>0.56527545909849752</v>
      </c>
      <c r="DK96" s="186">
        <f t="shared" si="162"/>
        <v>0.41608465608465606</v>
      </c>
      <c r="DL96" s="186">
        <f t="shared" si="162"/>
        <v>0.56550977678412995</v>
      </c>
      <c r="DM96" s="186">
        <f t="shared" si="162"/>
        <v>0.58093220338983054</v>
      </c>
      <c r="DN96" s="186">
        <f t="shared" si="162"/>
        <v>0.66339257873401936</v>
      </c>
      <c r="DO96" s="186">
        <f t="shared" si="162"/>
        <v>0.61321387212775036</v>
      </c>
      <c r="DP96" s="186">
        <f t="shared" si="162"/>
        <v>0.33316582914572862</v>
      </c>
      <c r="DQ96" s="186">
        <f t="shared" si="162"/>
        <v>0.42571884984025565</v>
      </c>
      <c r="DR96" s="186">
        <f t="shared" si="162"/>
        <v>0.7754441373864982</v>
      </c>
      <c r="DS96" s="186">
        <f t="shared" si="162"/>
        <v>0.83284403669724771</v>
      </c>
      <c r="DT96" s="186">
        <f t="shared" si="162"/>
        <v>0.86477272727272725</v>
      </c>
      <c r="DU96" s="186">
        <f t="shared" si="162"/>
        <v>0.59913294797687866</v>
      </c>
      <c r="DV96" s="186">
        <f t="shared" si="162"/>
        <v>0.46397984886649873</v>
      </c>
      <c r="DW96" s="186">
        <f t="shared" si="162"/>
        <v>0.52994746059544662</v>
      </c>
      <c r="DX96" s="186">
        <f t="shared" si="162"/>
        <v>0.33750000000000002</v>
      </c>
      <c r="DY96" s="186">
        <f t="shared" si="162"/>
        <v>0.25428571428571428</v>
      </c>
      <c r="DZ96" s="186">
        <f t="shared" si="162"/>
        <v>0.39604286892003293</v>
      </c>
      <c r="EA96" s="186">
        <f t="shared" ref="EA96:FF96" si="163">EA94/EA21</f>
        <v>0.43736479842674536</v>
      </c>
      <c r="EB96" s="186">
        <f t="shared" si="163"/>
        <v>0.63023023023023028</v>
      </c>
      <c r="EC96" s="186">
        <f t="shared" si="163"/>
        <v>0.37082533589251437</v>
      </c>
      <c r="ED96" s="186">
        <f t="shared" si="163"/>
        <v>6.6451612903225807E-2</v>
      </c>
      <c r="EE96" s="186">
        <f t="shared" si="163"/>
        <v>0.71320754716981138</v>
      </c>
      <c r="EF96" s="186">
        <f t="shared" si="163"/>
        <v>0.76323296354992076</v>
      </c>
      <c r="EG96" s="186">
        <f t="shared" si="163"/>
        <v>0.6452</v>
      </c>
      <c r="EH96" s="186">
        <f t="shared" si="163"/>
        <v>0.53130081300813004</v>
      </c>
      <c r="EI96" s="186">
        <f t="shared" si="163"/>
        <v>0.80860088896911175</v>
      </c>
      <c r="EJ96" s="186">
        <f t="shared" si="163"/>
        <v>0.52330057289115073</v>
      </c>
      <c r="EK96" s="186">
        <f t="shared" si="163"/>
        <v>0.38162438072361504</v>
      </c>
      <c r="EL96" s="186">
        <f t="shared" si="163"/>
        <v>0.48299776286353469</v>
      </c>
      <c r="EM96" s="186">
        <f t="shared" si="163"/>
        <v>0.59554413024850039</v>
      </c>
      <c r="EN96" s="186">
        <f t="shared" si="163"/>
        <v>0.73888949255677505</v>
      </c>
      <c r="EO96" s="186">
        <f t="shared" si="163"/>
        <v>0.48153310104529612</v>
      </c>
      <c r="EP96" s="186">
        <f t="shared" si="163"/>
        <v>0.27505827505827507</v>
      </c>
      <c r="EQ96" s="186">
        <f t="shared" si="163"/>
        <v>0.19090764584326814</v>
      </c>
      <c r="ER96" s="186">
        <f t="shared" si="163"/>
        <v>0.28336025848142166</v>
      </c>
      <c r="ES96" s="186">
        <f t="shared" si="163"/>
        <v>0.60212971926427883</v>
      </c>
      <c r="ET96" s="186">
        <f t="shared" si="163"/>
        <v>0.76511744127936032</v>
      </c>
      <c r="EU96" s="186">
        <f t="shared" si="163"/>
        <v>0.93802816901408448</v>
      </c>
      <c r="EV96" s="186">
        <f t="shared" si="163"/>
        <v>0.6106060606060606</v>
      </c>
      <c r="EW96" s="186">
        <f t="shared" si="163"/>
        <v>0.3075686537173476</v>
      </c>
      <c r="EX96" s="186">
        <f t="shared" si="163"/>
        <v>0.53141210374639769</v>
      </c>
      <c r="EY96" s="186">
        <f t="shared" si="163"/>
        <v>0.65830383253809444</v>
      </c>
      <c r="EZ96" s="186">
        <f t="shared" si="163"/>
        <v>0.55039370078740157</v>
      </c>
      <c r="FA96" s="186">
        <f t="shared" si="163"/>
        <v>0.39418743676998064</v>
      </c>
      <c r="FB96" s="186">
        <f t="shared" si="163"/>
        <v>0.79739292364990688</v>
      </c>
      <c r="FC96" s="186">
        <f t="shared" si="163"/>
        <v>0.36510090876903106</v>
      </c>
      <c r="FD96" s="186">
        <f t="shared" si="163"/>
        <v>0.5714285714285714</v>
      </c>
      <c r="FE96" s="186">
        <f t="shared" si="163"/>
        <v>0.68142857142857149</v>
      </c>
      <c r="FF96" s="186">
        <f t="shared" si="163"/>
        <v>0.58742857142857141</v>
      </c>
      <c r="FG96" s="186">
        <f t="shared" ref="FG96:FX96" si="164">FG94/FG21</f>
        <v>0.46140350877192982</v>
      </c>
      <c r="FH96" s="186">
        <f t="shared" si="164"/>
        <v>0.46521739130434786</v>
      </c>
      <c r="FI96" s="186">
        <f t="shared" si="164"/>
        <v>0.62861491628614918</v>
      </c>
      <c r="FJ96" s="186">
        <f t="shared" si="164"/>
        <v>0.37250311332503111</v>
      </c>
      <c r="FK96" s="186">
        <f t="shared" si="164"/>
        <v>0.55482438433589021</v>
      </c>
      <c r="FL96" s="186">
        <f t="shared" si="164"/>
        <v>0.25419880385295118</v>
      </c>
      <c r="FM96" s="186">
        <f t="shared" si="164"/>
        <v>0.32768788749432937</v>
      </c>
      <c r="FN96" s="186">
        <f t="shared" si="164"/>
        <v>0.69580186778336517</v>
      </c>
      <c r="FO96" s="186">
        <f t="shared" si="164"/>
        <v>0.51642857142857146</v>
      </c>
      <c r="FP96" s="186">
        <f t="shared" si="164"/>
        <v>0.57328211694408882</v>
      </c>
      <c r="FQ96" s="186">
        <f t="shared" si="164"/>
        <v>0.3597560975609756</v>
      </c>
      <c r="FR96" s="186">
        <f t="shared" si="164"/>
        <v>0.28134945894334823</v>
      </c>
      <c r="FS96" s="186">
        <f t="shared" si="164"/>
        <v>0.28037383177570091</v>
      </c>
      <c r="FT96" s="186">
        <f t="shared" si="164"/>
        <v>0.59444444444444444</v>
      </c>
      <c r="FU96" s="186">
        <f t="shared" si="164"/>
        <v>0.63813280736357658</v>
      </c>
      <c r="FV96" s="186">
        <f t="shared" si="164"/>
        <v>0.62340272792534102</v>
      </c>
      <c r="FW96" s="186">
        <f t="shared" si="164"/>
        <v>0.62846153846153852</v>
      </c>
      <c r="FX96" s="186">
        <f t="shared" si="164"/>
        <v>0.45781250000000001</v>
      </c>
      <c r="FY96" s="14"/>
      <c r="FZ96" s="14"/>
      <c r="GA96" s="2"/>
      <c r="GB96" s="14"/>
      <c r="GC96" s="14"/>
      <c r="GD96" s="14"/>
      <c r="GE96" s="14"/>
      <c r="GF96" s="14"/>
      <c r="GG96" s="2"/>
      <c r="GH96" s="12"/>
      <c r="GI96" s="129"/>
      <c r="GJ96" s="129"/>
      <c r="GK96" s="129"/>
      <c r="GL96" s="129"/>
      <c r="GM96" s="129"/>
      <c r="GN96" s="134"/>
      <c r="GO96" s="134"/>
    </row>
    <row r="97" spans="1:197" x14ac:dyDescent="0.35">
      <c r="A97" s="115" t="s">
        <v>875</v>
      </c>
      <c r="B97" s="116" t="s">
        <v>1050</v>
      </c>
      <c r="C97" s="187">
        <f>IF(AND(C96&gt;0.7,C79&lt;7000),C94*0.07*$B$2,0)</f>
        <v>2915759.9198000003</v>
      </c>
      <c r="D97" s="187">
        <f t="shared" ref="D97:BO97" si="165">IF(AND(D96&gt;0.7,D79&lt;7000),D94*0.07*$B$2,0)</f>
        <v>0</v>
      </c>
      <c r="E97" s="187">
        <f t="shared" si="165"/>
        <v>2881809.7489999998</v>
      </c>
      <c r="F97" s="187">
        <f t="shared" si="165"/>
        <v>0</v>
      </c>
      <c r="G97" s="187">
        <f t="shared" si="165"/>
        <v>0</v>
      </c>
      <c r="H97" s="187">
        <f t="shared" si="165"/>
        <v>0</v>
      </c>
      <c r="I97" s="187">
        <f t="shared" si="165"/>
        <v>0</v>
      </c>
      <c r="J97" s="187">
        <f t="shared" si="165"/>
        <v>961008.86699999997</v>
      </c>
      <c r="K97" s="187">
        <f t="shared" si="165"/>
        <v>0</v>
      </c>
      <c r="L97" s="187">
        <f t="shared" si="165"/>
        <v>0</v>
      </c>
      <c r="M97" s="187">
        <f t="shared" si="165"/>
        <v>444090.13740000001</v>
      </c>
      <c r="N97" s="187">
        <f t="shared" si="165"/>
        <v>0</v>
      </c>
      <c r="O97" s="187">
        <f t="shared" si="165"/>
        <v>0</v>
      </c>
      <c r="P97" s="187">
        <f t="shared" si="165"/>
        <v>0</v>
      </c>
      <c r="Q97" s="187">
        <f t="shared" si="165"/>
        <v>0</v>
      </c>
      <c r="R97" s="187">
        <f t="shared" si="165"/>
        <v>0</v>
      </c>
      <c r="S97" s="187">
        <f t="shared" si="165"/>
        <v>0</v>
      </c>
      <c r="T97" s="187">
        <f t="shared" si="165"/>
        <v>72098.481</v>
      </c>
      <c r="U97" s="187">
        <f t="shared" si="165"/>
        <v>0</v>
      </c>
      <c r="V97" s="187">
        <f t="shared" si="165"/>
        <v>114931.67140000001</v>
      </c>
      <c r="W97" s="187">
        <f t="shared" si="165"/>
        <v>22633.447200000002</v>
      </c>
      <c r="X97" s="187">
        <f t="shared" si="165"/>
        <v>0</v>
      </c>
      <c r="Y97" s="187">
        <f t="shared" si="165"/>
        <v>447314.79519999999</v>
      </c>
      <c r="Z97" s="187">
        <f t="shared" si="165"/>
        <v>0</v>
      </c>
      <c r="AA97" s="187">
        <f t="shared" si="165"/>
        <v>0</v>
      </c>
      <c r="AB97" s="187">
        <f t="shared" si="165"/>
        <v>0</v>
      </c>
      <c r="AC97" s="187">
        <f t="shared" si="165"/>
        <v>0</v>
      </c>
      <c r="AD97" s="187">
        <f t="shared" si="165"/>
        <v>0</v>
      </c>
      <c r="AE97" s="187">
        <f t="shared" si="165"/>
        <v>0</v>
      </c>
      <c r="AF97" s="187">
        <f t="shared" si="165"/>
        <v>0</v>
      </c>
      <c r="AG97" s="187">
        <f t="shared" si="165"/>
        <v>0</v>
      </c>
      <c r="AH97" s="187">
        <f t="shared" si="165"/>
        <v>0</v>
      </c>
      <c r="AI97" s="187">
        <f t="shared" si="165"/>
        <v>0</v>
      </c>
      <c r="AJ97" s="187">
        <f t="shared" si="165"/>
        <v>93515.076199999996</v>
      </c>
      <c r="AK97" s="187">
        <f t="shared" si="165"/>
        <v>90351.260999999999</v>
      </c>
      <c r="AL97" s="187">
        <f t="shared" si="165"/>
        <v>144744.5454</v>
      </c>
      <c r="AM97" s="187">
        <f t="shared" si="165"/>
        <v>0</v>
      </c>
      <c r="AN97" s="187">
        <f t="shared" si="165"/>
        <v>0</v>
      </c>
      <c r="AO97" s="187">
        <f t="shared" si="165"/>
        <v>0</v>
      </c>
      <c r="AP97" s="187">
        <f t="shared" si="165"/>
        <v>0</v>
      </c>
      <c r="AQ97" s="187">
        <f t="shared" si="165"/>
        <v>0</v>
      </c>
      <c r="AR97" s="187">
        <f t="shared" si="165"/>
        <v>0</v>
      </c>
      <c r="AS97" s="187">
        <f t="shared" si="165"/>
        <v>0</v>
      </c>
      <c r="AT97" s="187">
        <f t="shared" si="165"/>
        <v>0</v>
      </c>
      <c r="AU97" s="187">
        <f t="shared" si="165"/>
        <v>0</v>
      </c>
      <c r="AV97" s="187">
        <f t="shared" si="165"/>
        <v>0</v>
      </c>
      <c r="AW97" s="187">
        <f t="shared" si="165"/>
        <v>0</v>
      </c>
      <c r="AX97" s="187">
        <f t="shared" si="165"/>
        <v>0</v>
      </c>
      <c r="AY97" s="187">
        <f t="shared" si="165"/>
        <v>0</v>
      </c>
      <c r="AZ97" s="187">
        <f t="shared" si="165"/>
        <v>0</v>
      </c>
      <c r="BA97" s="187">
        <f t="shared" si="165"/>
        <v>0</v>
      </c>
      <c r="BB97" s="187">
        <f t="shared" si="165"/>
        <v>0</v>
      </c>
      <c r="BC97" s="187">
        <f t="shared" si="165"/>
        <v>0</v>
      </c>
      <c r="BD97" s="187">
        <f t="shared" si="165"/>
        <v>0</v>
      </c>
      <c r="BE97" s="187">
        <f t="shared" si="165"/>
        <v>0</v>
      </c>
      <c r="BF97" s="187">
        <f t="shared" si="165"/>
        <v>0</v>
      </c>
      <c r="BG97" s="187">
        <f t="shared" si="165"/>
        <v>0</v>
      </c>
      <c r="BH97" s="187">
        <f t="shared" si="165"/>
        <v>0</v>
      </c>
      <c r="BI97" s="187">
        <f t="shared" si="165"/>
        <v>116148.52340000001</v>
      </c>
      <c r="BJ97" s="187">
        <f t="shared" si="165"/>
        <v>0</v>
      </c>
      <c r="BK97" s="187">
        <f t="shared" si="165"/>
        <v>0</v>
      </c>
      <c r="BL97" s="187">
        <f t="shared" si="165"/>
        <v>0</v>
      </c>
      <c r="BM97" s="187">
        <f t="shared" si="165"/>
        <v>0</v>
      </c>
      <c r="BN97" s="187">
        <f t="shared" si="165"/>
        <v>0</v>
      </c>
      <c r="BO97" s="187">
        <f t="shared" si="165"/>
        <v>0</v>
      </c>
      <c r="BP97" s="187">
        <f t="shared" ref="BP97:EA97" si="166">IF(AND(BP96&gt;0.7,BP79&lt;7000),BP94*0.07*$B$2,0)</f>
        <v>0</v>
      </c>
      <c r="BQ97" s="187">
        <f t="shared" si="166"/>
        <v>0</v>
      </c>
      <c r="BR97" s="187">
        <f t="shared" si="166"/>
        <v>0</v>
      </c>
      <c r="BS97" s="187">
        <f t="shared" si="166"/>
        <v>0</v>
      </c>
      <c r="BT97" s="187">
        <f t="shared" si="166"/>
        <v>0</v>
      </c>
      <c r="BU97" s="187">
        <f t="shared" si="166"/>
        <v>0</v>
      </c>
      <c r="BV97" s="187">
        <f t="shared" si="166"/>
        <v>0</v>
      </c>
      <c r="BW97" s="187">
        <f t="shared" si="166"/>
        <v>0</v>
      </c>
      <c r="BX97" s="187">
        <f t="shared" si="166"/>
        <v>0</v>
      </c>
      <c r="BY97" s="187">
        <f t="shared" si="166"/>
        <v>209237.70139999999</v>
      </c>
      <c r="BZ97" s="187">
        <f t="shared" si="166"/>
        <v>99538.493599999987</v>
      </c>
      <c r="CA97" s="187">
        <f t="shared" si="166"/>
        <v>0</v>
      </c>
      <c r="CB97" s="187">
        <f t="shared" si="166"/>
        <v>0</v>
      </c>
      <c r="CC97" s="187">
        <f t="shared" si="166"/>
        <v>0</v>
      </c>
      <c r="CD97" s="187">
        <f t="shared" si="166"/>
        <v>0</v>
      </c>
      <c r="CE97" s="187">
        <f t="shared" si="166"/>
        <v>0</v>
      </c>
      <c r="CF97" s="187">
        <f t="shared" si="166"/>
        <v>0</v>
      </c>
      <c r="CG97" s="187">
        <f t="shared" si="166"/>
        <v>0</v>
      </c>
      <c r="CH97" s="187">
        <f t="shared" si="166"/>
        <v>41372.968000000001</v>
      </c>
      <c r="CI97" s="187">
        <f t="shared" si="166"/>
        <v>0</v>
      </c>
      <c r="CJ97" s="187">
        <f t="shared" si="166"/>
        <v>0</v>
      </c>
      <c r="CK97" s="187">
        <f t="shared" si="166"/>
        <v>0</v>
      </c>
      <c r="CL97" s="187">
        <f t="shared" si="166"/>
        <v>0</v>
      </c>
      <c r="CM97" s="187">
        <f t="shared" si="166"/>
        <v>0</v>
      </c>
      <c r="CN97" s="187">
        <f t="shared" si="166"/>
        <v>0</v>
      </c>
      <c r="CO97" s="187">
        <f t="shared" si="166"/>
        <v>0</v>
      </c>
      <c r="CP97" s="187">
        <f t="shared" si="166"/>
        <v>0</v>
      </c>
      <c r="CQ97" s="187">
        <f t="shared" si="166"/>
        <v>349358.20920000004</v>
      </c>
      <c r="CR97" s="187">
        <f t="shared" si="166"/>
        <v>0</v>
      </c>
      <c r="CS97" s="187">
        <f t="shared" si="166"/>
        <v>0</v>
      </c>
      <c r="CT97" s="187">
        <f t="shared" si="166"/>
        <v>55123.395600000003</v>
      </c>
      <c r="CU97" s="187">
        <f t="shared" si="166"/>
        <v>0</v>
      </c>
      <c r="CV97" s="187">
        <f t="shared" si="166"/>
        <v>0</v>
      </c>
      <c r="CW97" s="187">
        <f t="shared" si="166"/>
        <v>0</v>
      </c>
      <c r="CX97" s="187">
        <f t="shared" si="166"/>
        <v>0</v>
      </c>
      <c r="CY97" s="187">
        <f t="shared" si="166"/>
        <v>0</v>
      </c>
      <c r="CZ97" s="187">
        <f t="shared" si="166"/>
        <v>0</v>
      </c>
      <c r="DA97" s="187">
        <f t="shared" si="166"/>
        <v>0</v>
      </c>
      <c r="DB97" s="187">
        <f t="shared" si="166"/>
        <v>0</v>
      </c>
      <c r="DC97" s="187">
        <f t="shared" si="166"/>
        <v>0</v>
      </c>
      <c r="DD97" s="187">
        <f t="shared" si="166"/>
        <v>0</v>
      </c>
      <c r="DE97" s="187">
        <f t="shared" si="166"/>
        <v>0</v>
      </c>
      <c r="DF97" s="187">
        <f t="shared" si="166"/>
        <v>0</v>
      </c>
      <c r="DG97" s="187">
        <f t="shared" si="166"/>
        <v>0</v>
      </c>
      <c r="DH97" s="187">
        <f t="shared" si="166"/>
        <v>0</v>
      </c>
      <c r="DI97" s="187">
        <f t="shared" si="166"/>
        <v>0</v>
      </c>
      <c r="DJ97" s="187">
        <f t="shared" si="166"/>
        <v>0</v>
      </c>
      <c r="DK97" s="187">
        <f t="shared" si="166"/>
        <v>0</v>
      </c>
      <c r="DL97" s="187">
        <f t="shared" si="166"/>
        <v>0</v>
      </c>
      <c r="DM97" s="187">
        <f t="shared" si="166"/>
        <v>0</v>
      </c>
      <c r="DN97" s="187">
        <f t="shared" si="166"/>
        <v>0</v>
      </c>
      <c r="DO97" s="187">
        <f t="shared" si="166"/>
        <v>0</v>
      </c>
      <c r="DP97" s="187">
        <f t="shared" si="166"/>
        <v>0</v>
      </c>
      <c r="DQ97" s="187">
        <f t="shared" si="166"/>
        <v>0</v>
      </c>
      <c r="DR97" s="187">
        <f t="shared" si="166"/>
        <v>597535.17460000003</v>
      </c>
      <c r="DS97" s="187">
        <f t="shared" si="166"/>
        <v>276164.56139999995</v>
      </c>
      <c r="DT97" s="187">
        <f t="shared" si="166"/>
        <v>92602.437199999986</v>
      </c>
      <c r="DU97" s="187">
        <f t="shared" si="166"/>
        <v>0</v>
      </c>
      <c r="DV97" s="187">
        <f t="shared" si="166"/>
        <v>0</v>
      </c>
      <c r="DW97" s="187">
        <f t="shared" si="166"/>
        <v>0</v>
      </c>
      <c r="DX97" s="187">
        <f t="shared" si="166"/>
        <v>0</v>
      </c>
      <c r="DY97" s="187">
        <f t="shared" si="166"/>
        <v>0</v>
      </c>
      <c r="DZ97" s="187">
        <f t="shared" si="166"/>
        <v>0</v>
      </c>
      <c r="EA97" s="187">
        <f t="shared" si="166"/>
        <v>0</v>
      </c>
      <c r="EB97" s="187">
        <f t="shared" ref="EB97:FX97" si="167">IF(AND(EB96&gt;0.7,EB79&lt;7000),EB94*0.07*$B$2,0)</f>
        <v>0</v>
      </c>
      <c r="EC97" s="187">
        <f t="shared" si="167"/>
        <v>0</v>
      </c>
      <c r="ED97" s="187">
        <f t="shared" si="167"/>
        <v>0</v>
      </c>
      <c r="EE97" s="187">
        <f t="shared" si="167"/>
        <v>80494.7598</v>
      </c>
      <c r="EF97" s="187">
        <f t="shared" si="167"/>
        <v>586035.92319999996</v>
      </c>
      <c r="EG97" s="187">
        <f t="shared" si="167"/>
        <v>0</v>
      </c>
      <c r="EH97" s="187">
        <f t="shared" si="167"/>
        <v>0</v>
      </c>
      <c r="EI97" s="187">
        <f t="shared" si="167"/>
        <v>0</v>
      </c>
      <c r="EJ97" s="187">
        <f t="shared" si="167"/>
        <v>0</v>
      </c>
      <c r="EK97" s="187">
        <f t="shared" si="167"/>
        <v>0</v>
      </c>
      <c r="EL97" s="187">
        <f t="shared" si="167"/>
        <v>0</v>
      </c>
      <c r="EM97" s="187">
        <f t="shared" si="167"/>
        <v>0</v>
      </c>
      <c r="EN97" s="187">
        <f t="shared" si="167"/>
        <v>413729.68</v>
      </c>
      <c r="EO97" s="187">
        <f t="shared" si="167"/>
        <v>0</v>
      </c>
      <c r="EP97" s="187">
        <f t="shared" si="167"/>
        <v>0</v>
      </c>
      <c r="EQ97" s="187">
        <f t="shared" si="167"/>
        <v>0</v>
      </c>
      <c r="ER97" s="187">
        <f t="shared" si="167"/>
        <v>0</v>
      </c>
      <c r="ES97" s="187">
        <f t="shared" si="167"/>
        <v>0</v>
      </c>
      <c r="ET97" s="187">
        <f t="shared" si="167"/>
        <v>93150.020600000003</v>
      </c>
      <c r="EU97" s="187">
        <f t="shared" si="167"/>
        <v>324169.37279999995</v>
      </c>
      <c r="EV97" s="187">
        <f t="shared" si="167"/>
        <v>0</v>
      </c>
      <c r="EW97" s="187">
        <f t="shared" si="167"/>
        <v>0</v>
      </c>
      <c r="EX97" s="187">
        <f t="shared" si="167"/>
        <v>0</v>
      </c>
      <c r="EY97" s="187">
        <f t="shared" si="167"/>
        <v>0</v>
      </c>
      <c r="EZ97" s="187">
        <f t="shared" si="167"/>
        <v>0</v>
      </c>
      <c r="FA97" s="187">
        <f t="shared" si="167"/>
        <v>0</v>
      </c>
      <c r="FB97" s="187">
        <f t="shared" si="167"/>
        <v>130264.00660000001</v>
      </c>
      <c r="FC97" s="187">
        <f t="shared" si="167"/>
        <v>0</v>
      </c>
      <c r="FD97" s="187">
        <f t="shared" si="167"/>
        <v>0</v>
      </c>
      <c r="FE97" s="187">
        <f t="shared" si="167"/>
        <v>0</v>
      </c>
      <c r="FF97" s="187">
        <f t="shared" si="167"/>
        <v>0</v>
      </c>
      <c r="FG97" s="187">
        <f t="shared" si="167"/>
        <v>0</v>
      </c>
      <c r="FH97" s="187">
        <f t="shared" si="167"/>
        <v>0</v>
      </c>
      <c r="FI97" s="187">
        <f t="shared" si="167"/>
        <v>0</v>
      </c>
      <c r="FJ97" s="187">
        <f t="shared" si="167"/>
        <v>0</v>
      </c>
      <c r="FK97" s="187">
        <f t="shared" si="167"/>
        <v>0</v>
      </c>
      <c r="FL97" s="187">
        <f t="shared" si="167"/>
        <v>0</v>
      </c>
      <c r="FM97" s="187">
        <f t="shared" si="167"/>
        <v>0</v>
      </c>
      <c r="FN97" s="187">
        <f t="shared" si="167"/>
        <v>0</v>
      </c>
      <c r="FO97" s="187">
        <f t="shared" si="167"/>
        <v>0</v>
      </c>
      <c r="FP97" s="187">
        <f t="shared" si="167"/>
        <v>0</v>
      </c>
      <c r="FQ97" s="187">
        <f t="shared" si="167"/>
        <v>0</v>
      </c>
      <c r="FR97" s="187">
        <f t="shared" si="167"/>
        <v>0</v>
      </c>
      <c r="FS97" s="187">
        <f t="shared" si="167"/>
        <v>0</v>
      </c>
      <c r="FT97" s="187">
        <f t="shared" si="167"/>
        <v>0</v>
      </c>
      <c r="FU97" s="187">
        <f t="shared" si="167"/>
        <v>0</v>
      </c>
      <c r="FV97" s="187">
        <f t="shared" si="167"/>
        <v>0</v>
      </c>
      <c r="FW97" s="187">
        <f t="shared" si="167"/>
        <v>0</v>
      </c>
      <c r="FX97" s="187">
        <f t="shared" si="167"/>
        <v>0</v>
      </c>
      <c r="FY97" s="14"/>
      <c r="FZ97" s="14"/>
      <c r="GA97" s="2"/>
      <c r="GB97" s="14"/>
      <c r="GC97" s="14"/>
      <c r="GD97" s="14"/>
      <c r="GE97" s="14"/>
      <c r="GF97" s="14"/>
      <c r="GG97" s="2"/>
      <c r="GH97" s="12"/>
      <c r="GI97" s="129"/>
      <c r="GJ97" s="129"/>
      <c r="GK97" s="129"/>
      <c r="GL97" s="129"/>
      <c r="GM97" s="129"/>
      <c r="GN97" s="134"/>
      <c r="GO97" s="134"/>
    </row>
    <row r="98" spans="1:197" x14ac:dyDescent="0.35">
      <c r="A98" s="173" t="s">
        <v>878</v>
      </c>
      <c r="B98" s="150" t="s">
        <v>1048</v>
      </c>
      <c r="C98" s="184">
        <f>(C94*C95)+C97</f>
        <v>13329188.2048</v>
      </c>
      <c r="D98" s="184">
        <f t="shared" ref="D98:BO98" si="168">(D94*D95)+D97</f>
        <v>41889695.509999998</v>
      </c>
      <c r="E98" s="184">
        <f t="shared" si="168"/>
        <v>13173987.423999999</v>
      </c>
      <c r="F98" s="184">
        <f t="shared" si="168"/>
        <v>27269218.729999997</v>
      </c>
      <c r="G98" s="184">
        <f t="shared" si="168"/>
        <v>1764869.99</v>
      </c>
      <c r="H98" s="184">
        <f t="shared" si="168"/>
        <v>952186.69</v>
      </c>
      <c r="I98" s="184">
        <f t="shared" si="168"/>
        <v>13880804.6</v>
      </c>
      <c r="J98" s="184">
        <f t="shared" si="168"/>
        <v>4393183.392</v>
      </c>
      <c r="K98" s="184">
        <f t="shared" si="168"/>
        <v>330505.69499999995</v>
      </c>
      <c r="L98" s="184">
        <f t="shared" si="168"/>
        <v>2930657.665</v>
      </c>
      <c r="M98" s="184">
        <f t="shared" si="168"/>
        <v>2030126.3424</v>
      </c>
      <c r="N98" s="184">
        <f t="shared" si="168"/>
        <v>40999003.305</v>
      </c>
      <c r="O98" s="184">
        <f t="shared" si="168"/>
        <v>6583169.3199999994</v>
      </c>
      <c r="P98" s="184">
        <f t="shared" si="168"/>
        <v>355494.61999999994</v>
      </c>
      <c r="Q98" s="184">
        <f t="shared" si="168"/>
        <v>68791033.804999992</v>
      </c>
      <c r="R98" s="184">
        <f t="shared" si="168"/>
        <v>8570766.6850000005</v>
      </c>
      <c r="S98" s="184">
        <f t="shared" si="168"/>
        <v>2039530.8699999999</v>
      </c>
      <c r="T98" s="184">
        <f t="shared" si="168"/>
        <v>329593.05599999998</v>
      </c>
      <c r="U98" s="184">
        <f t="shared" si="168"/>
        <v>79312.674999999988</v>
      </c>
      <c r="V98" s="184">
        <f t="shared" si="168"/>
        <v>525401.9264</v>
      </c>
      <c r="W98" s="184">
        <f t="shared" si="168"/>
        <v>103467.18720000001</v>
      </c>
      <c r="X98" s="184">
        <f t="shared" si="168"/>
        <v>49108.67</v>
      </c>
      <c r="Y98" s="184">
        <f t="shared" si="168"/>
        <v>2044867.6351999999</v>
      </c>
      <c r="Z98" s="184">
        <f t="shared" si="168"/>
        <v>195782.79499999998</v>
      </c>
      <c r="AA98" s="184">
        <f t="shared" si="168"/>
        <v>24620392.679999996</v>
      </c>
      <c r="AB98" s="184">
        <f t="shared" si="168"/>
        <v>16055927.549999999</v>
      </c>
      <c r="AC98" s="184">
        <f t="shared" si="168"/>
        <v>677743.10499999986</v>
      </c>
      <c r="AD98" s="184">
        <f t="shared" si="168"/>
        <v>1215330.9349999998</v>
      </c>
      <c r="AE98" s="184">
        <f t="shared" si="168"/>
        <v>147108.715</v>
      </c>
      <c r="AF98" s="184">
        <f t="shared" si="168"/>
        <v>194696.31999999998</v>
      </c>
      <c r="AG98" s="184">
        <f t="shared" si="168"/>
        <v>408731.89499999996</v>
      </c>
      <c r="AH98" s="184">
        <f t="shared" si="168"/>
        <v>1356138.095</v>
      </c>
      <c r="AI98" s="184">
        <f t="shared" si="168"/>
        <v>508904.88999999996</v>
      </c>
      <c r="AJ98" s="184">
        <f t="shared" si="168"/>
        <v>427497.49119999993</v>
      </c>
      <c r="AK98" s="184">
        <f t="shared" si="168"/>
        <v>413034.33599999995</v>
      </c>
      <c r="AL98" s="184">
        <f t="shared" si="168"/>
        <v>661689.3504</v>
      </c>
      <c r="AM98" s="184">
        <f t="shared" si="168"/>
        <v>436762.94999999995</v>
      </c>
      <c r="AN98" s="184">
        <f t="shared" si="168"/>
        <v>303343.81999999995</v>
      </c>
      <c r="AO98" s="184">
        <f t="shared" si="168"/>
        <v>5417381.6449999996</v>
      </c>
      <c r="AP98" s="184">
        <f t="shared" si="168"/>
        <v>114902336.57499999</v>
      </c>
      <c r="AQ98" s="184">
        <f t="shared" si="168"/>
        <v>329201.92499999999</v>
      </c>
      <c r="AR98" s="184">
        <f t="shared" si="168"/>
        <v>23344871.029999997</v>
      </c>
      <c r="AS98" s="184">
        <f t="shared" si="168"/>
        <v>5819160.0999999996</v>
      </c>
      <c r="AT98" s="184">
        <f t="shared" si="168"/>
        <v>1315069.3400000001</v>
      </c>
      <c r="AU98" s="184">
        <f t="shared" si="168"/>
        <v>235330.48499999999</v>
      </c>
      <c r="AV98" s="184">
        <f t="shared" si="168"/>
        <v>406558.94499999995</v>
      </c>
      <c r="AW98" s="184">
        <f t="shared" si="168"/>
        <v>191871.48499999999</v>
      </c>
      <c r="AX98" s="184">
        <f t="shared" si="168"/>
        <v>96478.98</v>
      </c>
      <c r="AY98" s="184">
        <f t="shared" si="168"/>
        <v>457623.26999999996</v>
      </c>
      <c r="AZ98" s="184">
        <f t="shared" si="168"/>
        <v>17632402.774999999</v>
      </c>
      <c r="BA98" s="184">
        <f t="shared" si="168"/>
        <v>9551853.6099999994</v>
      </c>
      <c r="BB98" s="184">
        <f t="shared" si="168"/>
        <v>7962992.5699999994</v>
      </c>
      <c r="BC98" s="184">
        <f t="shared" si="168"/>
        <v>31042763.699999999</v>
      </c>
      <c r="BD98" s="184">
        <f t="shared" si="168"/>
        <v>1727929.8399999999</v>
      </c>
      <c r="BE98" s="184">
        <f t="shared" si="168"/>
        <v>902426.13499999989</v>
      </c>
      <c r="BF98" s="184">
        <f t="shared" si="168"/>
        <v>12854737.609999999</v>
      </c>
      <c r="BG98" s="184">
        <f t="shared" si="168"/>
        <v>1197947.3349999997</v>
      </c>
      <c r="BH98" s="184">
        <f t="shared" si="168"/>
        <v>370270.68</v>
      </c>
      <c r="BI98" s="184">
        <f t="shared" si="168"/>
        <v>530964.67839999998</v>
      </c>
      <c r="BJ98" s="184">
        <f t="shared" si="168"/>
        <v>2392417.9499999997</v>
      </c>
      <c r="BK98" s="184">
        <f t="shared" si="168"/>
        <v>30759628.314999998</v>
      </c>
      <c r="BL98" s="184">
        <f t="shared" si="168"/>
        <v>121033.315</v>
      </c>
      <c r="BM98" s="184">
        <f t="shared" si="168"/>
        <v>497605.54999999993</v>
      </c>
      <c r="BN98" s="184">
        <f t="shared" si="168"/>
        <v>3928041.7149999999</v>
      </c>
      <c r="BO98" s="184">
        <f t="shared" si="168"/>
        <v>1484342.145</v>
      </c>
      <c r="BP98" s="184">
        <f t="shared" ref="BP98:EA98" si="169">(BP94*BP95)+BP97</f>
        <v>190350.41999999998</v>
      </c>
      <c r="BQ98" s="184">
        <f t="shared" si="169"/>
        <v>6363918.6649999991</v>
      </c>
      <c r="BR98" s="184">
        <f t="shared" si="169"/>
        <v>4848937.9249999998</v>
      </c>
      <c r="BS98" s="184">
        <f t="shared" si="169"/>
        <v>1678169.2849999997</v>
      </c>
      <c r="BT98" s="184">
        <f t="shared" si="169"/>
        <v>353538.96499999997</v>
      </c>
      <c r="BU98" s="184">
        <f t="shared" si="169"/>
        <v>362230.76499999996</v>
      </c>
      <c r="BV98" s="184">
        <f t="shared" si="169"/>
        <v>898949.41499999992</v>
      </c>
      <c r="BW98" s="184">
        <f t="shared" si="169"/>
        <v>1553659.2499999998</v>
      </c>
      <c r="BX98" s="184">
        <f t="shared" si="169"/>
        <v>48891.374999999993</v>
      </c>
      <c r="BY98" s="184">
        <f t="shared" si="169"/>
        <v>956515.20639999991</v>
      </c>
      <c r="BZ98" s="184">
        <f t="shared" si="169"/>
        <v>455033.11359999992</v>
      </c>
      <c r="CA98" s="184">
        <f t="shared" si="169"/>
        <v>98651.93</v>
      </c>
      <c r="CB98" s="184">
        <f t="shared" si="169"/>
        <v>48950696.534999996</v>
      </c>
      <c r="CC98" s="184">
        <f t="shared" si="169"/>
        <v>264230.71999999997</v>
      </c>
      <c r="CD98" s="184">
        <f t="shared" si="169"/>
        <v>26509.989999999998</v>
      </c>
      <c r="CE98" s="184">
        <f t="shared" si="169"/>
        <v>160363.71</v>
      </c>
      <c r="CF98" s="184">
        <f t="shared" si="169"/>
        <v>108647.49999999999</v>
      </c>
      <c r="CG98" s="184">
        <f t="shared" si="169"/>
        <v>188612.05999999997</v>
      </c>
      <c r="CH98" s="184">
        <f t="shared" si="169"/>
        <v>189133.56799999997</v>
      </c>
      <c r="CI98" s="184">
        <f t="shared" si="169"/>
        <v>936106.86</v>
      </c>
      <c r="CJ98" s="184">
        <f t="shared" si="169"/>
        <v>1111463.9249999998</v>
      </c>
      <c r="CK98" s="184">
        <f t="shared" si="169"/>
        <v>3913482.9499999997</v>
      </c>
      <c r="CL98" s="184">
        <f t="shared" si="169"/>
        <v>1072350.825</v>
      </c>
      <c r="CM98" s="184">
        <f t="shared" si="169"/>
        <v>765312.98999999987</v>
      </c>
      <c r="CN98" s="184">
        <f t="shared" si="169"/>
        <v>21875956.829999998</v>
      </c>
      <c r="CO98" s="184">
        <f t="shared" si="169"/>
        <v>10209388.279999997</v>
      </c>
      <c r="CP98" s="184">
        <f t="shared" si="169"/>
        <v>926980.47</v>
      </c>
      <c r="CQ98" s="184">
        <f t="shared" si="169"/>
        <v>1597066.0992000001</v>
      </c>
      <c r="CR98" s="184">
        <f t="shared" si="169"/>
        <v>159277.23499999999</v>
      </c>
      <c r="CS98" s="184">
        <f t="shared" si="169"/>
        <v>216208.52499999999</v>
      </c>
      <c r="CT98" s="184">
        <f t="shared" si="169"/>
        <v>251992.66559999995</v>
      </c>
      <c r="CU98" s="184">
        <f t="shared" si="169"/>
        <v>453494.66499999992</v>
      </c>
      <c r="CV98" s="184">
        <f t="shared" si="169"/>
        <v>19773.844999999998</v>
      </c>
      <c r="CW98" s="184">
        <f t="shared" si="169"/>
        <v>228594.34</v>
      </c>
      <c r="CX98" s="184">
        <f t="shared" si="169"/>
        <v>502386.03999999992</v>
      </c>
      <c r="CY98" s="184">
        <f t="shared" si="169"/>
        <v>28682.939999999995</v>
      </c>
      <c r="CZ98" s="184">
        <f t="shared" si="169"/>
        <v>2180120.7349999999</v>
      </c>
      <c r="DA98" s="184">
        <f t="shared" si="169"/>
        <v>109733.97499999999</v>
      </c>
      <c r="DB98" s="184">
        <f t="shared" si="169"/>
        <v>197738.44999999998</v>
      </c>
      <c r="DC98" s="184">
        <f t="shared" si="169"/>
        <v>109951.26999999999</v>
      </c>
      <c r="DD98" s="184">
        <f t="shared" si="169"/>
        <v>238589.90999999997</v>
      </c>
      <c r="DE98" s="184">
        <f t="shared" si="169"/>
        <v>281397.02499999997</v>
      </c>
      <c r="DF98" s="184">
        <f t="shared" si="169"/>
        <v>24425479.065000001</v>
      </c>
      <c r="DG98" s="184">
        <f t="shared" si="169"/>
        <v>81702.92</v>
      </c>
      <c r="DH98" s="184">
        <f t="shared" si="169"/>
        <v>2123624.0349999997</v>
      </c>
      <c r="DI98" s="184">
        <f t="shared" si="169"/>
        <v>3408706.665</v>
      </c>
      <c r="DJ98" s="184">
        <f t="shared" si="169"/>
        <v>735760.87</v>
      </c>
      <c r="DK98" s="184">
        <f t="shared" si="169"/>
        <v>427201.97</v>
      </c>
      <c r="DL98" s="184">
        <f t="shared" si="169"/>
        <v>6925408.9449999994</v>
      </c>
      <c r="DM98" s="184">
        <f t="shared" si="169"/>
        <v>297911.44499999995</v>
      </c>
      <c r="DN98" s="184">
        <f t="shared" si="169"/>
        <v>1849180.45</v>
      </c>
      <c r="DO98" s="184">
        <f t="shared" si="169"/>
        <v>4372409.9899999993</v>
      </c>
      <c r="DP98" s="184">
        <f t="shared" si="169"/>
        <v>144066.58499999999</v>
      </c>
      <c r="DQ98" s="184">
        <f t="shared" si="169"/>
        <v>810727.64500000002</v>
      </c>
      <c r="DR98" s="184">
        <f t="shared" si="169"/>
        <v>2731589.3695999999</v>
      </c>
      <c r="DS98" s="184">
        <f t="shared" si="169"/>
        <v>1262466.5663999999</v>
      </c>
      <c r="DT98" s="184">
        <f t="shared" si="169"/>
        <v>423325.42719999992</v>
      </c>
      <c r="DU98" s="184">
        <f t="shared" si="169"/>
        <v>450452.53499999997</v>
      </c>
      <c r="DV98" s="184">
        <f t="shared" si="169"/>
        <v>200128.69499999998</v>
      </c>
      <c r="DW98" s="184">
        <f t="shared" si="169"/>
        <v>328767.33500000002</v>
      </c>
      <c r="DX98" s="184">
        <f t="shared" si="169"/>
        <v>123206.265</v>
      </c>
      <c r="DY98" s="184">
        <f t="shared" si="169"/>
        <v>154714.03999999998</v>
      </c>
      <c r="DZ98" s="184">
        <f t="shared" si="169"/>
        <v>521942.58999999991</v>
      </c>
      <c r="EA98" s="184">
        <f t="shared" si="169"/>
        <v>483264.07999999996</v>
      </c>
      <c r="EB98" s="184">
        <f t="shared" ref="EB98:FX98" si="170">(EB94*EB95)+EB97</f>
        <v>684044.65999999992</v>
      </c>
      <c r="EC98" s="184">
        <f t="shared" si="170"/>
        <v>209906.96999999997</v>
      </c>
      <c r="ED98" s="184">
        <f t="shared" si="170"/>
        <v>223813.84999999998</v>
      </c>
      <c r="EE98" s="184">
        <f t="shared" si="170"/>
        <v>367976.04479999997</v>
      </c>
      <c r="EF98" s="184">
        <f t="shared" si="170"/>
        <v>2679021.3632</v>
      </c>
      <c r="EG98" s="184">
        <f t="shared" si="170"/>
        <v>350496.83500000002</v>
      </c>
      <c r="EH98" s="184">
        <f t="shared" si="170"/>
        <v>284004.56499999994</v>
      </c>
      <c r="EI98" s="184">
        <f t="shared" si="170"/>
        <v>23362254.629999999</v>
      </c>
      <c r="EJ98" s="184">
        <f t="shared" si="170"/>
        <v>11373220.299999999</v>
      </c>
      <c r="EK98" s="184">
        <f t="shared" si="170"/>
        <v>552363.8899999999</v>
      </c>
      <c r="EL98" s="184">
        <f t="shared" si="170"/>
        <v>469139.90499999997</v>
      </c>
      <c r="EM98" s="184">
        <f t="shared" si="170"/>
        <v>453060.07499999995</v>
      </c>
      <c r="EN98" s="184">
        <f t="shared" si="170"/>
        <v>1891335.6799999997</v>
      </c>
      <c r="EO98" s="184">
        <f t="shared" si="170"/>
        <v>300301.68999999994</v>
      </c>
      <c r="EP98" s="184">
        <f t="shared" si="170"/>
        <v>256408.09999999998</v>
      </c>
      <c r="EQ98" s="184">
        <f t="shared" si="170"/>
        <v>1043885.1799999998</v>
      </c>
      <c r="ER98" s="184">
        <f t="shared" si="170"/>
        <v>190567.715</v>
      </c>
      <c r="ES98" s="184">
        <f t="shared" si="170"/>
        <v>270314.98</v>
      </c>
      <c r="ET98" s="184">
        <f t="shared" si="170"/>
        <v>425828.66559999995</v>
      </c>
      <c r="EU98" s="184">
        <f t="shared" si="170"/>
        <v>1481917.1327999998</v>
      </c>
      <c r="EV98" s="184">
        <f t="shared" si="170"/>
        <v>87569.88499999998</v>
      </c>
      <c r="EW98" s="184">
        <f t="shared" si="170"/>
        <v>498909.31999999995</v>
      </c>
      <c r="EX98" s="184">
        <f t="shared" si="170"/>
        <v>200345.99</v>
      </c>
      <c r="EY98" s="184">
        <f t="shared" si="170"/>
        <v>929370.71499999985</v>
      </c>
      <c r="EZ98" s="184">
        <f t="shared" si="170"/>
        <v>151889.20499999999</v>
      </c>
      <c r="FA98" s="184">
        <f t="shared" si="170"/>
        <v>2793979.11</v>
      </c>
      <c r="FB98" s="184">
        <f t="shared" si="170"/>
        <v>595492.60159999994</v>
      </c>
      <c r="FC98" s="184">
        <f t="shared" si="170"/>
        <v>1344404.165</v>
      </c>
      <c r="FD98" s="184">
        <f t="shared" si="170"/>
        <v>495432.6</v>
      </c>
      <c r="FE98" s="184">
        <f t="shared" si="170"/>
        <v>103649.715</v>
      </c>
      <c r="FF98" s="184">
        <f t="shared" si="170"/>
        <v>223379.25999999998</v>
      </c>
      <c r="FG98" s="184">
        <f t="shared" si="170"/>
        <v>114297.17</v>
      </c>
      <c r="FH98" s="184">
        <f t="shared" si="170"/>
        <v>69751.694999999992</v>
      </c>
      <c r="FI98" s="184">
        <f t="shared" si="170"/>
        <v>2243570.875</v>
      </c>
      <c r="FJ98" s="184">
        <f t="shared" si="170"/>
        <v>1624932.0099999998</v>
      </c>
      <c r="FK98" s="184">
        <f t="shared" si="170"/>
        <v>2986285.1849999996</v>
      </c>
      <c r="FL98" s="184">
        <f t="shared" si="170"/>
        <v>4719430.1049999995</v>
      </c>
      <c r="FM98" s="184">
        <f t="shared" si="170"/>
        <v>2825269.59</v>
      </c>
      <c r="FN98" s="184">
        <f t="shared" si="170"/>
        <v>34516441.57</v>
      </c>
      <c r="FO98" s="184">
        <f t="shared" si="170"/>
        <v>1256834.2799999998</v>
      </c>
      <c r="FP98" s="184">
        <f t="shared" si="170"/>
        <v>2918706.44</v>
      </c>
      <c r="FQ98" s="184">
        <f t="shared" si="170"/>
        <v>769224.29999999993</v>
      </c>
      <c r="FR98" s="184">
        <f t="shared" si="170"/>
        <v>96044.39</v>
      </c>
      <c r="FS98" s="184">
        <f t="shared" si="170"/>
        <v>97782.749999999985</v>
      </c>
      <c r="FT98" s="184">
        <f t="shared" si="170"/>
        <v>69751.694999999992</v>
      </c>
      <c r="FU98" s="184">
        <f t="shared" si="170"/>
        <v>1054532.635</v>
      </c>
      <c r="FV98" s="184">
        <f t="shared" si="170"/>
        <v>943494.8899999999</v>
      </c>
      <c r="FW98" s="184">
        <f t="shared" si="170"/>
        <v>177530.01499999998</v>
      </c>
      <c r="FX98" s="184">
        <f t="shared" si="170"/>
        <v>63667.434999999998</v>
      </c>
      <c r="FY98" s="14"/>
      <c r="FZ98" s="2">
        <f>SUM(C98:FX98)</f>
        <v>853718461.1930002</v>
      </c>
      <c r="GA98" s="62"/>
      <c r="GB98" s="14">
        <f>FZ98-GA98</f>
        <v>853718461.1930002</v>
      </c>
      <c r="GC98" s="14"/>
      <c r="GD98" s="14"/>
      <c r="GE98" s="14"/>
      <c r="GF98" s="14"/>
      <c r="GG98" s="2"/>
      <c r="GH98" s="12"/>
      <c r="GI98" s="129"/>
      <c r="GJ98" s="129"/>
      <c r="GK98" s="129"/>
      <c r="GL98" s="129"/>
      <c r="GM98" s="129"/>
      <c r="GN98" s="134"/>
      <c r="GO98" s="134"/>
    </row>
    <row r="99" spans="1:197" x14ac:dyDescent="0.35">
      <c r="A99" s="115"/>
      <c r="B99" s="15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1"/>
      <c r="DU99" s="171"/>
      <c r="DV99" s="171"/>
      <c r="DW99" s="171"/>
      <c r="DX99" s="171"/>
      <c r="DY99" s="171"/>
      <c r="DZ99" s="171"/>
      <c r="EA99" s="171"/>
      <c r="EB99" s="171"/>
      <c r="EC99" s="171"/>
      <c r="ED99" s="171"/>
      <c r="EE99" s="171"/>
      <c r="EF99" s="171"/>
      <c r="EG99" s="171"/>
      <c r="EH99" s="171"/>
      <c r="EI99" s="171"/>
      <c r="EJ99" s="171"/>
      <c r="EK99" s="171"/>
      <c r="EL99" s="171"/>
      <c r="EM99" s="171"/>
      <c r="EN99" s="171"/>
      <c r="EO99" s="171"/>
      <c r="EP99" s="171"/>
      <c r="EQ99" s="171"/>
      <c r="ER99" s="171"/>
      <c r="ES99" s="171"/>
      <c r="ET99" s="171"/>
      <c r="EU99" s="171"/>
      <c r="EV99" s="171"/>
      <c r="EW99" s="171"/>
      <c r="EX99" s="171"/>
      <c r="EY99" s="171"/>
      <c r="EZ99" s="171"/>
      <c r="FA99" s="171"/>
      <c r="FB99" s="171"/>
      <c r="FC99" s="171"/>
      <c r="FD99" s="171"/>
      <c r="FE99" s="171"/>
      <c r="FF99" s="171"/>
      <c r="FG99" s="171"/>
      <c r="FH99" s="171"/>
      <c r="FI99" s="171"/>
      <c r="FJ99" s="171"/>
      <c r="FK99" s="171"/>
      <c r="FL99" s="171"/>
      <c r="FM99" s="171"/>
      <c r="FN99" s="171"/>
      <c r="FO99" s="171"/>
      <c r="FP99" s="171"/>
      <c r="FQ99" s="171"/>
      <c r="FR99" s="171"/>
      <c r="FS99" s="171"/>
      <c r="FT99" s="171"/>
      <c r="FU99" s="171"/>
      <c r="FV99" s="171"/>
      <c r="FW99" s="171"/>
      <c r="FX99" s="171"/>
      <c r="FY99" s="14"/>
      <c r="FZ99" s="14"/>
      <c r="GA99" s="2"/>
      <c r="GB99" s="14"/>
      <c r="GC99" s="14"/>
      <c r="GD99" s="14"/>
      <c r="GE99" s="14"/>
      <c r="GF99" s="14"/>
      <c r="GG99" s="2"/>
      <c r="GH99" s="12"/>
      <c r="GI99" s="129"/>
      <c r="GJ99" s="129"/>
      <c r="GK99" s="129"/>
      <c r="GL99" s="129"/>
      <c r="GM99" s="129"/>
      <c r="GN99" s="134"/>
      <c r="GO99" s="134"/>
    </row>
    <row r="100" spans="1:197" x14ac:dyDescent="0.35">
      <c r="A100" s="115"/>
      <c r="B100" s="150" t="s">
        <v>679</v>
      </c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3"/>
      <c r="CR100" s="163"/>
      <c r="CS100" s="163"/>
      <c r="CT100" s="163"/>
      <c r="CU100" s="163"/>
      <c r="CV100" s="163"/>
      <c r="CW100" s="163"/>
      <c r="CX100" s="163"/>
      <c r="CY100" s="163"/>
      <c r="CZ100" s="163"/>
      <c r="DA100" s="163"/>
      <c r="DB100" s="163"/>
      <c r="DC100" s="163"/>
      <c r="DD100" s="163"/>
      <c r="DE100" s="163"/>
      <c r="DF100" s="163"/>
      <c r="DG100" s="163"/>
      <c r="DH100" s="163"/>
      <c r="DI100" s="163"/>
      <c r="DJ100" s="163"/>
      <c r="DK100" s="163"/>
      <c r="DL100" s="163"/>
      <c r="DM100" s="163"/>
      <c r="DN100" s="163"/>
      <c r="DO100" s="163"/>
      <c r="DP100" s="163"/>
      <c r="DQ100" s="163"/>
      <c r="DR100" s="163"/>
      <c r="DS100" s="163"/>
      <c r="DT100" s="163"/>
      <c r="DU100" s="163"/>
      <c r="DV100" s="163"/>
      <c r="DW100" s="163"/>
      <c r="DX100" s="163"/>
      <c r="DY100" s="163"/>
      <c r="DZ100" s="163"/>
      <c r="EA100" s="163"/>
      <c r="EB100" s="163"/>
      <c r="EC100" s="163"/>
      <c r="ED100" s="163"/>
      <c r="EE100" s="163"/>
      <c r="EF100" s="163"/>
      <c r="EG100" s="163"/>
      <c r="EH100" s="163"/>
      <c r="EI100" s="163"/>
      <c r="EJ100" s="163"/>
      <c r="EK100" s="163"/>
      <c r="EL100" s="163"/>
      <c r="EM100" s="163"/>
      <c r="EN100" s="163"/>
      <c r="EO100" s="163"/>
      <c r="EP100" s="163"/>
      <c r="EQ100" s="163"/>
      <c r="ER100" s="163"/>
      <c r="ES100" s="163"/>
      <c r="ET100" s="163"/>
      <c r="EU100" s="163"/>
      <c r="EV100" s="163"/>
      <c r="EW100" s="163"/>
      <c r="EX100" s="163"/>
      <c r="EY100" s="163"/>
      <c r="EZ100" s="163"/>
      <c r="FA100" s="163"/>
      <c r="FB100" s="163"/>
      <c r="FC100" s="163"/>
      <c r="FD100" s="163"/>
      <c r="FE100" s="163"/>
      <c r="FF100" s="163"/>
      <c r="FG100" s="163"/>
      <c r="FH100" s="163"/>
      <c r="FI100" s="163"/>
      <c r="FJ100" s="163"/>
      <c r="FK100" s="163"/>
      <c r="FL100" s="163"/>
      <c r="FM100" s="163"/>
      <c r="FN100" s="163"/>
      <c r="FO100" s="163"/>
      <c r="FP100" s="163"/>
      <c r="FQ100" s="163"/>
      <c r="FR100" s="163"/>
      <c r="FS100" s="163"/>
      <c r="FT100" s="163"/>
      <c r="FU100" s="163"/>
      <c r="FV100" s="163"/>
      <c r="FW100" s="163"/>
      <c r="FX100" s="163"/>
      <c r="FY100" s="2"/>
      <c r="FZ100" s="46"/>
      <c r="GA100" s="2"/>
      <c r="GB100" s="2"/>
      <c r="GC100" s="2"/>
      <c r="GD100" s="2"/>
      <c r="GE100" s="2"/>
      <c r="GF100" s="2"/>
      <c r="GG100" s="2"/>
      <c r="GH100" s="2"/>
      <c r="GI100" s="116"/>
      <c r="GJ100" s="116"/>
      <c r="GK100" s="116"/>
      <c r="GL100" s="116"/>
      <c r="GM100" s="116"/>
    </row>
    <row r="101" spans="1:197" x14ac:dyDescent="0.35">
      <c r="A101" s="115" t="s">
        <v>499</v>
      </c>
      <c r="B101" s="116" t="s">
        <v>680</v>
      </c>
      <c r="C101" s="182">
        <f t="shared" ref="C101:AH101" si="171">C28</f>
        <v>1359</v>
      </c>
      <c r="D101" s="182">
        <f t="shared" si="171"/>
        <v>4465</v>
      </c>
      <c r="E101" s="182">
        <f t="shared" si="171"/>
        <v>1525</v>
      </c>
      <c r="F101" s="182">
        <f t="shared" si="171"/>
        <v>2508</v>
      </c>
      <c r="G101" s="182">
        <f t="shared" si="171"/>
        <v>207</v>
      </c>
      <c r="H101" s="182">
        <f t="shared" si="171"/>
        <v>69</v>
      </c>
      <c r="I101" s="182">
        <f t="shared" si="171"/>
        <v>1835</v>
      </c>
      <c r="J101" s="182">
        <f t="shared" si="171"/>
        <v>185</v>
      </c>
      <c r="K101" s="182">
        <f t="shared" si="171"/>
        <v>3</v>
      </c>
      <c r="L101" s="182">
        <f t="shared" si="171"/>
        <v>184</v>
      </c>
      <c r="M101" s="182">
        <f t="shared" si="171"/>
        <v>187</v>
      </c>
      <c r="N101" s="182">
        <f t="shared" si="171"/>
        <v>5452</v>
      </c>
      <c r="O101" s="182">
        <f t="shared" si="171"/>
        <v>401</v>
      </c>
      <c r="P101" s="182">
        <f t="shared" si="171"/>
        <v>31</v>
      </c>
      <c r="Q101" s="182">
        <f t="shared" si="171"/>
        <v>11916</v>
      </c>
      <c r="R101" s="182">
        <f t="shared" si="171"/>
        <v>108</v>
      </c>
      <c r="S101" s="182">
        <f t="shared" si="171"/>
        <v>50</v>
      </c>
      <c r="T101" s="182">
        <f t="shared" si="171"/>
        <v>0</v>
      </c>
      <c r="U101" s="182">
        <f t="shared" si="171"/>
        <v>0</v>
      </c>
      <c r="V101" s="182">
        <f t="shared" si="171"/>
        <v>0</v>
      </c>
      <c r="W101" s="182">
        <f t="shared" si="171"/>
        <v>0</v>
      </c>
      <c r="X101" s="182">
        <f t="shared" si="171"/>
        <v>0</v>
      </c>
      <c r="Y101" s="182">
        <f t="shared" si="171"/>
        <v>4</v>
      </c>
      <c r="Z101" s="182">
        <f t="shared" si="171"/>
        <v>4</v>
      </c>
      <c r="AA101" s="182">
        <f t="shared" si="171"/>
        <v>2041</v>
      </c>
      <c r="AB101" s="182">
        <f t="shared" si="171"/>
        <v>1565</v>
      </c>
      <c r="AC101" s="182">
        <f t="shared" si="171"/>
        <v>32</v>
      </c>
      <c r="AD101" s="182">
        <f t="shared" si="171"/>
        <v>35</v>
      </c>
      <c r="AE101" s="182">
        <f t="shared" si="171"/>
        <v>3</v>
      </c>
      <c r="AF101" s="182">
        <f t="shared" si="171"/>
        <v>6</v>
      </c>
      <c r="AG101" s="182">
        <f t="shared" si="171"/>
        <v>12</v>
      </c>
      <c r="AH101" s="182">
        <f t="shared" si="171"/>
        <v>0</v>
      </c>
      <c r="AI101" s="182">
        <f t="shared" ref="AI101:BN101" si="172">AI28</f>
        <v>3</v>
      </c>
      <c r="AJ101" s="182">
        <f t="shared" si="172"/>
        <v>2</v>
      </c>
      <c r="AK101" s="182">
        <f t="shared" si="172"/>
        <v>1</v>
      </c>
      <c r="AL101" s="182">
        <f t="shared" si="172"/>
        <v>21</v>
      </c>
      <c r="AM101" s="182">
        <f t="shared" si="172"/>
        <v>1</v>
      </c>
      <c r="AN101" s="182">
        <f t="shared" si="172"/>
        <v>0</v>
      </c>
      <c r="AO101" s="182">
        <f t="shared" si="172"/>
        <v>117</v>
      </c>
      <c r="AP101" s="182">
        <f t="shared" si="172"/>
        <v>16832</v>
      </c>
      <c r="AQ101" s="182">
        <f t="shared" si="172"/>
        <v>0</v>
      </c>
      <c r="AR101" s="182">
        <f t="shared" si="172"/>
        <v>1715</v>
      </c>
      <c r="AS101" s="182">
        <f t="shared" si="172"/>
        <v>1141</v>
      </c>
      <c r="AT101" s="182">
        <f t="shared" si="172"/>
        <v>32</v>
      </c>
      <c r="AU101" s="182">
        <f t="shared" si="172"/>
        <v>4</v>
      </c>
      <c r="AV101" s="182">
        <f t="shared" si="172"/>
        <v>3</v>
      </c>
      <c r="AW101" s="182">
        <f t="shared" si="172"/>
        <v>1</v>
      </c>
      <c r="AX101" s="182">
        <f t="shared" si="172"/>
        <v>5</v>
      </c>
      <c r="AY101" s="182">
        <f t="shared" si="172"/>
        <v>5</v>
      </c>
      <c r="AZ101" s="182">
        <f t="shared" si="172"/>
        <v>1133</v>
      </c>
      <c r="BA101" s="182">
        <f t="shared" si="172"/>
        <v>201</v>
      </c>
      <c r="BB101" s="182">
        <f t="shared" si="172"/>
        <v>184</v>
      </c>
      <c r="BC101" s="182">
        <f t="shared" si="172"/>
        <v>1622</v>
      </c>
      <c r="BD101" s="182">
        <f t="shared" si="172"/>
        <v>53</v>
      </c>
      <c r="BE101" s="182">
        <f t="shared" si="172"/>
        <v>3</v>
      </c>
      <c r="BF101" s="182">
        <f t="shared" si="172"/>
        <v>448</v>
      </c>
      <c r="BG101" s="182">
        <f t="shared" si="172"/>
        <v>78</v>
      </c>
      <c r="BH101" s="182">
        <f t="shared" si="172"/>
        <v>6</v>
      </c>
      <c r="BI101" s="182">
        <f t="shared" si="172"/>
        <v>15</v>
      </c>
      <c r="BJ101" s="182">
        <f t="shared" si="172"/>
        <v>68</v>
      </c>
      <c r="BK101" s="182">
        <f t="shared" si="172"/>
        <v>681</v>
      </c>
      <c r="BL101" s="182">
        <f t="shared" si="172"/>
        <v>1</v>
      </c>
      <c r="BM101" s="182">
        <f t="shared" si="172"/>
        <v>11</v>
      </c>
      <c r="BN101" s="182">
        <f t="shared" si="172"/>
        <v>11</v>
      </c>
      <c r="BO101" s="182">
        <f t="shared" ref="BO101:CT101" si="173">BO28</f>
        <v>9</v>
      </c>
      <c r="BP101" s="182">
        <f t="shared" si="173"/>
        <v>1</v>
      </c>
      <c r="BQ101" s="182">
        <f t="shared" si="173"/>
        <v>1133</v>
      </c>
      <c r="BR101" s="182">
        <f t="shared" si="173"/>
        <v>764</v>
      </c>
      <c r="BS101" s="182">
        <f t="shared" si="173"/>
        <v>207</v>
      </c>
      <c r="BT101" s="182">
        <f t="shared" si="173"/>
        <v>2</v>
      </c>
      <c r="BU101" s="182">
        <f t="shared" si="173"/>
        <v>42</v>
      </c>
      <c r="BV101" s="182">
        <f t="shared" si="173"/>
        <v>85</v>
      </c>
      <c r="BW101" s="182">
        <f t="shared" si="173"/>
        <v>214</v>
      </c>
      <c r="BX101" s="182">
        <f t="shared" si="173"/>
        <v>0</v>
      </c>
      <c r="BY101" s="182">
        <f t="shared" si="173"/>
        <v>0</v>
      </c>
      <c r="BZ101" s="182">
        <f t="shared" si="173"/>
        <v>0</v>
      </c>
      <c r="CA101" s="182">
        <f t="shared" si="173"/>
        <v>5</v>
      </c>
      <c r="CB101" s="182">
        <f t="shared" si="173"/>
        <v>2880</v>
      </c>
      <c r="CC101" s="182">
        <f t="shared" si="173"/>
        <v>0</v>
      </c>
      <c r="CD101" s="182">
        <f t="shared" si="173"/>
        <v>1</v>
      </c>
      <c r="CE101" s="182">
        <f t="shared" si="173"/>
        <v>0</v>
      </c>
      <c r="CF101" s="182">
        <f t="shared" si="173"/>
        <v>0</v>
      </c>
      <c r="CG101" s="182">
        <f t="shared" si="173"/>
        <v>11</v>
      </c>
      <c r="CH101" s="182">
        <f t="shared" si="173"/>
        <v>6</v>
      </c>
      <c r="CI101" s="182">
        <f t="shared" si="173"/>
        <v>63</v>
      </c>
      <c r="CJ101" s="182">
        <f t="shared" si="173"/>
        <v>158</v>
      </c>
      <c r="CK101" s="182">
        <f t="shared" si="173"/>
        <v>168</v>
      </c>
      <c r="CL101" s="182">
        <f t="shared" si="173"/>
        <v>22</v>
      </c>
      <c r="CM101" s="182">
        <f t="shared" si="173"/>
        <v>8</v>
      </c>
      <c r="CN101" s="182">
        <f t="shared" si="173"/>
        <v>1199</v>
      </c>
      <c r="CO101" s="182">
        <f t="shared" si="173"/>
        <v>377</v>
      </c>
      <c r="CP101" s="182">
        <f t="shared" si="173"/>
        <v>139</v>
      </c>
      <c r="CQ101" s="182">
        <f t="shared" si="173"/>
        <v>3</v>
      </c>
      <c r="CR101" s="182">
        <f t="shared" si="173"/>
        <v>0</v>
      </c>
      <c r="CS101" s="182">
        <f t="shared" si="173"/>
        <v>1</v>
      </c>
      <c r="CT101" s="182">
        <f t="shared" si="173"/>
        <v>1</v>
      </c>
      <c r="CU101" s="182">
        <f t="shared" ref="CU101:DZ101" si="174">CU28</f>
        <v>3</v>
      </c>
      <c r="CV101" s="182">
        <f t="shared" si="174"/>
        <v>0</v>
      </c>
      <c r="CW101" s="182">
        <f t="shared" si="174"/>
        <v>1</v>
      </c>
      <c r="CX101" s="182">
        <f t="shared" si="174"/>
        <v>12</v>
      </c>
      <c r="CY101" s="182">
        <f t="shared" si="174"/>
        <v>0</v>
      </c>
      <c r="CZ101" s="182">
        <f t="shared" si="174"/>
        <v>39</v>
      </c>
      <c r="DA101" s="182">
        <f t="shared" si="174"/>
        <v>0</v>
      </c>
      <c r="DB101" s="182">
        <f t="shared" si="174"/>
        <v>7</v>
      </c>
      <c r="DC101" s="182">
        <f t="shared" si="174"/>
        <v>0</v>
      </c>
      <c r="DD101" s="182">
        <f t="shared" si="174"/>
        <v>7</v>
      </c>
      <c r="DE101" s="182">
        <f t="shared" si="174"/>
        <v>1</v>
      </c>
      <c r="DF101" s="182">
        <f t="shared" si="174"/>
        <v>654</v>
      </c>
      <c r="DG101" s="182">
        <f t="shared" si="174"/>
        <v>0</v>
      </c>
      <c r="DH101" s="182">
        <f t="shared" si="174"/>
        <v>120</v>
      </c>
      <c r="DI101" s="182">
        <f t="shared" si="174"/>
        <v>62</v>
      </c>
      <c r="DJ101" s="182">
        <f t="shared" si="174"/>
        <v>9</v>
      </c>
      <c r="DK101" s="182">
        <f t="shared" si="174"/>
        <v>19</v>
      </c>
      <c r="DL101" s="182">
        <f t="shared" si="174"/>
        <v>415</v>
      </c>
      <c r="DM101" s="182">
        <f t="shared" si="174"/>
        <v>0</v>
      </c>
      <c r="DN101" s="182">
        <f t="shared" si="174"/>
        <v>66</v>
      </c>
      <c r="DO101" s="182">
        <f t="shared" si="174"/>
        <v>533</v>
      </c>
      <c r="DP101" s="182">
        <f t="shared" si="174"/>
        <v>0</v>
      </c>
      <c r="DQ101" s="182">
        <f t="shared" si="174"/>
        <v>51</v>
      </c>
      <c r="DR101" s="182">
        <f t="shared" si="174"/>
        <v>17</v>
      </c>
      <c r="DS101" s="182">
        <f t="shared" si="174"/>
        <v>32</v>
      </c>
      <c r="DT101" s="182">
        <f t="shared" si="174"/>
        <v>6</v>
      </c>
      <c r="DU101" s="182">
        <f t="shared" si="174"/>
        <v>3</v>
      </c>
      <c r="DV101" s="182">
        <f t="shared" si="174"/>
        <v>1</v>
      </c>
      <c r="DW101" s="182">
        <f t="shared" si="174"/>
        <v>1</v>
      </c>
      <c r="DX101" s="182">
        <f t="shared" si="174"/>
        <v>1</v>
      </c>
      <c r="DY101" s="182">
        <f t="shared" si="174"/>
        <v>4</v>
      </c>
      <c r="DZ101" s="182">
        <f t="shared" si="174"/>
        <v>0</v>
      </c>
      <c r="EA101" s="182">
        <f t="shared" ref="EA101:FF101" si="175">EA28</f>
        <v>28</v>
      </c>
      <c r="EB101" s="182">
        <f t="shared" si="175"/>
        <v>62</v>
      </c>
      <c r="EC101" s="182">
        <f t="shared" si="175"/>
        <v>9</v>
      </c>
      <c r="ED101" s="182">
        <f t="shared" si="175"/>
        <v>66</v>
      </c>
      <c r="EE101" s="182">
        <f t="shared" si="175"/>
        <v>19</v>
      </c>
      <c r="EF101" s="182">
        <f t="shared" si="175"/>
        <v>71</v>
      </c>
      <c r="EG101" s="182">
        <f t="shared" si="175"/>
        <v>44</v>
      </c>
      <c r="EH101" s="182">
        <f t="shared" si="175"/>
        <v>14</v>
      </c>
      <c r="EI101" s="182">
        <f t="shared" si="175"/>
        <v>421</v>
      </c>
      <c r="EJ101" s="182">
        <f t="shared" si="175"/>
        <v>200</v>
      </c>
      <c r="EK101" s="182">
        <f t="shared" si="175"/>
        <v>17</v>
      </c>
      <c r="EL101" s="182">
        <f t="shared" si="175"/>
        <v>1</v>
      </c>
      <c r="EM101" s="182">
        <f t="shared" si="175"/>
        <v>6</v>
      </c>
      <c r="EN101" s="182">
        <f t="shared" si="175"/>
        <v>10</v>
      </c>
      <c r="EO101" s="182">
        <f t="shared" si="175"/>
        <v>5</v>
      </c>
      <c r="EP101" s="182">
        <f t="shared" si="175"/>
        <v>17</v>
      </c>
      <c r="EQ101" s="182">
        <f t="shared" si="175"/>
        <v>184</v>
      </c>
      <c r="ER101" s="182">
        <f t="shared" si="175"/>
        <v>14</v>
      </c>
      <c r="ES101" s="182">
        <f t="shared" si="175"/>
        <v>3</v>
      </c>
      <c r="ET101" s="182">
        <f t="shared" si="175"/>
        <v>5</v>
      </c>
      <c r="EU101" s="182">
        <f t="shared" si="175"/>
        <v>102</v>
      </c>
      <c r="EV101" s="182">
        <f t="shared" si="175"/>
        <v>6</v>
      </c>
      <c r="EW101" s="182">
        <f t="shared" si="175"/>
        <v>59</v>
      </c>
      <c r="EX101" s="182">
        <f t="shared" si="175"/>
        <v>8</v>
      </c>
      <c r="EY101" s="182">
        <f t="shared" si="175"/>
        <v>17</v>
      </c>
      <c r="EZ101" s="182">
        <f t="shared" si="175"/>
        <v>0</v>
      </c>
      <c r="FA101" s="182">
        <f t="shared" si="175"/>
        <v>611</v>
      </c>
      <c r="FB101" s="182">
        <f t="shared" si="175"/>
        <v>3</v>
      </c>
      <c r="FC101" s="182">
        <f t="shared" si="175"/>
        <v>32</v>
      </c>
      <c r="FD101" s="182">
        <f t="shared" si="175"/>
        <v>4</v>
      </c>
      <c r="FE101" s="182">
        <f t="shared" si="175"/>
        <v>13</v>
      </c>
      <c r="FF101" s="182">
        <f t="shared" si="175"/>
        <v>2</v>
      </c>
      <c r="FG101" s="182">
        <f t="shared" ref="FG101:FX101" si="176">FG28</f>
        <v>3</v>
      </c>
      <c r="FH101" s="182">
        <f t="shared" si="176"/>
        <v>0</v>
      </c>
      <c r="FI101" s="182">
        <f t="shared" si="176"/>
        <v>182</v>
      </c>
      <c r="FJ101" s="182">
        <f t="shared" si="176"/>
        <v>72</v>
      </c>
      <c r="FK101" s="182">
        <f t="shared" si="176"/>
        <v>246</v>
      </c>
      <c r="FL101" s="182">
        <f t="shared" si="176"/>
        <v>195</v>
      </c>
      <c r="FM101" s="182">
        <f t="shared" si="176"/>
        <v>93</v>
      </c>
      <c r="FN101" s="182">
        <f t="shared" si="176"/>
        <v>3402</v>
      </c>
      <c r="FO101" s="182">
        <f t="shared" si="176"/>
        <v>55</v>
      </c>
      <c r="FP101" s="182">
        <f t="shared" si="176"/>
        <v>325</v>
      </c>
      <c r="FQ101" s="182">
        <f t="shared" si="176"/>
        <v>60</v>
      </c>
      <c r="FR101" s="182">
        <f t="shared" si="176"/>
        <v>1</v>
      </c>
      <c r="FS101" s="182">
        <f t="shared" si="176"/>
        <v>0</v>
      </c>
      <c r="FT101" s="182">
        <f t="shared" si="176"/>
        <v>0</v>
      </c>
      <c r="FU101" s="182">
        <f t="shared" si="176"/>
        <v>137</v>
      </c>
      <c r="FV101" s="182">
        <f t="shared" si="176"/>
        <v>88</v>
      </c>
      <c r="FW101" s="182">
        <f t="shared" si="176"/>
        <v>5</v>
      </c>
      <c r="FX101" s="182">
        <f t="shared" si="176"/>
        <v>0</v>
      </c>
      <c r="FY101" s="2"/>
      <c r="FZ101" s="46"/>
      <c r="GA101" s="2"/>
      <c r="GB101" s="2"/>
      <c r="GC101" s="2"/>
      <c r="GD101" s="2"/>
      <c r="GE101" s="2"/>
      <c r="GF101" s="2"/>
      <c r="GG101" s="2"/>
      <c r="GH101" s="2"/>
      <c r="GI101" s="116"/>
      <c r="GJ101" s="116"/>
      <c r="GK101" s="116"/>
      <c r="GL101" s="116"/>
      <c r="GM101" s="116"/>
    </row>
    <row r="102" spans="1:197" x14ac:dyDescent="0.35">
      <c r="A102" s="115" t="s">
        <v>500</v>
      </c>
      <c r="B102" s="116" t="s">
        <v>729</v>
      </c>
      <c r="C102" s="46">
        <f>C84*0.25</f>
        <v>2172.9499999999998</v>
      </c>
      <c r="D102" s="46">
        <f t="shared" ref="D102:BO102" si="177">D84*0.25</f>
        <v>2172.9499999999998</v>
      </c>
      <c r="E102" s="46">
        <f t="shared" si="177"/>
        <v>2172.9499999999998</v>
      </c>
      <c r="F102" s="46">
        <f t="shared" si="177"/>
        <v>2172.9499999999998</v>
      </c>
      <c r="G102" s="46">
        <f t="shared" si="177"/>
        <v>2172.9499999999998</v>
      </c>
      <c r="H102" s="46">
        <f t="shared" si="177"/>
        <v>2172.9499999999998</v>
      </c>
      <c r="I102" s="46">
        <f t="shared" si="177"/>
        <v>2172.9499999999998</v>
      </c>
      <c r="J102" s="46">
        <f t="shared" si="177"/>
        <v>2172.9499999999998</v>
      </c>
      <c r="K102" s="46">
        <f t="shared" si="177"/>
        <v>2172.9499999999998</v>
      </c>
      <c r="L102" s="46">
        <f t="shared" si="177"/>
        <v>2172.9499999999998</v>
      </c>
      <c r="M102" s="46">
        <f t="shared" si="177"/>
        <v>2172.9499999999998</v>
      </c>
      <c r="N102" s="46">
        <f t="shared" si="177"/>
        <v>2172.9499999999998</v>
      </c>
      <c r="O102" s="46">
        <f t="shared" si="177"/>
        <v>2172.9499999999998</v>
      </c>
      <c r="P102" s="46">
        <f t="shared" si="177"/>
        <v>2172.9499999999998</v>
      </c>
      <c r="Q102" s="46">
        <f t="shared" si="177"/>
        <v>2172.9499999999998</v>
      </c>
      <c r="R102" s="46">
        <f t="shared" si="177"/>
        <v>2172.9499999999998</v>
      </c>
      <c r="S102" s="46">
        <f t="shared" si="177"/>
        <v>2172.9499999999998</v>
      </c>
      <c r="T102" s="46">
        <f t="shared" si="177"/>
        <v>2172.9499999999998</v>
      </c>
      <c r="U102" s="46">
        <f t="shared" si="177"/>
        <v>2172.9499999999998</v>
      </c>
      <c r="V102" s="46">
        <f t="shared" si="177"/>
        <v>2172.9499999999998</v>
      </c>
      <c r="W102" s="46">
        <f t="shared" si="177"/>
        <v>2172.9499999999998</v>
      </c>
      <c r="X102" s="46">
        <f t="shared" si="177"/>
        <v>2172.9499999999998</v>
      </c>
      <c r="Y102" s="46">
        <f t="shared" si="177"/>
        <v>2172.9499999999998</v>
      </c>
      <c r="Z102" s="46">
        <f t="shared" si="177"/>
        <v>2172.9499999999998</v>
      </c>
      <c r="AA102" s="46">
        <f t="shared" si="177"/>
        <v>2172.9499999999998</v>
      </c>
      <c r="AB102" s="46">
        <f t="shared" si="177"/>
        <v>2172.9499999999998</v>
      </c>
      <c r="AC102" s="46">
        <f t="shared" si="177"/>
        <v>2172.9499999999998</v>
      </c>
      <c r="AD102" s="46">
        <f t="shared" si="177"/>
        <v>2172.9499999999998</v>
      </c>
      <c r="AE102" s="46">
        <f t="shared" si="177"/>
        <v>2172.9499999999998</v>
      </c>
      <c r="AF102" s="46">
        <f t="shared" si="177"/>
        <v>2172.9499999999998</v>
      </c>
      <c r="AG102" s="46">
        <f t="shared" si="177"/>
        <v>2172.9499999999998</v>
      </c>
      <c r="AH102" s="46">
        <f t="shared" si="177"/>
        <v>2172.9499999999998</v>
      </c>
      <c r="AI102" s="46">
        <f t="shared" si="177"/>
        <v>2172.9499999999998</v>
      </c>
      <c r="AJ102" s="46">
        <f t="shared" si="177"/>
        <v>2172.9499999999998</v>
      </c>
      <c r="AK102" s="46">
        <f t="shared" si="177"/>
        <v>2172.9499999999998</v>
      </c>
      <c r="AL102" s="46">
        <f t="shared" si="177"/>
        <v>2172.9499999999998</v>
      </c>
      <c r="AM102" s="46">
        <f t="shared" si="177"/>
        <v>2172.9499999999998</v>
      </c>
      <c r="AN102" s="46">
        <f t="shared" si="177"/>
        <v>2172.9499999999998</v>
      </c>
      <c r="AO102" s="46">
        <f t="shared" si="177"/>
        <v>2172.9499999999998</v>
      </c>
      <c r="AP102" s="46">
        <f t="shared" si="177"/>
        <v>2172.9499999999998</v>
      </c>
      <c r="AQ102" s="46">
        <f t="shared" si="177"/>
        <v>2172.9499999999998</v>
      </c>
      <c r="AR102" s="46">
        <f t="shared" si="177"/>
        <v>2172.9499999999998</v>
      </c>
      <c r="AS102" s="46">
        <f t="shared" si="177"/>
        <v>2172.9499999999998</v>
      </c>
      <c r="AT102" s="46">
        <f t="shared" si="177"/>
        <v>2172.9499999999998</v>
      </c>
      <c r="AU102" s="46">
        <f t="shared" si="177"/>
        <v>2172.9499999999998</v>
      </c>
      <c r="AV102" s="46">
        <f t="shared" si="177"/>
        <v>2172.9499999999998</v>
      </c>
      <c r="AW102" s="46">
        <f t="shared" si="177"/>
        <v>2172.9499999999998</v>
      </c>
      <c r="AX102" s="46">
        <f t="shared" si="177"/>
        <v>2172.9499999999998</v>
      </c>
      <c r="AY102" s="46">
        <f t="shared" si="177"/>
        <v>2172.9499999999998</v>
      </c>
      <c r="AZ102" s="46">
        <f t="shared" si="177"/>
        <v>2172.9499999999998</v>
      </c>
      <c r="BA102" s="46">
        <f t="shared" si="177"/>
        <v>2172.9499999999998</v>
      </c>
      <c r="BB102" s="46">
        <f t="shared" si="177"/>
        <v>2172.9499999999998</v>
      </c>
      <c r="BC102" s="46">
        <f t="shared" si="177"/>
        <v>2172.9499999999998</v>
      </c>
      <c r="BD102" s="46">
        <f t="shared" si="177"/>
        <v>2172.9499999999998</v>
      </c>
      <c r="BE102" s="46">
        <f t="shared" si="177"/>
        <v>2172.9499999999998</v>
      </c>
      <c r="BF102" s="46">
        <f t="shared" si="177"/>
        <v>2172.9499999999998</v>
      </c>
      <c r="BG102" s="46">
        <f t="shared" si="177"/>
        <v>2172.9499999999998</v>
      </c>
      <c r="BH102" s="46">
        <f t="shared" si="177"/>
        <v>2172.9499999999998</v>
      </c>
      <c r="BI102" s="46">
        <f t="shared" si="177"/>
        <v>2172.9499999999998</v>
      </c>
      <c r="BJ102" s="46">
        <f t="shared" si="177"/>
        <v>2172.9499999999998</v>
      </c>
      <c r="BK102" s="46">
        <f t="shared" si="177"/>
        <v>2172.9499999999998</v>
      </c>
      <c r="BL102" s="46">
        <f t="shared" si="177"/>
        <v>2172.9499999999998</v>
      </c>
      <c r="BM102" s="46">
        <f t="shared" si="177"/>
        <v>2172.9499999999998</v>
      </c>
      <c r="BN102" s="46">
        <f t="shared" si="177"/>
        <v>2172.9499999999998</v>
      </c>
      <c r="BO102" s="46">
        <f t="shared" si="177"/>
        <v>2172.9499999999998</v>
      </c>
      <c r="BP102" s="46">
        <f t="shared" ref="BP102:EA102" si="178">BP84*0.25</f>
        <v>2172.9499999999998</v>
      </c>
      <c r="BQ102" s="46">
        <f t="shared" si="178"/>
        <v>2172.9499999999998</v>
      </c>
      <c r="BR102" s="46">
        <f t="shared" si="178"/>
        <v>2172.9499999999998</v>
      </c>
      <c r="BS102" s="46">
        <f t="shared" si="178"/>
        <v>2172.9499999999998</v>
      </c>
      <c r="BT102" s="46">
        <f t="shared" si="178"/>
        <v>2172.9499999999998</v>
      </c>
      <c r="BU102" s="46">
        <f t="shared" si="178"/>
        <v>2172.9499999999998</v>
      </c>
      <c r="BV102" s="46">
        <f t="shared" si="178"/>
        <v>2172.9499999999998</v>
      </c>
      <c r="BW102" s="46">
        <f t="shared" si="178"/>
        <v>2172.9499999999998</v>
      </c>
      <c r="BX102" s="46">
        <f t="shared" si="178"/>
        <v>2172.9499999999998</v>
      </c>
      <c r="BY102" s="46">
        <f t="shared" si="178"/>
        <v>2172.9499999999998</v>
      </c>
      <c r="BZ102" s="46">
        <f t="shared" si="178"/>
        <v>2172.9499999999998</v>
      </c>
      <c r="CA102" s="46">
        <f t="shared" si="178"/>
        <v>2172.9499999999998</v>
      </c>
      <c r="CB102" s="46">
        <f t="shared" si="178"/>
        <v>2172.9499999999998</v>
      </c>
      <c r="CC102" s="46">
        <f t="shared" si="178"/>
        <v>2172.9499999999998</v>
      </c>
      <c r="CD102" s="46">
        <f t="shared" si="178"/>
        <v>2172.9499999999998</v>
      </c>
      <c r="CE102" s="46">
        <f t="shared" si="178"/>
        <v>2172.9499999999998</v>
      </c>
      <c r="CF102" s="46">
        <f t="shared" si="178"/>
        <v>2172.9499999999998</v>
      </c>
      <c r="CG102" s="46">
        <f t="shared" si="178"/>
        <v>2172.9499999999998</v>
      </c>
      <c r="CH102" s="46">
        <f t="shared" si="178"/>
        <v>2172.9499999999998</v>
      </c>
      <c r="CI102" s="46">
        <f t="shared" si="178"/>
        <v>2172.9499999999998</v>
      </c>
      <c r="CJ102" s="46">
        <f t="shared" si="178"/>
        <v>2172.9499999999998</v>
      </c>
      <c r="CK102" s="46">
        <f t="shared" si="178"/>
        <v>2172.9499999999998</v>
      </c>
      <c r="CL102" s="46">
        <f t="shared" si="178"/>
        <v>2172.9499999999998</v>
      </c>
      <c r="CM102" s="46">
        <f t="shared" si="178"/>
        <v>2172.9499999999998</v>
      </c>
      <c r="CN102" s="46">
        <f t="shared" si="178"/>
        <v>2172.9499999999998</v>
      </c>
      <c r="CO102" s="46">
        <f t="shared" si="178"/>
        <v>2172.9499999999998</v>
      </c>
      <c r="CP102" s="46">
        <f t="shared" si="178"/>
        <v>2172.9499999999998</v>
      </c>
      <c r="CQ102" s="46">
        <f t="shared" si="178"/>
        <v>2172.9499999999998</v>
      </c>
      <c r="CR102" s="46">
        <f t="shared" si="178"/>
        <v>2172.9499999999998</v>
      </c>
      <c r="CS102" s="46">
        <f t="shared" si="178"/>
        <v>2172.9499999999998</v>
      </c>
      <c r="CT102" s="46">
        <f t="shared" si="178"/>
        <v>2172.9499999999998</v>
      </c>
      <c r="CU102" s="46">
        <f t="shared" si="178"/>
        <v>2172.9499999999998</v>
      </c>
      <c r="CV102" s="46">
        <f t="shared" si="178"/>
        <v>2172.9499999999998</v>
      </c>
      <c r="CW102" s="46">
        <f t="shared" si="178"/>
        <v>2172.9499999999998</v>
      </c>
      <c r="CX102" s="46">
        <f t="shared" si="178"/>
        <v>2172.9499999999998</v>
      </c>
      <c r="CY102" s="46">
        <f t="shared" si="178"/>
        <v>2172.9499999999998</v>
      </c>
      <c r="CZ102" s="46">
        <f t="shared" si="178"/>
        <v>2172.9499999999998</v>
      </c>
      <c r="DA102" s="46">
        <f t="shared" si="178"/>
        <v>2172.9499999999998</v>
      </c>
      <c r="DB102" s="46">
        <f t="shared" si="178"/>
        <v>2172.9499999999998</v>
      </c>
      <c r="DC102" s="46">
        <f t="shared" si="178"/>
        <v>2172.9499999999998</v>
      </c>
      <c r="DD102" s="46">
        <f t="shared" si="178"/>
        <v>2172.9499999999998</v>
      </c>
      <c r="DE102" s="46">
        <f t="shared" si="178"/>
        <v>2172.9499999999998</v>
      </c>
      <c r="DF102" s="46">
        <f t="shared" si="178"/>
        <v>2172.9499999999998</v>
      </c>
      <c r="DG102" s="46">
        <f t="shared" si="178"/>
        <v>2172.9499999999998</v>
      </c>
      <c r="DH102" s="46">
        <f t="shared" si="178"/>
        <v>2172.9499999999998</v>
      </c>
      <c r="DI102" s="46">
        <f t="shared" si="178"/>
        <v>2172.9499999999998</v>
      </c>
      <c r="DJ102" s="46">
        <f t="shared" si="178"/>
        <v>2172.9499999999998</v>
      </c>
      <c r="DK102" s="46">
        <f t="shared" si="178"/>
        <v>2172.9499999999998</v>
      </c>
      <c r="DL102" s="46">
        <f t="shared" si="178"/>
        <v>2172.9499999999998</v>
      </c>
      <c r="DM102" s="46">
        <f t="shared" si="178"/>
        <v>2172.9499999999998</v>
      </c>
      <c r="DN102" s="46">
        <f t="shared" si="178"/>
        <v>2172.9499999999998</v>
      </c>
      <c r="DO102" s="46">
        <f t="shared" si="178"/>
        <v>2172.9499999999998</v>
      </c>
      <c r="DP102" s="46">
        <f t="shared" si="178"/>
        <v>2172.9499999999998</v>
      </c>
      <c r="DQ102" s="46">
        <f t="shared" si="178"/>
        <v>2172.9499999999998</v>
      </c>
      <c r="DR102" s="46">
        <f t="shared" si="178"/>
        <v>2172.9499999999998</v>
      </c>
      <c r="DS102" s="46">
        <f t="shared" si="178"/>
        <v>2172.9499999999998</v>
      </c>
      <c r="DT102" s="46">
        <f t="shared" si="178"/>
        <v>2172.9499999999998</v>
      </c>
      <c r="DU102" s="46">
        <f t="shared" si="178"/>
        <v>2172.9499999999998</v>
      </c>
      <c r="DV102" s="46">
        <f t="shared" si="178"/>
        <v>2172.9499999999998</v>
      </c>
      <c r="DW102" s="46">
        <f t="shared" si="178"/>
        <v>2172.9499999999998</v>
      </c>
      <c r="DX102" s="46">
        <f t="shared" si="178"/>
        <v>2172.9499999999998</v>
      </c>
      <c r="DY102" s="46">
        <f t="shared" si="178"/>
        <v>2172.9499999999998</v>
      </c>
      <c r="DZ102" s="46">
        <f t="shared" si="178"/>
        <v>2172.9499999999998</v>
      </c>
      <c r="EA102" s="46">
        <f t="shared" si="178"/>
        <v>2172.9499999999998</v>
      </c>
      <c r="EB102" s="46">
        <f t="shared" ref="EB102:FX102" si="179">EB84*0.25</f>
        <v>2172.9499999999998</v>
      </c>
      <c r="EC102" s="46">
        <f t="shared" si="179"/>
        <v>2172.9499999999998</v>
      </c>
      <c r="ED102" s="46">
        <f t="shared" si="179"/>
        <v>2172.9499999999998</v>
      </c>
      <c r="EE102" s="46">
        <f t="shared" si="179"/>
        <v>2172.9499999999998</v>
      </c>
      <c r="EF102" s="46">
        <f t="shared" si="179"/>
        <v>2172.9499999999998</v>
      </c>
      <c r="EG102" s="46">
        <f t="shared" si="179"/>
        <v>2172.9499999999998</v>
      </c>
      <c r="EH102" s="46">
        <f t="shared" si="179"/>
        <v>2172.9499999999998</v>
      </c>
      <c r="EI102" s="46">
        <f t="shared" si="179"/>
        <v>2172.9499999999998</v>
      </c>
      <c r="EJ102" s="46">
        <f t="shared" si="179"/>
        <v>2172.9499999999998</v>
      </c>
      <c r="EK102" s="46">
        <f t="shared" si="179"/>
        <v>2172.9499999999998</v>
      </c>
      <c r="EL102" s="46">
        <f t="shared" si="179"/>
        <v>2172.9499999999998</v>
      </c>
      <c r="EM102" s="46">
        <f t="shared" si="179"/>
        <v>2172.9499999999998</v>
      </c>
      <c r="EN102" s="46">
        <f t="shared" si="179"/>
        <v>2172.9499999999998</v>
      </c>
      <c r="EO102" s="46">
        <f t="shared" si="179"/>
        <v>2172.9499999999998</v>
      </c>
      <c r="EP102" s="46">
        <f t="shared" si="179"/>
        <v>2172.9499999999998</v>
      </c>
      <c r="EQ102" s="46">
        <f t="shared" si="179"/>
        <v>2172.9499999999998</v>
      </c>
      <c r="ER102" s="46">
        <f t="shared" si="179"/>
        <v>2172.9499999999998</v>
      </c>
      <c r="ES102" s="46">
        <f t="shared" si="179"/>
        <v>2172.9499999999998</v>
      </c>
      <c r="ET102" s="46">
        <f t="shared" si="179"/>
        <v>2172.9499999999998</v>
      </c>
      <c r="EU102" s="46">
        <f t="shared" si="179"/>
        <v>2172.9499999999998</v>
      </c>
      <c r="EV102" s="46">
        <f t="shared" si="179"/>
        <v>2172.9499999999998</v>
      </c>
      <c r="EW102" s="46">
        <f t="shared" si="179"/>
        <v>2172.9499999999998</v>
      </c>
      <c r="EX102" s="46">
        <f t="shared" si="179"/>
        <v>2172.9499999999998</v>
      </c>
      <c r="EY102" s="46">
        <f t="shared" si="179"/>
        <v>2172.9499999999998</v>
      </c>
      <c r="EZ102" s="46">
        <f t="shared" si="179"/>
        <v>2172.9499999999998</v>
      </c>
      <c r="FA102" s="46">
        <f t="shared" si="179"/>
        <v>2172.9499999999998</v>
      </c>
      <c r="FB102" s="46">
        <f t="shared" si="179"/>
        <v>2172.9499999999998</v>
      </c>
      <c r="FC102" s="46">
        <f t="shared" si="179"/>
        <v>2172.9499999999998</v>
      </c>
      <c r="FD102" s="46">
        <f t="shared" si="179"/>
        <v>2172.9499999999998</v>
      </c>
      <c r="FE102" s="46">
        <f t="shared" si="179"/>
        <v>2172.9499999999998</v>
      </c>
      <c r="FF102" s="46">
        <f t="shared" si="179"/>
        <v>2172.9499999999998</v>
      </c>
      <c r="FG102" s="46">
        <f t="shared" si="179"/>
        <v>2172.9499999999998</v>
      </c>
      <c r="FH102" s="46">
        <f t="shared" si="179"/>
        <v>2172.9499999999998</v>
      </c>
      <c r="FI102" s="46">
        <f t="shared" si="179"/>
        <v>2172.9499999999998</v>
      </c>
      <c r="FJ102" s="46">
        <f t="shared" si="179"/>
        <v>2172.9499999999998</v>
      </c>
      <c r="FK102" s="46">
        <f t="shared" si="179"/>
        <v>2172.9499999999998</v>
      </c>
      <c r="FL102" s="46">
        <f t="shared" si="179"/>
        <v>2172.9499999999998</v>
      </c>
      <c r="FM102" s="46">
        <f t="shared" si="179"/>
        <v>2172.9499999999998</v>
      </c>
      <c r="FN102" s="46">
        <f t="shared" si="179"/>
        <v>2172.9499999999998</v>
      </c>
      <c r="FO102" s="46">
        <f t="shared" si="179"/>
        <v>2172.9499999999998</v>
      </c>
      <c r="FP102" s="46">
        <f t="shared" si="179"/>
        <v>2172.9499999999998</v>
      </c>
      <c r="FQ102" s="46">
        <f t="shared" si="179"/>
        <v>2172.9499999999998</v>
      </c>
      <c r="FR102" s="46">
        <f t="shared" si="179"/>
        <v>2172.9499999999998</v>
      </c>
      <c r="FS102" s="46">
        <f t="shared" si="179"/>
        <v>2172.9499999999998</v>
      </c>
      <c r="FT102" s="46">
        <f t="shared" si="179"/>
        <v>2172.9499999999998</v>
      </c>
      <c r="FU102" s="46">
        <f t="shared" si="179"/>
        <v>2172.9499999999998</v>
      </c>
      <c r="FV102" s="46">
        <f t="shared" si="179"/>
        <v>2172.9499999999998</v>
      </c>
      <c r="FW102" s="46">
        <f t="shared" si="179"/>
        <v>2172.9499999999998</v>
      </c>
      <c r="FX102" s="46">
        <f t="shared" si="179"/>
        <v>2172.9499999999998</v>
      </c>
      <c r="FY102" s="2"/>
      <c r="FZ102" s="46"/>
      <c r="GA102" s="2"/>
      <c r="GB102" s="2"/>
      <c r="GC102" s="2"/>
      <c r="GD102" s="2"/>
      <c r="GE102" s="2"/>
      <c r="GF102" s="2"/>
      <c r="GG102" s="2"/>
      <c r="GH102" s="2"/>
      <c r="GI102" s="116"/>
      <c r="GJ102" s="116"/>
      <c r="GK102" s="116"/>
      <c r="GL102" s="116"/>
      <c r="GM102" s="116"/>
    </row>
    <row r="103" spans="1:197" x14ac:dyDescent="0.35">
      <c r="A103" s="173" t="s">
        <v>501</v>
      </c>
      <c r="B103" s="150" t="s">
        <v>690</v>
      </c>
      <c r="C103" s="196">
        <f>C101*C102</f>
        <v>2953039.05</v>
      </c>
      <c r="D103" s="196">
        <f t="shared" ref="D103:BO103" si="180">D101*D102</f>
        <v>9702221.75</v>
      </c>
      <c r="E103" s="196">
        <f t="shared" si="180"/>
        <v>3313748.7499999995</v>
      </c>
      <c r="F103" s="196">
        <f t="shared" si="180"/>
        <v>5449758.5999999996</v>
      </c>
      <c r="G103" s="196">
        <f t="shared" si="180"/>
        <v>449800.64999999997</v>
      </c>
      <c r="H103" s="196">
        <f t="shared" si="180"/>
        <v>149933.54999999999</v>
      </c>
      <c r="I103" s="196">
        <f t="shared" si="180"/>
        <v>3987363.2499999995</v>
      </c>
      <c r="J103" s="196">
        <f t="shared" si="180"/>
        <v>401995.74999999994</v>
      </c>
      <c r="K103" s="196">
        <f t="shared" si="180"/>
        <v>6518.8499999999995</v>
      </c>
      <c r="L103" s="196">
        <f t="shared" si="180"/>
        <v>399822.8</v>
      </c>
      <c r="M103" s="196">
        <f t="shared" si="180"/>
        <v>406341.64999999997</v>
      </c>
      <c r="N103" s="196">
        <f t="shared" si="180"/>
        <v>11846923.399999999</v>
      </c>
      <c r="O103" s="196">
        <f t="shared" si="180"/>
        <v>871352.95</v>
      </c>
      <c r="P103" s="196">
        <f t="shared" si="180"/>
        <v>67361.45</v>
      </c>
      <c r="Q103" s="196">
        <f t="shared" si="180"/>
        <v>25892872.199999999</v>
      </c>
      <c r="R103" s="196">
        <f t="shared" si="180"/>
        <v>234678.59999999998</v>
      </c>
      <c r="S103" s="196">
        <f t="shared" si="180"/>
        <v>108647.49999999999</v>
      </c>
      <c r="T103" s="196">
        <f t="shared" si="180"/>
        <v>0</v>
      </c>
      <c r="U103" s="196">
        <f t="shared" si="180"/>
        <v>0</v>
      </c>
      <c r="V103" s="196">
        <f t="shared" si="180"/>
        <v>0</v>
      </c>
      <c r="W103" s="196">
        <f t="shared" si="180"/>
        <v>0</v>
      </c>
      <c r="X103" s="196">
        <f t="shared" si="180"/>
        <v>0</v>
      </c>
      <c r="Y103" s="196">
        <f t="shared" si="180"/>
        <v>8691.7999999999993</v>
      </c>
      <c r="Z103" s="196">
        <f t="shared" si="180"/>
        <v>8691.7999999999993</v>
      </c>
      <c r="AA103" s="196">
        <f t="shared" si="180"/>
        <v>4434990.9499999993</v>
      </c>
      <c r="AB103" s="196">
        <f t="shared" si="180"/>
        <v>3400666.7499999995</v>
      </c>
      <c r="AC103" s="196">
        <f t="shared" si="180"/>
        <v>69534.399999999994</v>
      </c>
      <c r="AD103" s="196">
        <f t="shared" si="180"/>
        <v>76053.25</v>
      </c>
      <c r="AE103" s="196">
        <f t="shared" si="180"/>
        <v>6518.8499999999995</v>
      </c>
      <c r="AF103" s="196">
        <f t="shared" si="180"/>
        <v>13037.699999999999</v>
      </c>
      <c r="AG103" s="196">
        <f t="shared" si="180"/>
        <v>26075.399999999998</v>
      </c>
      <c r="AH103" s="196">
        <f t="shared" si="180"/>
        <v>0</v>
      </c>
      <c r="AI103" s="196">
        <f t="shared" si="180"/>
        <v>6518.8499999999995</v>
      </c>
      <c r="AJ103" s="196">
        <f t="shared" si="180"/>
        <v>4345.8999999999996</v>
      </c>
      <c r="AK103" s="196">
        <f t="shared" si="180"/>
        <v>2172.9499999999998</v>
      </c>
      <c r="AL103" s="196">
        <f t="shared" si="180"/>
        <v>45631.95</v>
      </c>
      <c r="AM103" s="196">
        <f t="shared" si="180"/>
        <v>2172.9499999999998</v>
      </c>
      <c r="AN103" s="196">
        <f t="shared" si="180"/>
        <v>0</v>
      </c>
      <c r="AO103" s="196">
        <f t="shared" si="180"/>
        <v>254235.14999999997</v>
      </c>
      <c r="AP103" s="196">
        <f t="shared" si="180"/>
        <v>36575094.399999999</v>
      </c>
      <c r="AQ103" s="196">
        <f t="shared" si="180"/>
        <v>0</v>
      </c>
      <c r="AR103" s="196">
        <f t="shared" si="180"/>
        <v>3726609.2499999995</v>
      </c>
      <c r="AS103" s="196">
        <f t="shared" si="180"/>
        <v>2479335.9499999997</v>
      </c>
      <c r="AT103" s="196">
        <f t="shared" si="180"/>
        <v>69534.399999999994</v>
      </c>
      <c r="AU103" s="196">
        <f t="shared" si="180"/>
        <v>8691.7999999999993</v>
      </c>
      <c r="AV103" s="196">
        <f t="shared" si="180"/>
        <v>6518.8499999999995</v>
      </c>
      <c r="AW103" s="196">
        <f t="shared" si="180"/>
        <v>2172.9499999999998</v>
      </c>
      <c r="AX103" s="196">
        <f t="shared" si="180"/>
        <v>10864.75</v>
      </c>
      <c r="AY103" s="196">
        <f t="shared" si="180"/>
        <v>10864.75</v>
      </c>
      <c r="AZ103" s="196">
        <f t="shared" si="180"/>
        <v>2461952.3499999996</v>
      </c>
      <c r="BA103" s="196">
        <f t="shared" si="180"/>
        <v>436762.94999999995</v>
      </c>
      <c r="BB103" s="196">
        <f t="shared" si="180"/>
        <v>399822.8</v>
      </c>
      <c r="BC103" s="196">
        <f t="shared" si="180"/>
        <v>3524524.9</v>
      </c>
      <c r="BD103" s="196">
        <f t="shared" si="180"/>
        <v>115166.34999999999</v>
      </c>
      <c r="BE103" s="196">
        <f t="shared" si="180"/>
        <v>6518.8499999999995</v>
      </c>
      <c r="BF103" s="196">
        <f t="shared" si="180"/>
        <v>973481.59999999986</v>
      </c>
      <c r="BG103" s="196">
        <f t="shared" si="180"/>
        <v>169490.09999999998</v>
      </c>
      <c r="BH103" s="196">
        <f t="shared" si="180"/>
        <v>13037.699999999999</v>
      </c>
      <c r="BI103" s="196">
        <f t="shared" si="180"/>
        <v>32594.249999999996</v>
      </c>
      <c r="BJ103" s="196">
        <f t="shared" si="180"/>
        <v>147760.59999999998</v>
      </c>
      <c r="BK103" s="196">
        <f t="shared" si="180"/>
        <v>1479778.95</v>
      </c>
      <c r="BL103" s="196">
        <f t="shared" si="180"/>
        <v>2172.9499999999998</v>
      </c>
      <c r="BM103" s="196">
        <f t="shared" si="180"/>
        <v>23902.449999999997</v>
      </c>
      <c r="BN103" s="196">
        <f t="shared" si="180"/>
        <v>23902.449999999997</v>
      </c>
      <c r="BO103" s="196">
        <f t="shared" si="180"/>
        <v>19556.55</v>
      </c>
      <c r="BP103" s="196">
        <f t="shared" ref="BP103:EA103" si="181">BP101*BP102</f>
        <v>2172.9499999999998</v>
      </c>
      <c r="BQ103" s="196">
        <f t="shared" si="181"/>
        <v>2461952.3499999996</v>
      </c>
      <c r="BR103" s="196">
        <f t="shared" si="181"/>
        <v>1660133.7999999998</v>
      </c>
      <c r="BS103" s="196">
        <f t="shared" si="181"/>
        <v>449800.64999999997</v>
      </c>
      <c r="BT103" s="196">
        <f t="shared" si="181"/>
        <v>4345.8999999999996</v>
      </c>
      <c r="BU103" s="196">
        <f t="shared" si="181"/>
        <v>91263.9</v>
      </c>
      <c r="BV103" s="196">
        <f t="shared" si="181"/>
        <v>184700.74999999997</v>
      </c>
      <c r="BW103" s="196">
        <f t="shared" si="181"/>
        <v>465011.3</v>
      </c>
      <c r="BX103" s="196">
        <f t="shared" si="181"/>
        <v>0</v>
      </c>
      <c r="BY103" s="196">
        <f t="shared" si="181"/>
        <v>0</v>
      </c>
      <c r="BZ103" s="196">
        <f t="shared" si="181"/>
        <v>0</v>
      </c>
      <c r="CA103" s="196">
        <f t="shared" si="181"/>
        <v>10864.75</v>
      </c>
      <c r="CB103" s="196">
        <f t="shared" si="181"/>
        <v>6258095.9999999991</v>
      </c>
      <c r="CC103" s="196">
        <f t="shared" si="181"/>
        <v>0</v>
      </c>
      <c r="CD103" s="196">
        <f t="shared" si="181"/>
        <v>2172.9499999999998</v>
      </c>
      <c r="CE103" s="196">
        <f t="shared" si="181"/>
        <v>0</v>
      </c>
      <c r="CF103" s="196">
        <f t="shared" si="181"/>
        <v>0</v>
      </c>
      <c r="CG103" s="196">
        <f t="shared" si="181"/>
        <v>23902.449999999997</v>
      </c>
      <c r="CH103" s="196">
        <f t="shared" si="181"/>
        <v>13037.699999999999</v>
      </c>
      <c r="CI103" s="196">
        <f t="shared" si="181"/>
        <v>136895.84999999998</v>
      </c>
      <c r="CJ103" s="196">
        <f t="shared" si="181"/>
        <v>343326.1</v>
      </c>
      <c r="CK103" s="196">
        <f t="shared" si="181"/>
        <v>365055.6</v>
      </c>
      <c r="CL103" s="196">
        <f t="shared" si="181"/>
        <v>47804.899999999994</v>
      </c>
      <c r="CM103" s="196">
        <f t="shared" si="181"/>
        <v>17383.599999999999</v>
      </c>
      <c r="CN103" s="196">
        <f t="shared" si="181"/>
        <v>2605367.0499999998</v>
      </c>
      <c r="CO103" s="196">
        <f t="shared" si="181"/>
        <v>819202.14999999991</v>
      </c>
      <c r="CP103" s="196">
        <f t="shared" si="181"/>
        <v>302040.05</v>
      </c>
      <c r="CQ103" s="196">
        <f t="shared" si="181"/>
        <v>6518.8499999999995</v>
      </c>
      <c r="CR103" s="196">
        <f t="shared" si="181"/>
        <v>0</v>
      </c>
      <c r="CS103" s="196">
        <f t="shared" si="181"/>
        <v>2172.9499999999998</v>
      </c>
      <c r="CT103" s="196">
        <f t="shared" si="181"/>
        <v>2172.9499999999998</v>
      </c>
      <c r="CU103" s="196">
        <f t="shared" si="181"/>
        <v>6518.8499999999995</v>
      </c>
      <c r="CV103" s="196">
        <f t="shared" si="181"/>
        <v>0</v>
      </c>
      <c r="CW103" s="196">
        <f t="shared" si="181"/>
        <v>2172.9499999999998</v>
      </c>
      <c r="CX103" s="196">
        <f t="shared" si="181"/>
        <v>26075.399999999998</v>
      </c>
      <c r="CY103" s="196">
        <f t="shared" si="181"/>
        <v>0</v>
      </c>
      <c r="CZ103" s="196">
        <f t="shared" si="181"/>
        <v>84745.049999999988</v>
      </c>
      <c r="DA103" s="196">
        <f t="shared" si="181"/>
        <v>0</v>
      </c>
      <c r="DB103" s="196">
        <f t="shared" si="181"/>
        <v>15210.649999999998</v>
      </c>
      <c r="DC103" s="196">
        <f t="shared" si="181"/>
        <v>0</v>
      </c>
      <c r="DD103" s="196">
        <f t="shared" si="181"/>
        <v>15210.649999999998</v>
      </c>
      <c r="DE103" s="196">
        <f t="shared" si="181"/>
        <v>2172.9499999999998</v>
      </c>
      <c r="DF103" s="196">
        <f t="shared" si="181"/>
        <v>1421109.2999999998</v>
      </c>
      <c r="DG103" s="196">
        <f t="shared" si="181"/>
        <v>0</v>
      </c>
      <c r="DH103" s="196">
        <f t="shared" si="181"/>
        <v>260753.99999999997</v>
      </c>
      <c r="DI103" s="196">
        <f t="shared" si="181"/>
        <v>134722.9</v>
      </c>
      <c r="DJ103" s="196">
        <f t="shared" si="181"/>
        <v>19556.55</v>
      </c>
      <c r="DK103" s="196">
        <f t="shared" si="181"/>
        <v>41286.049999999996</v>
      </c>
      <c r="DL103" s="196">
        <f t="shared" si="181"/>
        <v>901774.24999999988</v>
      </c>
      <c r="DM103" s="196">
        <f t="shared" si="181"/>
        <v>0</v>
      </c>
      <c r="DN103" s="196">
        <f t="shared" si="181"/>
        <v>143414.69999999998</v>
      </c>
      <c r="DO103" s="196">
        <f t="shared" si="181"/>
        <v>1158182.3499999999</v>
      </c>
      <c r="DP103" s="196">
        <f t="shared" si="181"/>
        <v>0</v>
      </c>
      <c r="DQ103" s="196">
        <f t="shared" si="181"/>
        <v>110820.45</v>
      </c>
      <c r="DR103" s="196">
        <f t="shared" si="181"/>
        <v>36940.149999999994</v>
      </c>
      <c r="DS103" s="196">
        <f t="shared" si="181"/>
        <v>69534.399999999994</v>
      </c>
      <c r="DT103" s="196">
        <f t="shared" si="181"/>
        <v>13037.699999999999</v>
      </c>
      <c r="DU103" s="196">
        <f t="shared" si="181"/>
        <v>6518.8499999999995</v>
      </c>
      <c r="DV103" s="196">
        <f t="shared" si="181"/>
        <v>2172.9499999999998</v>
      </c>
      <c r="DW103" s="196">
        <f t="shared" si="181"/>
        <v>2172.9499999999998</v>
      </c>
      <c r="DX103" s="196">
        <f t="shared" si="181"/>
        <v>2172.9499999999998</v>
      </c>
      <c r="DY103" s="196">
        <f t="shared" si="181"/>
        <v>8691.7999999999993</v>
      </c>
      <c r="DZ103" s="196">
        <f t="shared" si="181"/>
        <v>0</v>
      </c>
      <c r="EA103" s="196">
        <f t="shared" si="181"/>
        <v>60842.599999999991</v>
      </c>
      <c r="EB103" s="196">
        <f t="shared" ref="EB103:FX103" si="182">EB101*EB102</f>
        <v>134722.9</v>
      </c>
      <c r="EC103" s="196">
        <f t="shared" si="182"/>
        <v>19556.55</v>
      </c>
      <c r="ED103" s="196">
        <f t="shared" si="182"/>
        <v>143414.69999999998</v>
      </c>
      <c r="EE103" s="196">
        <f t="shared" si="182"/>
        <v>41286.049999999996</v>
      </c>
      <c r="EF103" s="196">
        <f t="shared" si="182"/>
        <v>154279.44999999998</v>
      </c>
      <c r="EG103" s="196">
        <f t="shared" si="182"/>
        <v>95609.799999999988</v>
      </c>
      <c r="EH103" s="196">
        <f t="shared" si="182"/>
        <v>30421.299999999996</v>
      </c>
      <c r="EI103" s="196">
        <f t="shared" si="182"/>
        <v>914811.95</v>
      </c>
      <c r="EJ103" s="196">
        <f t="shared" si="182"/>
        <v>434589.99999999994</v>
      </c>
      <c r="EK103" s="196">
        <f t="shared" si="182"/>
        <v>36940.149999999994</v>
      </c>
      <c r="EL103" s="196">
        <f t="shared" si="182"/>
        <v>2172.9499999999998</v>
      </c>
      <c r="EM103" s="196">
        <f t="shared" si="182"/>
        <v>13037.699999999999</v>
      </c>
      <c r="EN103" s="196">
        <f t="shared" si="182"/>
        <v>21729.5</v>
      </c>
      <c r="EO103" s="196">
        <f t="shared" si="182"/>
        <v>10864.75</v>
      </c>
      <c r="EP103" s="196">
        <f t="shared" si="182"/>
        <v>36940.149999999994</v>
      </c>
      <c r="EQ103" s="196">
        <f t="shared" si="182"/>
        <v>399822.8</v>
      </c>
      <c r="ER103" s="196">
        <f t="shared" si="182"/>
        <v>30421.299999999996</v>
      </c>
      <c r="ES103" s="196">
        <f t="shared" si="182"/>
        <v>6518.8499999999995</v>
      </c>
      <c r="ET103" s="196">
        <f t="shared" si="182"/>
        <v>10864.75</v>
      </c>
      <c r="EU103" s="196">
        <f t="shared" si="182"/>
        <v>221640.9</v>
      </c>
      <c r="EV103" s="196">
        <f t="shared" si="182"/>
        <v>13037.699999999999</v>
      </c>
      <c r="EW103" s="196">
        <f t="shared" si="182"/>
        <v>128204.04999999999</v>
      </c>
      <c r="EX103" s="196">
        <f t="shared" si="182"/>
        <v>17383.599999999999</v>
      </c>
      <c r="EY103" s="196">
        <f t="shared" si="182"/>
        <v>36940.149999999994</v>
      </c>
      <c r="EZ103" s="196">
        <f t="shared" si="182"/>
        <v>0</v>
      </c>
      <c r="FA103" s="196">
        <f t="shared" si="182"/>
        <v>1327672.45</v>
      </c>
      <c r="FB103" s="196">
        <f t="shared" si="182"/>
        <v>6518.8499999999995</v>
      </c>
      <c r="FC103" s="196">
        <f t="shared" si="182"/>
        <v>69534.399999999994</v>
      </c>
      <c r="FD103" s="196">
        <f t="shared" si="182"/>
        <v>8691.7999999999993</v>
      </c>
      <c r="FE103" s="196">
        <f t="shared" si="182"/>
        <v>28248.35</v>
      </c>
      <c r="FF103" s="196">
        <f t="shared" si="182"/>
        <v>4345.8999999999996</v>
      </c>
      <c r="FG103" s="196">
        <f t="shared" si="182"/>
        <v>6518.8499999999995</v>
      </c>
      <c r="FH103" s="196">
        <f t="shared" si="182"/>
        <v>0</v>
      </c>
      <c r="FI103" s="196">
        <f t="shared" si="182"/>
        <v>395476.89999999997</v>
      </c>
      <c r="FJ103" s="196">
        <f t="shared" si="182"/>
        <v>156452.4</v>
      </c>
      <c r="FK103" s="196">
        <f t="shared" si="182"/>
        <v>534545.69999999995</v>
      </c>
      <c r="FL103" s="196">
        <f t="shared" si="182"/>
        <v>423725.24999999994</v>
      </c>
      <c r="FM103" s="196">
        <f t="shared" si="182"/>
        <v>202084.34999999998</v>
      </c>
      <c r="FN103" s="196">
        <f t="shared" si="182"/>
        <v>7392375.8999999994</v>
      </c>
      <c r="FO103" s="196">
        <f t="shared" si="182"/>
        <v>119512.24999999999</v>
      </c>
      <c r="FP103" s="196">
        <f t="shared" si="182"/>
        <v>706208.74999999988</v>
      </c>
      <c r="FQ103" s="196">
        <f t="shared" si="182"/>
        <v>130376.99999999999</v>
      </c>
      <c r="FR103" s="196">
        <f t="shared" si="182"/>
        <v>2172.9499999999998</v>
      </c>
      <c r="FS103" s="196">
        <f t="shared" si="182"/>
        <v>0</v>
      </c>
      <c r="FT103" s="196">
        <f t="shared" si="182"/>
        <v>0</v>
      </c>
      <c r="FU103" s="196">
        <f t="shared" si="182"/>
        <v>297694.14999999997</v>
      </c>
      <c r="FV103" s="196">
        <f t="shared" si="182"/>
        <v>191219.59999999998</v>
      </c>
      <c r="FW103" s="196">
        <f t="shared" si="182"/>
        <v>10864.75</v>
      </c>
      <c r="FX103" s="196">
        <f t="shared" si="182"/>
        <v>0</v>
      </c>
      <c r="FY103" s="2"/>
      <c r="FZ103" s="2">
        <f>SUM(C103:FX103)</f>
        <v>163112491.74999994</v>
      </c>
      <c r="GA103" s="62"/>
      <c r="GB103" s="2">
        <f>FZ103-GA103</f>
        <v>163112491.74999994</v>
      </c>
      <c r="GC103" s="2"/>
      <c r="GD103" s="2"/>
      <c r="GE103" s="2"/>
      <c r="GF103" s="2"/>
      <c r="GG103" s="2"/>
      <c r="GH103" s="2"/>
      <c r="GI103" s="116"/>
      <c r="GJ103" s="116"/>
      <c r="GK103" s="116"/>
      <c r="GL103" s="116"/>
      <c r="GM103" s="116"/>
    </row>
    <row r="104" spans="1:197" x14ac:dyDescent="0.35">
      <c r="A104" s="115"/>
      <c r="B104" s="150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  <c r="DH104" s="129"/>
      <c r="DI104" s="129"/>
      <c r="DJ104" s="129"/>
      <c r="DK104" s="129"/>
      <c r="DL104" s="129"/>
      <c r="DM104" s="129"/>
      <c r="DN104" s="129"/>
      <c r="DO104" s="129"/>
      <c r="DP104" s="129"/>
      <c r="DQ104" s="129"/>
      <c r="DR104" s="129"/>
      <c r="DS104" s="129"/>
      <c r="DT104" s="129"/>
      <c r="DU104" s="129"/>
      <c r="DV104" s="129"/>
      <c r="DW104" s="129"/>
      <c r="DX104" s="129"/>
      <c r="DY104" s="129"/>
      <c r="DZ104" s="129"/>
      <c r="EA104" s="129"/>
      <c r="EB104" s="129"/>
      <c r="EC104" s="129"/>
      <c r="ED104" s="129"/>
      <c r="EE104" s="129"/>
      <c r="EF104" s="129"/>
      <c r="EG104" s="129"/>
      <c r="EH104" s="129"/>
      <c r="EI104" s="129"/>
      <c r="EJ104" s="129"/>
      <c r="EK104" s="129"/>
      <c r="EL104" s="129"/>
      <c r="EM104" s="129"/>
      <c r="EN104" s="129"/>
      <c r="EO104" s="129"/>
      <c r="EP104" s="129"/>
      <c r="EQ104" s="129"/>
      <c r="ER104" s="129"/>
      <c r="ES104" s="129"/>
      <c r="ET104" s="129"/>
      <c r="EU104" s="129"/>
      <c r="EV104" s="129"/>
      <c r="EW104" s="129"/>
      <c r="EX104" s="129"/>
      <c r="EY104" s="129"/>
      <c r="EZ104" s="129"/>
      <c r="FA104" s="129"/>
      <c r="FB104" s="129"/>
      <c r="FC104" s="129"/>
      <c r="FD104" s="129"/>
      <c r="FE104" s="129"/>
      <c r="FF104" s="129"/>
      <c r="FG104" s="129"/>
      <c r="FH104" s="129"/>
      <c r="FI104" s="129"/>
      <c r="FJ104" s="129"/>
      <c r="FK104" s="129"/>
      <c r="FL104" s="129"/>
      <c r="FM104" s="129"/>
      <c r="FN104" s="129"/>
      <c r="FO104" s="129"/>
      <c r="FP104" s="129"/>
      <c r="FQ104" s="129"/>
      <c r="FR104" s="129"/>
      <c r="FS104" s="129"/>
      <c r="FT104" s="129"/>
      <c r="FU104" s="129"/>
      <c r="FV104" s="129"/>
      <c r="FW104" s="129"/>
      <c r="FX104" s="129"/>
      <c r="FY104" s="14"/>
      <c r="FZ104" s="14"/>
      <c r="GA104" s="2"/>
      <c r="GB104" s="14"/>
      <c r="GC104" s="14"/>
      <c r="GD104" s="14"/>
      <c r="GE104" s="14"/>
      <c r="GF104" s="14"/>
      <c r="GG104" s="2"/>
      <c r="GH104" s="12"/>
      <c r="GI104" s="129"/>
      <c r="GJ104" s="129"/>
      <c r="GK104" s="129"/>
      <c r="GL104" s="129"/>
      <c r="GM104" s="129"/>
      <c r="GN104" s="134"/>
      <c r="GO104" s="134"/>
    </row>
    <row r="105" spans="1:197" x14ac:dyDescent="0.35">
      <c r="A105" s="115"/>
      <c r="B105" s="150" t="s">
        <v>692</v>
      </c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  <c r="DH105" s="129"/>
      <c r="DI105" s="129"/>
      <c r="DJ105" s="129"/>
      <c r="DK105" s="129"/>
      <c r="DL105" s="129"/>
      <c r="DM105" s="129"/>
      <c r="DN105" s="129"/>
      <c r="DO105" s="129"/>
      <c r="DP105" s="129"/>
      <c r="DQ105" s="129"/>
      <c r="DR105" s="129"/>
      <c r="DS105" s="129"/>
      <c r="DT105" s="129"/>
      <c r="DU105" s="129"/>
      <c r="DV105" s="129"/>
      <c r="DW105" s="129"/>
      <c r="DX105" s="129"/>
      <c r="DY105" s="129"/>
      <c r="DZ105" s="129"/>
      <c r="EA105" s="129"/>
      <c r="EB105" s="129"/>
      <c r="EC105" s="129"/>
      <c r="ED105" s="129"/>
      <c r="EE105" s="129"/>
      <c r="EF105" s="129"/>
      <c r="EG105" s="129"/>
      <c r="EH105" s="129"/>
      <c r="EI105" s="129"/>
      <c r="EJ105" s="129"/>
      <c r="EK105" s="129"/>
      <c r="EL105" s="129"/>
      <c r="EM105" s="129"/>
      <c r="EN105" s="129"/>
      <c r="EO105" s="129"/>
      <c r="EP105" s="129"/>
      <c r="EQ105" s="129"/>
      <c r="ER105" s="129"/>
      <c r="ES105" s="129"/>
      <c r="ET105" s="129"/>
      <c r="EU105" s="129"/>
      <c r="EV105" s="129"/>
      <c r="EW105" s="129"/>
      <c r="EX105" s="129"/>
      <c r="EY105" s="129"/>
      <c r="EZ105" s="129"/>
      <c r="FA105" s="129"/>
      <c r="FB105" s="129"/>
      <c r="FC105" s="129"/>
      <c r="FD105" s="129"/>
      <c r="FE105" s="129"/>
      <c r="FF105" s="129"/>
      <c r="FG105" s="129"/>
      <c r="FH105" s="129"/>
      <c r="FI105" s="129"/>
      <c r="FJ105" s="129"/>
      <c r="FK105" s="129"/>
      <c r="FL105" s="129"/>
      <c r="FM105" s="129"/>
      <c r="FN105" s="129"/>
      <c r="FO105" s="129"/>
      <c r="FP105" s="129"/>
      <c r="FQ105" s="129"/>
      <c r="FR105" s="129"/>
      <c r="FS105" s="129"/>
      <c r="FT105" s="129"/>
      <c r="FU105" s="129"/>
      <c r="FV105" s="129"/>
      <c r="FW105" s="129"/>
      <c r="FX105" s="129"/>
      <c r="FY105" s="14"/>
      <c r="FZ105" s="14"/>
      <c r="GA105" s="2"/>
      <c r="GB105" s="14"/>
      <c r="GC105" s="14"/>
      <c r="GD105" s="14"/>
      <c r="GE105" s="14"/>
      <c r="GF105" s="14"/>
      <c r="GG105" s="2"/>
      <c r="GH105" s="12"/>
      <c r="GI105" s="129"/>
      <c r="GJ105" s="129"/>
      <c r="GK105" s="129"/>
      <c r="GL105" s="129"/>
      <c r="GM105" s="129"/>
      <c r="GN105" s="134"/>
      <c r="GO105" s="134"/>
    </row>
    <row r="106" spans="1:197" x14ac:dyDescent="0.35">
      <c r="A106" s="115" t="s">
        <v>713</v>
      </c>
      <c r="B106" s="116" t="s">
        <v>1058</v>
      </c>
      <c r="C106" s="12">
        <f>C13+C14+C34</f>
        <v>0</v>
      </c>
      <c r="D106" s="12">
        <f t="shared" ref="D106:BO106" si="183">D13+D14+D34</f>
        <v>39.5</v>
      </c>
      <c r="E106" s="12">
        <f t="shared" si="183"/>
        <v>0</v>
      </c>
      <c r="F106" s="12">
        <f t="shared" si="183"/>
        <v>5</v>
      </c>
      <c r="G106" s="12">
        <f t="shared" si="183"/>
        <v>0</v>
      </c>
      <c r="H106" s="12">
        <f t="shared" si="183"/>
        <v>0</v>
      </c>
      <c r="I106" s="12">
        <f t="shared" si="183"/>
        <v>6</v>
      </c>
      <c r="J106" s="12">
        <f t="shared" si="183"/>
        <v>0</v>
      </c>
      <c r="K106" s="12">
        <f t="shared" si="183"/>
        <v>0</v>
      </c>
      <c r="L106" s="12">
        <f t="shared" si="183"/>
        <v>0</v>
      </c>
      <c r="M106" s="12">
        <f t="shared" si="183"/>
        <v>0</v>
      </c>
      <c r="N106" s="12">
        <f t="shared" si="183"/>
        <v>35.5</v>
      </c>
      <c r="O106" s="12">
        <f t="shared" si="183"/>
        <v>8</v>
      </c>
      <c r="P106" s="12">
        <f t="shared" si="183"/>
        <v>0</v>
      </c>
      <c r="Q106" s="12">
        <f t="shared" si="183"/>
        <v>11.5</v>
      </c>
      <c r="R106" s="12">
        <f t="shared" si="183"/>
        <v>0</v>
      </c>
      <c r="S106" s="12">
        <f t="shared" si="183"/>
        <v>0</v>
      </c>
      <c r="T106" s="12">
        <f t="shared" si="183"/>
        <v>0</v>
      </c>
      <c r="U106" s="12">
        <f t="shared" si="183"/>
        <v>0</v>
      </c>
      <c r="V106" s="12">
        <f t="shared" si="183"/>
        <v>0</v>
      </c>
      <c r="W106" s="12">
        <f t="shared" si="183"/>
        <v>0</v>
      </c>
      <c r="X106" s="12">
        <f t="shared" si="183"/>
        <v>0</v>
      </c>
      <c r="Y106" s="12">
        <f t="shared" si="183"/>
        <v>0</v>
      </c>
      <c r="Z106" s="12">
        <f t="shared" si="183"/>
        <v>0</v>
      </c>
      <c r="AA106" s="12">
        <f t="shared" si="183"/>
        <v>48.5</v>
      </c>
      <c r="AB106" s="12">
        <f t="shared" si="183"/>
        <v>2</v>
      </c>
      <c r="AC106" s="12">
        <f t="shared" si="183"/>
        <v>0</v>
      </c>
      <c r="AD106" s="12">
        <f t="shared" si="183"/>
        <v>0</v>
      </c>
      <c r="AE106" s="12">
        <f t="shared" si="183"/>
        <v>0</v>
      </c>
      <c r="AF106" s="12">
        <f t="shared" si="183"/>
        <v>0</v>
      </c>
      <c r="AG106" s="12">
        <f t="shared" si="183"/>
        <v>0</v>
      </c>
      <c r="AH106" s="12">
        <f t="shared" si="183"/>
        <v>0</v>
      </c>
      <c r="AI106" s="12">
        <f t="shared" si="183"/>
        <v>0</v>
      </c>
      <c r="AJ106" s="12">
        <f t="shared" si="183"/>
        <v>0</v>
      </c>
      <c r="AK106" s="12">
        <f t="shared" si="183"/>
        <v>0</v>
      </c>
      <c r="AL106" s="12">
        <f t="shared" si="183"/>
        <v>0</v>
      </c>
      <c r="AM106" s="12">
        <f t="shared" si="183"/>
        <v>0</v>
      </c>
      <c r="AN106" s="12">
        <f t="shared" si="183"/>
        <v>0</v>
      </c>
      <c r="AO106" s="12">
        <f t="shared" si="183"/>
        <v>0</v>
      </c>
      <c r="AP106" s="12">
        <f t="shared" si="183"/>
        <v>15.5</v>
      </c>
      <c r="AQ106" s="12">
        <f t="shared" si="183"/>
        <v>0.5</v>
      </c>
      <c r="AR106" s="12">
        <f t="shared" si="183"/>
        <v>10</v>
      </c>
      <c r="AS106" s="12">
        <f t="shared" si="183"/>
        <v>1</v>
      </c>
      <c r="AT106" s="12">
        <f t="shared" si="183"/>
        <v>1</v>
      </c>
      <c r="AU106" s="12">
        <f t="shared" si="183"/>
        <v>0</v>
      </c>
      <c r="AV106" s="12">
        <f t="shared" si="183"/>
        <v>0</v>
      </c>
      <c r="AW106" s="12">
        <f t="shared" si="183"/>
        <v>0</v>
      </c>
      <c r="AX106" s="12">
        <f t="shared" si="183"/>
        <v>0</v>
      </c>
      <c r="AY106" s="12">
        <f t="shared" si="183"/>
        <v>0</v>
      </c>
      <c r="AZ106" s="12">
        <f t="shared" si="183"/>
        <v>0</v>
      </c>
      <c r="BA106" s="12">
        <f t="shared" si="183"/>
        <v>0</v>
      </c>
      <c r="BB106" s="12">
        <f t="shared" si="183"/>
        <v>1</v>
      </c>
      <c r="BC106" s="12">
        <f t="shared" si="183"/>
        <v>21.5</v>
      </c>
      <c r="BD106" s="12">
        <f t="shared" si="183"/>
        <v>0</v>
      </c>
      <c r="BE106" s="12">
        <f t="shared" si="183"/>
        <v>0</v>
      </c>
      <c r="BF106" s="12">
        <f t="shared" si="183"/>
        <v>2</v>
      </c>
      <c r="BG106" s="12">
        <f t="shared" si="183"/>
        <v>0</v>
      </c>
      <c r="BH106" s="12">
        <f t="shared" si="183"/>
        <v>0</v>
      </c>
      <c r="BI106" s="12">
        <f t="shared" si="183"/>
        <v>0</v>
      </c>
      <c r="BJ106" s="12">
        <f t="shared" si="183"/>
        <v>2</v>
      </c>
      <c r="BK106" s="12">
        <f t="shared" si="183"/>
        <v>26</v>
      </c>
      <c r="BL106" s="12">
        <f t="shared" si="183"/>
        <v>2</v>
      </c>
      <c r="BM106" s="12">
        <f t="shared" si="183"/>
        <v>0</v>
      </c>
      <c r="BN106" s="12">
        <f t="shared" si="183"/>
        <v>15</v>
      </c>
      <c r="BO106" s="12">
        <f t="shared" si="183"/>
        <v>0</v>
      </c>
      <c r="BP106" s="12">
        <f t="shared" ref="BP106:EA106" si="184">BP13+BP14+BP34</f>
        <v>0</v>
      </c>
      <c r="BQ106" s="12">
        <f t="shared" si="184"/>
        <v>1</v>
      </c>
      <c r="BR106" s="12">
        <f t="shared" si="184"/>
        <v>0</v>
      </c>
      <c r="BS106" s="12">
        <f t="shared" si="184"/>
        <v>0</v>
      </c>
      <c r="BT106" s="12">
        <f t="shared" si="184"/>
        <v>0</v>
      </c>
      <c r="BU106" s="12">
        <f t="shared" si="184"/>
        <v>0</v>
      </c>
      <c r="BV106" s="12">
        <f t="shared" si="184"/>
        <v>0</v>
      </c>
      <c r="BW106" s="12">
        <f t="shared" si="184"/>
        <v>0</v>
      </c>
      <c r="BX106" s="12">
        <f t="shared" si="184"/>
        <v>0</v>
      </c>
      <c r="BY106" s="12">
        <f t="shared" si="184"/>
        <v>3</v>
      </c>
      <c r="BZ106" s="12">
        <f t="shared" si="184"/>
        <v>0</v>
      </c>
      <c r="CA106" s="12">
        <f t="shared" si="184"/>
        <v>0</v>
      </c>
      <c r="CB106" s="12">
        <f t="shared" si="184"/>
        <v>18.5</v>
      </c>
      <c r="CC106" s="12">
        <f t="shared" si="184"/>
        <v>0</v>
      </c>
      <c r="CD106" s="12">
        <f t="shared" si="184"/>
        <v>0</v>
      </c>
      <c r="CE106" s="12">
        <f t="shared" si="184"/>
        <v>0</v>
      </c>
      <c r="CF106" s="12">
        <f t="shared" si="184"/>
        <v>0</v>
      </c>
      <c r="CG106" s="12">
        <f t="shared" si="184"/>
        <v>0</v>
      </c>
      <c r="CH106" s="12">
        <f t="shared" si="184"/>
        <v>0</v>
      </c>
      <c r="CI106" s="12">
        <f t="shared" si="184"/>
        <v>0</v>
      </c>
      <c r="CJ106" s="12">
        <f t="shared" si="184"/>
        <v>1</v>
      </c>
      <c r="CK106" s="12">
        <f t="shared" si="184"/>
        <v>0</v>
      </c>
      <c r="CL106" s="12">
        <f t="shared" si="184"/>
        <v>0</v>
      </c>
      <c r="CM106" s="12">
        <f t="shared" si="184"/>
        <v>0</v>
      </c>
      <c r="CN106" s="12">
        <f t="shared" si="184"/>
        <v>30.5</v>
      </c>
      <c r="CO106" s="12">
        <f t="shared" si="184"/>
        <v>3</v>
      </c>
      <c r="CP106" s="12">
        <f t="shared" si="184"/>
        <v>2</v>
      </c>
      <c r="CQ106" s="12">
        <f t="shared" si="184"/>
        <v>0</v>
      </c>
      <c r="CR106" s="12">
        <f t="shared" si="184"/>
        <v>0</v>
      </c>
      <c r="CS106" s="12">
        <f t="shared" si="184"/>
        <v>0</v>
      </c>
      <c r="CT106" s="12">
        <f t="shared" si="184"/>
        <v>0</v>
      </c>
      <c r="CU106" s="12">
        <f t="shared" si="184"/>
        <v>0</v>
      </c>
      <c r="CV106" s="12">
        <f t="shared" si="184"/>
        <v>0</v>
      </c>
      <c r="CW106" s="12">
        <f t="shared" si="184"/>
        <v>0</v>
      </c>
      <c r="CX106" s="12">
        <f t="shared" si="184"/>
        <v>0</v>
      </c>
      <c r="CY106" s="12">
        <f t="shared" si="184"/>
        <v>0</v>
      </c>
      <c r="CZ106" s="12">
        <f t="shared" si="184"/>
        <v>0</v>
      </c>
      <c r="DA106" s="12">
        <f t="shared" si="184"/>
        <v>0</v>
      </c>
      <c r="DB106" s="12">
        <f t="shared" si="184"/>
        <v>0</v>
      </c>
      <c r="DC106" s="12">
        <f t="shared" si="184"/>
        <v>0</v>
      </c>
      <c r="DD106" s="12">
        <f t="shared" si="184"/>
        <v>0</v>
      </c>
      <c r="DE106" s="12">
        <f t="shared" si="184"/>
        <v>0</v>
      </c>
      <c r="DF106" s="12">
        <f t="shared" si="184"/>
        <v>30</v>
      </c>
      <c r="DG106" s="12">
        <f t="shared" si="184"/>
        <v>0</v>
      </c>
      <c r="DH106" s="12">
        <f t="shared" si="184"/>
        <v>0</v>
      </c>
      <c r="DI106" s="12">
        <f t="shared" si="184"/>
        <v>0</v>
      </c>
      <c r="DJ106" s="12">
        <f t="shared" si="184"/>
        <v>0</v>
      </c>
      <c r="DK106" s="12">
        <f t="shared" si="184"/>
        <v>0</v>
      </c>
      <c r="DL106" s="12">
        <f t="shared" si="184"/>
        <v>0</v>
      </c>
      <c r="DM106" s="12">
        <f t="shared" si="184"/>
        <v>0</v>
      </c>
      <c r="DN106" s="12">
        <f t="shared" si="184"/>
        <v>0.5</v>
      </c>
      <c r="DO106" s="12">
        <f t="shared" si="184"/>
        <v>1</v>
      </c>
      <c r="DP106" s="12">
        <f t="shared" si="184"/>
        <v>0</v>
      </c>
      <c r="DQ106" s="12">
        <f t="shared" si="184"/>
        <v>0</v>
      </c>
      <c r="DR106" s="12">
        <f t="shared" si="184"/>
        <v>0</v>
      </c>
      <c r="DS106" s="12">
        <f t="shared" si="184"/>
        <v>0</v>
      </c>
      <c r="DT106" s="12">
        <f t="shared" si="184"/>
        <v>0</v>
      </c>
      <c r="DU106" s="12">
        <f t="shared" si="184"/>
        <v>0</v>
      </c>
      <c r="DV106" s="12">
        <f t="shared" si="184"/>
        <v>0</v>
      </c>
      <c r="DW106" s="12">
        <f t="shared" si="184"/>
        <v>0</v>
      </c>
      <c r="DX106" s="12">
        <f t="shared" si="184"/>
        <v>0</v>
      </c>
      <c r="DY106" s="12">
        <f t="shared" si="184"/>
        <v>0</v>
      </c>
      <c r="DZ106" s="12">
        <f t="shared" si="184"/>
        <v>0</v>
      </c>
      <c r="EA106" s="12">
        <f t="shared" si="184"/>
        <v>0</v>
      </c>
      <c r="EB106" s="12">
        <f t="shared" ref="EB106:FX106" si="185">EB13+EB14+EB34</f>
        <v>0</v>
      </c>
      <c r="EC106" s="12">
        <f t="shared" si="185"/>
        <v>0</v>
      </c>
      <c r="ED106" s="12">
        <f t="shared" si="185"/>
        <v>0</v>
      </c>
      <c r="EE106" s="12">
        <f t="shared" si="185"/>
        <v>0</v>
      </c>
      <c r="EF106" s="12">
        <f t="shared" si="185"/>
        <v>0</v>
      </c>
      <c r="EG106" s="12">
        <f t="shared" si="185"/>
        <v>0</v>
      </c>
      <c r="EH106" s="12">
        <f t="shared" si="185"/>
        <v>0</v>
      </c>
      <c r="EI106" s="12">
        <f t="shared" si="185"/>
        <v>2</v>
      </c>
      <c r="EJ106" s="12">
        <f t="shared" si="185"/>
        <v>3</v>
      </c>
      <c r="EK106" s="12">
        <f t="shared" si="185"/>
        <v>0</v>
      </c>
      <c r="EL106" s="12">
        <f t="shared" si="185"/>
        <v>0</v>
      </c>
      <c r="EM106" s="12">
        <f t="shared" si="185"/>
        <v>0</v>
      </c>
      <c r="EN106" s="12">
        <f t="shared" si="185"/>
        <v>0</v>
      </c>
      <c r="EO106" s="12">
        <f t="shared" si="185"/>
        <v>0</v>
      </c>
      <c r="EP106" s="12">
        <f t="shared" si="185"/>
        <v>0</v>
      </c>
      <c r="EQ106" s="12">
        <f t="shared" si="185"/>
        <v>0</v>
      </c>
      <c r="ER106" s="12">
        <f t="shared" si="185"/>
        <v>0</v>
      </c>
      <c r="ES106" s="12">
        <f t="shared" si="185"/>
        <v>0</v>
      </c>
      <c r="ET106" s="12">
        <f t="shared" si="185"/>
        <v>0</v>
      </c>
      <c r="EU106" s="12">
        <f t="shared" si="185"/>
        <v>0</v>
      </c>
      <c r="EV106" s="12">
        <f t="shared" si="185"/>
        <v>0</v>
      </c>
      <c r="EW106" s="12">
        <f t="shared" si="185"/>
        <v>0</v>
      </c>
      <c r="EX106" s="12">
        <f t="shared" si="185"/>
        <v>0</v>
      </c>
      <c r="EY106" s="12">
        <f t="shared" si="185"/>
        <v>0</v>
      </c>
      <c r="EZ106" s="12">
        <f t="shared" si="185"/>
        <v>0</v>
      </c>
      <c r="FA106" s="12">
        <f t="shared" si="185"/>
        <v>0</v>
      </c>
      <c r="FB106" s="12">
        <f t="shared" si="185"/>
        <v>0</v>
      </c>
      <c r="FC106" s="12">
        <f t="shared" si="185"/>
        <v>0</v>
      </c>
      <c r="FD106" s="12">
        <f t="shared" si="185"/>
        <v>0</v>
      </c>
      <c r="FE106" s="12">
        <f t="shared" si="185"/>
        <v>0</v>
      </c>
      <c r="FF106" s="12">
        <f t="shared" si="185"/>
        <v>0</v>
      </c>
      <c r="FG106" s="12">
        <f t="shared" si="185"/>
        <v>0</v>
      </c>
      <c r="FH106" s="12">
        <f t="shared" si="185"/>
        <v>0</v>
      </c>
      <c r="FI106" s="12">
        <f t="shared" si="185"/>
        <v>0</v>
      </c>
      <c r="FJ106" s="12">
        <f t="shared" si="185"/>
        <v>0</v>
      </c>
      <c r="FK106" s="12">
        <f t="shared" si="185"/>
        <v>0</v>
      </c>
      <c r="FL106" s="12">
        <f t="shared" si="185"/>
        <v>0</v>
      </c>
      <c r="FM106" s="12">
        <f t="shared" si="185"/>
        <v>0</v>
      </c>
      <c r="FN106" s="12">
        <f t="shared" si="185"/>
        <v>13</v>
      </c>
      <c r="FO106" s="12">
        <f t="shared" si="185"/>
        <v>2</v>
      </c>
      <c r="FP106" s="12">
        <f t="shared" si="185"/>
        <v>0</v>
      </c>
      <c r="FQ106" s="12">
        <f t="shared" si="185"/>
        <v>0</v>
      </c>
      <c r="FR106" s="12">
        <f t="shared" si="185"/>
        <v>0</v>
      </c>
      <c r="FS106" s="12">
        <f t="shared" si="185"/>
        <v>0</v>
      </c>
      <c r="FT106" s="12">
        <f t="shared" si="185"/>
        <v>0</v>
      </c>
      <c r="FU106" s="12">
        <f t="shared" si="185"/>
        <v>0</v>
      </c>
      <c r="FV106" s="12">
        <f t="shared" si="185"/>
        <v>0</v>
      </c>
      <c r="FW106" s="12">
        <f t="shared" si="185"/>
        <v>0</v>
      </c>
      <c r="FX106" s="12">
        <f t="shared" si="185"/>
        <v>0</v>
      </c>
      <c r="FY106" s="14"/>
      <c r="FZ106" s="2">
        <f t="shared" ref="FZ106:FZ110" si="186">SUM(C106:FX106)</f>
        <v>364</v>
      </c>
      <c r="GA106" s="2"/>
      <c r="GB106" s="14"/>
      <c r="GC106" s="14"/>
      <c r="GD106" s="14"/>
      <c r="GE106" s="14"/>
      <c r="GF106" s="14"/>
      <c r="GG106" s="2"/>
      <c r="GH106" s="12"/>
      <c r="GI106" s="129"/>
      <c r="GJ106" s="129"/>
      <c r="GK106" s="129"/>
      <c r="GL106" s="129"/>
      <c r="GM106" s="129"/>
      <c r="GN106" s="134"/>
      <c r="GO106" s="134"/>
    </row>
    <row r="107" spans="1:197" s="117" customFormat="1" x14ac:dyDescent="0.35">
      <c r="A107" s="115" t="s">
        <v>714</v>
      </c>
      <c r="B107" s="116" t="s">
        <v>716</v>
      </c>
      <c r="C107" s="12">
        <f>$B$3</f>
        <v>10480</v>
      </c>
      <c r="D107" s="12">
        <f t="shared" ref="D107:BO107" si="187">$B$3</f>
        <v>10480</v>
      </c>
      <c r="E107" s="12">
        <f t="shared" si="187"/>
        <v>10480</v>
      </c>
      <c r="F107" s="12">
        <f t="shared" si="187"/>
        <v>10480</v>
      </c>
      <c r="G107" s="12">
        <f t="shared" si="187"/>
        <v>10480</v>
      </c>
      <c r="H107" s="12">
        <f t="shared" si="187"/>
        <v>10480</v>
      </c>
      <c r="I107" s="12">
        <f t="shared" si="187"/>
        <v>10480</v>
      </c>
      <c r="J107" s="12">
        <f t="shared" si="187"/>
        <v>10480</v>
      </c>
      <c r="K107" s="12">
        <f t="shared" si="187"/>
        <v>10480</v>
      </c>
      <c r="L107" s="12">
        <f t="shared" si="187"/>
        <v>10480</v>
      </c>
      <c r="M107" s="12">
        <f t="shared" si="187"/>
        <v>10480</v>
      </c>
      <c r="N107" s="12">
        <f t="shared" si="187"/>
        <v>10480</v>
      </c>
      <c r="O107" s="12">
        <f t="shared" si="187"/>
        <v>10480</v>
      </c>
      <c r="P107" s="12">
        <f t="shared" si="187"/>
        <v>10480</v>
      </c>
      <c r="Q107" s="12">
        <f t="shared" si="187"/>
        <v>10480</v>
      </c>
      <c r="R107" s="12">
        <f t="shared" si="187"/>
        <v>10480</v>
      </c>
      <c r="S107" s="12">
        <f t="shared" si="187"/>
        <v>10480</v>
      </c>
      <c r="T107" s="12">
        <f t="shared" si="187"/>
        <v>10480</v>
      </c>
      <c r="U107" s="12">
        <f t="shared" si="187"/>
        <v>10480</v>
      </c>
      <c r="V107" s="12">
        <f t="shared" si="187"/>
        <v>10480</v>
      </c>
      <c r="W107" s="12">
        <f t="shared" si="187"/>
        <v>10480</v>
      </c>
      <c r="X107" s="12">
        <f t="shared" si="187"/>
        <v>10480</v>
      </c>
      <c r="Y107" s="12">
        <f t="shared" si="187"/>
        <v>10480</v>
      </c>
      <c r="Z107" s="12">
        <f t="shared" si="187"/>
        <v>10480</v>
      </c>
      <c r="AA107" s="12">
        <f t="shared" si="187"/>
        <v>10480</v>
      </c>
      <c r="AB107" s="12">
        <f t="shared" si="187"/>
        <v>10480</v>
      </c>
      <c r="AC107" s="12">
        <f t="shared" si="187"/>
        <v>10480</v>
      </c>
      <c r="AD107" s="12">
        <f t="shared" si="187"/>
        <v>10480</v>
      </c>
      <c r="AE107" s="12">
        <f t="shared" si="187"/>
        <v>10480</v>
      </c>
      <c r="AF107" s="12">
        <f t="shared" si="187"/>
        <v>10480</v>
      </c>
      <c r="AG107" s="12">
        <f t="shared" si="187"/>
        <v>10480</v>
      </c>
      <c r="AH107" s="12">
        <f t="shared" si="187"/>
        <v>10480</v>
      </c>
      <c r="AI107" s="12">
        <f t="shared" si="187"/>
        <v>10480</v>
      </c>
      <c r="AJ107" s="12">
        <f t="shared" si="187"/>
        <v>10480</v>
      </c>
      <c r="AK107" s="12">
        <f t="shared" si="187"/>
        <v>10480</v>
      </c>
      <c r="AL107" s="12">
        <f t="shared" si="187"/>
        <v>10480</v>
      </c>
      <c r="AM107" s="12">
        <f t="shared" si="187"/>
        <v>10480</v>
      </c>
      <c r="AN107" s="12">
        <f t="shared" si="187"/>
        <v>10480</v>
      </c>
      <c r="AO107" s="12">
        <f t="shared" si="187"/>
        <v>10480</v>
      </c>
      <c r="AP107" s="12">
        <f t="shared" si="187"/>
        <v>10480</v>
      </c>
      <c r="AQ107" s="12">
        <f t="shared" si="187"/>
        <v>10480</v>
      </c>
      <c r="AR107" s="12">
        <f t="shared" si="187"/>
        <v>10480</v>
      </c>
      <c r="AS107" s="12">
        <f t="shared" si="187"/>
        <v>10480</v>
      </c>
      <c r="AT107" s="12">
        <f t="shared" si="187"/>
        <v>10480</v>
      </c>
      <c r="AU107" s="12">
        <f t="shared" si="187"/>
        <v>10480</v>
      </c>
      <c r="AV107" s="12">
        <f t="shared" si="187"/>
        <v>10480</v>
      </c>
      <c r="AW107" s="12">
        <f t="shared" si="187"/>
        <v>10480</v>
      </c>
      <c r="AX107" s="12">
        <f t="shared" si="187"/>
        <v>10480</v>
      </c>
      <c r="AY107" s="12">
        <f t="shared" si="187"/>
        <v>10480</v>
      </c>
      <c r="AZ107" s="12">
        <f t="shared" si="187"/>
        <v>10480</v>
      </c>
      <c r="BA107" s="12">
        <f t="shared" si="187"/>
        <v>10480</v>
      </c>
      <c r="BB107" s="12">
        <f t="shared" si="187"/>
        <v>10480</v>
      </c>
      <c r="BC107" s="12">
        <f t="shared" si="187"/>
        <v>10480</v>
      </c>
      <c r="BD107" s="12">
        <f t="shared" si="187"/>
        <v>10480</v>
      </c>
      <c r="BE107" s="12">
        <f t="shared" si="187"/>
        <v>10480</v>
      </c>
      <c r="BF107" s="12">
        <f t="shared" si="187"/>
        <v>10480</v>
      </c>
      <c r="BG107" s="12">
        <f t="shared" si="187"/>
        <v>10480</v>
      </c>
      <c r="BH107" s="12">
        <f t="shared" si="187"/>
        <v>10480</v>
      </c>
      <c r="BI107" s="12">
        <f t="shared" si="187"/>
        <v>10480</v>
      </c>
      <c r="BJ107" s="12">
        <f t="shared" si="187"/>
        <v>10480</v>
      </c>
      <c r="BK107" s="12">
        <f t="shared" si="187"/>
        <v>10480</v>
      </c>
      <c r="BL107" s="12">
        <f t="shared" si="187"/>
        <v>10480</v>
      </c>
      <c r="BM107" s="12">
        <f t="shared" si="187"/>
        <v>10480</v>
      </c>
      <c r="BN107" s="12">
        <f t="shared" si="187"/>
        <v>10480</v>
      </c>
      <c r="BO107" s="12">
        <f t="shared" si="187"/>
        <v>10480</v>
      </c>
      <c r="BP107" s="12">
        <f t="shared" ref="BP107:EA107" si="188">$B$3</f>
        <v>10480</v>
      </c>
      <c r="BQ107" s="12">
        <f t="shared" si="188"/>
        <v>10480</v>
      </c>
      <c r="BR107" s="12">
        <f t="shared" si="188"/>
        <v>10480</v>
      </c>
      <c r="BS107" s="12">
        <f t="shared" si="188"/>
        <v>10480</v>
      </c>
      <c r="BT107" s="12">
        <f t="shared" si="188"/>
        <v>10480</v>
      </c>
      <c r="BU107" s="12">
        <f t="shared" si="188"/>
        <v>10480</v>
      </c>
      <c r="BV107" s="12">
        <f t="shared" si="188"/>
        <v>10480</v>
      </c>
      <c r="BW107" s="12">
        <f t="shared" si="188"/>
        <v>10480</v>
      </c>
      <c r="BX107" s="12">
        <f t="shared" si="188"/>
        <v>10480</v>
      </c>
      <c r="BY107" s="12">
        <f t="shared" si="188"/>
        <v>10480</v>
      </c>
      <c r="BZ107" s="12">
        <f t="shared" si="188"/>
        <v>10480</v>
      </c>
      <c r="CA107" s="12">
        <f t="shared" si="188"/>
        <v>10480</v>
      </c>
      <c r="CB107" s="12">
        <f t="shared" si="188"/>
        <v>10480</v>
      </c>
      <c r="CC107" s="12">
        <f t="shared" si="188"/>
        <v>10480</v>
      </c>
      <c r="CD107" s="12">
        <f t="shared" si="188"/>
        <v>10480</v>
      </c>
      <c r="CE107" s="12">
        <f t="shared" si="188"/>
        <v>10480</v>
      </c>
      <c r="CF107" s="12">
        <f t="shared" si="188"/>
        <v>10480</v>
      </c>
      <c r="CG107" s="12">
        <f t="shared" si="188"/>
        <v>10480</v>
      </c>
      <c r="CH107" s="12">
        <f t="shared" si="188"/>
        <v>10480</v>
      </c>
      <c r="CI107" s="12">
        <f t="shared" si="188"/>
        <v>10480</v>
      </c>
      <c r="CJ107" s="12">
        <f t="shared" si="188"/>
        <v>10480</v>
      </c>
      <c r="CK107" s="12">
        <f t="shared" si="188"/>
        <v>10480</v>
      </c>
      <c r="CL107" s="12">
        <f t="shared" si="188"/>
        <v>10480</v>
      </c>
      <c r="CM107" s="12">
        <f t="shared" si="188"/>
        <v>10480</v>
      </c>
      <c r="CN107" s="12">
        <f t="shared" si="188"/>
        <v>10480</v>
      </c>
      <c r="CO107" s="12">
        <f t="shared" si="188"/>
        <v>10480</v>
      </c>
      <c r="CP107" s="12">
        <f t="shared" si="188"/>
        <v>10480</v>
      </c>
      <c r="CQ107" s="12">
        <f t="shared" si="188"/>
        <v>10480</v>
      </c>
      <c r="CR107" s="12">
        <f t="shared" si="188"/>
        <v>10480</v>
      </c>
      <c r="CS107" s="12">
        <f t="shared" si="188"/>
        <v>10480</v>
      </c>
      <c r="CT107" s="12">
        <f t="shared" si="188"/>
        <v>10480</v>
      </c>
      <c r="CU107" s="12">
        <f t="shared" si="188"/>
        <v>10480</v>
      </c>
      <c r="CV107" s="12">
        <f t="shared" si="188"/>
        <v>10480</v>
      </c>
      <c r="CW107" s="12">
        <f t="shared" si="188"/>
        <v>10480</v>
      </c>
      <c r="CX107" s="12">
        <f t="shared" si="188"/>
        <v>10480</v>
      </c>
      <c r="CY107" s="12">
        <f t="shared" si="188"/>
        <v>10480</v>
      </c>
      <c r="CZ107" s="12">
        <f t="shared" si="188"/>
        <v>10480</v>
      </c>
      <c r="DA107" s="12">
        <f t="shared" si="188"/>
        <v>10480</v>
      </c>
      <c r="DB107" s="12">
        <f t="shared" si="188"/>
        <v>10480</v>
      </c>
      <c r="DC107" s="12">
        <f t="shared" si="188"/>
        <v>10480</v>
      </c>
      <c r="DD107" s="12">
        <f t="shared" si="188"/>
        <v>10480</v>
      </c>
      <c r="DE107" s="12">
        <f t="shared" si="188"/>
        <v>10480</v>
      </c>
      <c r="DF107" s="12">
        <f t="shared" si="188"/>
        <v>10480</v>
      </c>
      <c r="DG107" s="12">
        <f t="shared" si="188"/>
        <v>10480</v>
      </c>
      <c r="DH107" s="12">
        <f t="shared" si="188"/>
        <v>10480</v>
      </c>
      <c r="DI107" s="12">
        <f t="shared" si="188"/>
        <v>10480</v>
      </c>
      <c r="DJ107" s="12">
        <f t="shared" si="188"/>
        <v>10480</v>
      </c>
      <c r="DK107" s="12">
        <f t="shared" si="188"/>
        <v>10480</v>
      </c>
      <c r="DL107" s="12">
        <f t="shared" si="188"/>
        <v>10480</v>
      </c>
      <c r="DM107" s="12">
        <f t="shared" si="188"/>
        <v>10480</v>
      </c>
      <c r="DN107" s="12">
        <f t="shared" si="188"/>
        <v>10480</v>
      </c>
      <c r="DO107" s="12">
        <f t="shared" si="188"/>
        <v>10480</v>
      </c>
      <c r="DP107" s="12">
        <f t="shared" si="188"/>
        <v>10480</v>
      </c>
      <c r="DQ107" s="12">
        <f t="shared" si="188"/>
        <v>10480</v>
      </c>
      <c r="DR107" s="12">
        <f t="shared" si="188"/>
        <v>10480</v>
      </c>
      <c r="DS107" s="12">
        <f t="shared" si="188"/>
        <v>10480</v>
      </c>
      <c r="DT107" s="12">
        <f t="shared" si="188"/>
        <v>10480</v>
      </c>
      <c r="DU107" s="12">
        <f t="shared" si="188"/>
        <v>10480</v>
      </c>
      <c r="DV107" s="12">
        <f t="shared" si="188"/>
        <v>10480</v>
      </c>
      <c r="DW107" s="12">
        <f t="shared" si="188"/>
        <v>10480</v>
      </c>
      <c r="DX107" s="12">
        <f t="shared" si="188"/>
        <v>10480</v>
      </c>
      <c r="DY107" s="12">
        <f t="shared" si="188"/>
        <v>10480</v>
      </c>
      <c r="DZ107" s="12">
        <f t="shared" si="188"/>
        <v>10480</v>
      </c>
      <c r="EA107" s="12">
        <f t="shared" si="188"/>
        <v>10480</v>
      </c>
      <c r="EB107" s="12">
        <f t="shared" ref="EB107:FX107" si="189">$B$3</f>
        <v>10480</v>
      </c>
      <c r="EC107" s="12">
        <f t="shared" si="189"/>
        <v>10480</v>
      </c>
      <c r="ED107" s="12">
        <f t="shared" si="189"/>
        <v>10480</v>
      </c>
      <c r="EE107" s="12">
        <f t="shared" si="189"/>
        <v>10480</v>
      </c>
      <c r="EF107" s="12">
        <f t="shared" si="189"/>
        <v>10480</v>
      </c>
      <c r="EG107" s="12">
        <f t="shared" si="189"/>
        <v>10480</v>
      </c>
      <c r="EH107" s="12">
        <f t="shared" si="189"/>
        <v>10480</v>
      </c>
      <c r="EI107" s="12">
        <f t="shared" si="189"/>
        <v>10480</v>
      </c>
      <c r="EJ107" s="12">
        <f t="shared" si="189"/>
        <v>10480</v>
      </c>
      <c r="EK107" s="12">
        <f t="shared" si="189"/>
        <v>10480</v>
      </c>
      <c r="EL107" s="12">
        <f t="shared" si="189"/>
        <v>10480</v>
      </c>
      <c r="EM107" s="12">
        <f t="shared" si="189"/>
        <v>10480</v>
      </c>
      <c r="EN107" s="12">
        <f t="shared" si="189"/>
        <v>10480</v>
      </c>
      <c r="EO107" s="12">
        <f t="shared" si="189"/>
        <v>10480</v>
      </c>
      <c r="EP107" s="12">
        <f t="shared" si="189"/>
        <v>10480</v>
      </c>
      <c r="EQ107" s="12">
        <f t="shared" si="189"/>
        <v>10480</v>
      </c>
      <c r="ER107" s="12">
        <f t="shared" si="189"/>
        <v>10480</v>
      </c>
      <c r="ES107" s="12">
        <f t="shared" si="189"/>
        <v>10480</v>
      </c>
      <c r="ET107" s="12">
        <f t="shared" si="189"/>
        <v>10480</v>
      </c>
      <c r="EU107" s="12">
        <f t="shared" si="189"/>
        <v>10480</v>
      </c>
      <c r="EV107" s="12">
        <f t="shared" si="189"/>
        <v>10480</v>
      </c>
      <c r="EW107" s="12">
        <f t="shared" si="189"/>
        <v>10480</v>
      </c>
      <c r="EX107" s="12">
        <f t="shared" si="189"/>
        <v>10480</v>
      </c>
      <c r="EY107" s="12">
        <f t="shared" si="189"/>
        <v>10480</v>
      </c>
      <c r="EZ107" s="12">
        <f t="shared" si="189"/>
        <v>10480</v>
      </c>
      <c r="FA107" s="12">
        <f t="shared" si="189"/>
        <v>10480</v>
      </c>
      <c r="FB107" s="12">
        <f t="shared" si="189"/>
        <v>10480</v>
      </c>
      <c r="FC107" s="12">
        <f t="shared" si="189"/>
        <v>10480</v>
      </c>
      <c r="FD107" s="12">
        <f t="shared" si="189"/>
        <v>10480</v>
      </c>
      <c r="FE107" s="12">
        <f t="shared" si="189"/>
        <v>10480</v>
      </c>
      <c r="FF107" s="12">
        <f t="shared" si="189"/>
        <v>10480</v>
      </c>
      <c r="FG107" s="12">
        <f t="shared" si="189"/>
        <v>10480</v>
      </c>
      <c r="FH107" s="12">
        <f t="shared" si="189"/>
        <v>10480</v>
      </c>
      <c r="FI107" s="12">
        <f t="shared" si="189"/>
        <v>10480</v>
      </c>
      <c r="FJ107" s="12">
        <f t="shared" si="189"/>
        <v>10480</v>
      </c>
      <c r="FK107" s="12">
        <f t="shared" si="189"/>
        <v>10480</v>
      </c>
      <c r="FL107" s="12">
        <f t="shared" si="189"/>
        <v>10480</v>
      </c>
      <c r="FM107" s="12">
        <f t="shared" si="189"/>
        <v>10480</v>
      </c>
      <c r="FN107" s="12">
        <f t="shared" si="189"/>
        <v>10480</v>
      </c>
      <c r="FO107" s="12">
        <f t="shared" si="189"/>
        <v>10480</v>
      </c>
      <c r="FP107" s="12">
        <f t="shared" si="189"/>
        <v>10480</v>
      </c>
      <c r="FQ107" s="12">
        <f t="shared" si="189"/>
        <v>10480</v>
      </c>
      <c r="FR107" s="12">
        <f t="shared" si="189"/>
        <v>10480</v>
      </c>
      <c r="FS107" s="12">
        <f t="shared" si="189"/>
        <v>10480</v>
      </c>
      <c r="FT107" s="12">
        <f t="shared" si="189"/>
        <v>10480</v>
      </c>
      <c r="FU107" s="12">
        <f t="shared" si="189"/>
        <v>10480</v>
      </c>
      <c r="FV107" s="12">
        <f t="shared" si="189"/>
        <v>10480</v>
      </c>
      <c r="FW107" s="12">
        <f t="shared" si="189"/>
        <v>10480</v>
      </c>
      <c r="FX107" s="12">
        <f t="shared" si="189"/>
        <v>10480</v>
      </c>
      <c r="FY107" s="14"/>
      <c r="FZ107" s="2">
        <f t="shared" si="186"/>
        <v>1865440</v>
      </c>
      <c r="GA107" s="2"/>
      <c r="GB107" s="14"/>
      <c r="GC107" s="14"/>
      <c r="GD107" s="14"/>
      <c r="GE107" s="14"/>
      <c r="GF107" s="14"/>
      <c r="GG107" s="2"/>
      <c r="GH107" s="12"/>
      <c r="GI107" s="129"/>
      <c r="GJ107" s="129"/>
      <c r="GK107" s="129"/>
      <c r="GL107" s="129"/>
      <c r="GM107" s="129"/>
      <c r="GN107" s="176"/>
      <c r="GO107" s="176"/>
    </row>
    <row r="108" spans="1:197" s="117" customFormat="1" x14ac:dyDescent="0.35">
      <c r="A108" s="115" t="s">
        <v>715</v>
      </c>
      <c r="B108" s="116" t="s">
        <v>1057</v>
      </c>
      <c r="C108" s="12">
        <f>C106*C107</f>
        <v>0</v>
      </c>
      <c r="D108" s="12">
        <f t="shared" ref="D108:BO108" si="190">D106*D107</f>
        <v>413960</v>
      </c>
      <c r="E108" s="12">
        <f t="shared" si="190"/>
        <v>0</v>
      </c>
      <c r="F108" s="12">
        <f t="shared" si="190"/>
        <v>52400</v>
      </c>
      <c r="G108" s="12">
        <f t="shared" si="190"/>
        <v>0</v>
      </c>
      <c r="H108" s="12">
        <f t="shared" si="190"/>
        <v>0</v>
      </c>
      <c r="I108" s="12">
        <f t="shared" si="190"/>
        <v>62880</v>
      </c>
      <c r="J108" s="12">
        <f t="shared" si="190"/>
        <v>0</v>
      </c>
      <c r="K108" s="12">
        <f t="shared" si="190"/>
        <v>0</v>
      </c>
      <c r="L108" s="12">
        <f t="shared" si="190"/>
        <v>0</v>
      </c>
      <c r="M108" s="12">
        <f t="shared" si="190"/>
        <v>0</v>
      </c>
      <c r="N108" s="12">
        <f t="shared" si="190"/>
        <v>372040</v>
      </c>
      <c r="O108" s="12">
        <f t="shared" si="190"/>
        <v>83840</v>
      </c>
      <c r="P108" s="12">
        <f t="shared" si="190"/>
        <v>0</v>
      </c>
      <c r="Q108" s="12">
        <f t="shared" si="190"/>
        <v>120520</v>
      </c>
      <c r="R108" s="12">
        <f t="shared" si="190"/>
        <v>0</v>
      </c>
      <c r="S108" s="12">
        <f t="shared" si="190"/>
        <v>0</v>
      </c>
      <c r="T108" s="12">
        <f t="shared" si="190"/>
        <v>0</v>
      </c>
      <c r="U108" s="12">
        <f t="shared" si="190"/>
        <v>0</v>
      </c>
      <c r="V108" s="12">
        <f t="shared" si="190"/>
        <v>0</v>
      </c>
      <c r="W108" s="12">
        <f t="shared" si="190"/>
        <v>0</v>
      </c>
      <c r="X108" s="12">
        <f t="shared" si="190"/>
        <v>0</v>
      </c>
      <c r="Y108" s="12">
        <f t="shared" si="190"/>
        <v>0</v>
      </c>
      <c r="Z108" s="12">
        <f t="shared" si="190"/>
        <v>0</v>
      </c>
      <c r="AA108" s="12">
        <f t="shared" si="190"/>
        <v>508280</v>
      </c>
      <c r="AB108" s="12">
        <f t="shared" si="190"/>
        <v>20960</v>
      </c>
      <c r="AC108" s="12">
        <f t="shared" si="190"/>
        <v>0</v>
      </c>
      <c r="AD108" s="12">
        <f t="shared" si="190"/>
        <v>0</v>
      </c>
      <c r="AE108" s="12">
        <f t="shared" si="190"/>
        <v>0</v>
      </c>
      <c r="AF108" s="12">
        <f t="shared" si="190"/>
        <v>0</v>
      </c>
      <c r="AG108" s="12">
        <f t="shared" si="190"/>
        <v>0</v>
      </c>
      <c r="AH108" s="12">
        <f t="shared" si="190"/>
        <v>0</v>
      </c>
      <c r="AI108" s="12">
        <f t="shared" si="190"/>
        <v>0</v>
      </c>
      <c r="AJ108" s="12">
        <f t="shared" si="190"/>
        <v>0</v>
      </c>
      <c r="AK108" s="12">
        <f t="shared" si="190"/>
        <v>0</v>
      </c>
      <c r="AL108" s="12">
        <f t="shared" si="190"/>
        <v>0</v>
      </c>
      <c r="AM108" s="12">
        <f t="shared" si="190"/>
        <v>0</v>
      </c>
      <c r="AN108" s="12">
        <f t="shared" si="190"/>
        <v>0</v>
      </c>
      <c r="AO108" s="12">
        <f t="shared" si="190"/>
        <v>0</v>
      </c>
      <c r="AP108" s="12">
        <f t="shared" si="190"/>
        <v>162440</v>
      </c>
      <c r="AQ108" s="12">
        <f t="shared" si="190"/>
        <v>5240</v>
      </c>
      <c r="AR108" s="12">
        <f t="shared" si="190"/>
        <v>104800</v>
      </c>
      <c r="AS108" s="12">
        <f t="shared" si="190"/>
        <v>10480</v>
      </c>
      <c r="AT108" s="12">
        <f t="shared" si="190"/>
        <v>10480</v>
      </c>
      <c r="AU108" s="12">
        <f t="shared" si="190"/>
        <v>0</v>
      </c>
      <c r="AV108" s="12">
        <f t="shared" si="190"/>
        <v>0</v>
      </c>
      <c r="AW108" s="12">
        <f t="shared" si="190"/>
        <v>0</v>
      </c>
      <c r="AX108" s="12">
        <f t="shared" si="190"/>
        <v>0</v>
      </c>
      <c r="AY108" s="12">
        <f t="shared" si="190"/>
        <v>0</v>
      </c>
      <c r="AZ108" s="12">
        <f t="shared" si="190"/>
        <v>0</v>
      </c>
      <c r="BA108" s="12">
        <f t="shared" si="190"/>
        <v>0</v>
      </c>
      <c r="BB108" s="12">
        <f t="shared" si="190"/>
        <v>10480</v>
      </c>
      <c r="BC108" s="12">
        <f t="shared" si="190"/>
        <v>225320</v>
      </c>
      <c r="BD108" s="12">
        <f t="shared" si="190"/>
        <v>0</v>
      </c>
      <c r="BE108" s="12">
        <f t="shared" si="190"/>
        <v>0</v>
      </c>
      <c r="BF108" s="12">
        <f t="shared" si="190"/>
        <v>20960</v>
      </c>
      <c r="BG108" s="12">
        <f t="shared" si="190"/>
        <v>0</v>
      </c>
      <c r="BH108" s="12">
        <f t="shared" si="190"/>
        <v>0</v>
      </c>
      <c r="BI108" s="12">
        <f t="shared" si="190"/>
        <v>0</v>
      </c>
      <c r="BJ108" s="12">
        <f t="shared" si="190"/>
        <v>20960</v>
      </c>
      <c r="BK108" s="12">
        <f t="shared" si="190"/>
        <v>272480</v>
      </c>
      <c r="BL108" s="12">
        <f t="shared" si="190"/>
        <v>20960</v>
      </c>
      <c r="BM108" s="12">
        <f t="shared" si="190"/>
        <v>0</v>
      </c>
      <c r="BN108" s="12">
        <f t="shared" si="190"/>
        <v>157200</v>
      </c>
      <c r="BO108" s="12">
        <f t="shared" si="190"/>
        <v>0</v>
      </c>
      <c r="BP108" s="12">
        <f t="shared" ref="BP108:EA108" si="191">BP106*BP107</f>
        <v>0</v>
      </c>
      <c r="BQ108" s="12">
        <f t="shared" si="191"/>
        <v>10480</v>
      </c>
      <c r="BR108" s="12">
        <f t="shared" si="191"/>
        <v>0</v>
      </c>
      <c r="BS108" s="12">
        <f t="shared" si="191"/>
        <v>0</v>
      </c>
      <c r="BT108" s="12">
        <f t="shared" si="191"/>
        <v>0</v>
      </c>
      <c r="BU108" s="12">
        <f t="shared" si="191"/>
        <v>0</v>
      </c>
      <c r="BV108" s="12">
        <f t="shared" si="191"/>
        <v>0</v>
      </c>
      <c r="BW108" s="12">
        <f t="shared" si="191"/>
        <v>0</v>
      </c>
      <c r="BX108" s="12">
        <f t="shared" si="191"/>
        <v>0</v>
      </c>
      <c r="BY108" s="12">
        <f t="shared" si="191"/>
        <v>31440</v>
      </c>
      <c r="BZ108" s="12">
        <f t="shared" si="191"/>
        <v>0</v>
      </c>
      <c r="CA108" s="12">
        <f t="shared" si="191"/>
        <v>0</v>
      </c>
      <c r="CB108" s="12">
        <f t="shared" si="191"/>
        <v>193880</v>
      </c>
      <c r="CC108" s="12">
        <f t="shared" si="191"/>
        <v>0</v>
      </c>
      <c r="CD108" s="12">
        <f t="shared" si="191"/>
        <v>0</v>
      </c>
      <c r="CE108" s="12">
        <f t="shared" si="191"/>
        <v>0</v>
      </c>
      <c r="CF108" s="12">
        <f t="shared" si="191"/>
        <v>0</v>
      </c>
      <c r="CG108" s="12">
        <f t="shared" si="191"/>
        <v>0</v>
      </c>
      <c r="CH108" s="12">
        <f t="shared" si="191"/>
        <v>0</v>
      </c>
      <c r="CI108" s="12">
        <f t="shared" si="191"/>
        <v>0</v>
      </c>
      <c r="CJ108" s="12">
        <f t="shared" si="191"/>
        <v>10480</v>
      </c>
      <c r="CK108" s="12">
        <f t="shared" si="191"/>
        <v>0</v>
      </c>
      <c r="CL108" s="12">
        <f t="shared" si="191"/>
        <v>0</v>
      </c>
      <c r="CM108" s="12">
        <f t="shared" si="191"/>
        <v>0</v>
      </c>
      <c r="CN108" s="12">
        <f t="shared" si="191"/>
        <v>319640</v>
      </c>
      <c r="CO108" s="12">
        <f t="shared" si="191"/>
        <v>31440</v>
      </c>
      <c r="CP108" s="12">
        <f t="shared" si="191"/>
        <v>20960</v>
      </c>
      <c r="CQ108" s="12">
        <f t="shared" si="191"/>
        <v>0</v>
      </c>
      <c r="CR108" s="12">
        <f t="shared" si="191"/>
        <v>0</v>
      </c>
      <c r="CS108" s="12">
        <f t="shared" si="191"/>
        <v>0</v>
      </c>
      <c r="CT108" s="12">
        <f t="shared" si="191"/>
        <v>0</v>
      </c>
      <c r="CU108" s="12">
        <f t="shared" si="191"/>
        <v>0</v>
      </c>
      <c r="CV108" s="12">
        <f t="shared" si="191"/>
        <v>0</v>
      </c>
      <c r="CW108" s="12">
        <f t="shared" si="191"/>
        <v>0</v>
      </c>
      <c r="CX108" s="12">
        <f t="shared" si="191"/>
        <v>0</v>
      </c>
      <c r="CY108" s="12">
        <f t="shared" si="191"/>
        <v>0</v>
      </c>
      <c r="CZ108" s="12">
        <f t="shared" si="191"/>
        <v>0</v>
      </c>
      <c r="DA108" s="12">
        <f t="shared" si="191"/>
        <v>0</v>
      </c>
      <c r="DB108" s="12">
        <f t="shared" si="191"/>
        <v>0</v>
      </c>
      <c r="DC108" s="12">
        <f t="shared" si="191"/>
        <v>0</v>
      </c>
      <c r="DD108" s="12">
        <f t="shared" si="191"/>
        <v>0</v>
      </c>
      <c r="DE108" s="12">
        <f t="shared" si="191"/>
        <v>0</v>
      </c>
      <c r="DF108" s="12">
        <f t="shared" si="191"/>
        <v>314400</v>
      </c>
      <c r="DG108" s="12">
        <f t="shared" si="191"/>
        <v>0</v>
      </c>
      <c r="DH108" s="12">
        <f t="shared" si="191"/>
        <v>0</v>
      </c>
      <c r="DI108" s="12">
        <f t="shared" si="191"/>
        <v>0</v>
      </c>
      <c r="DJ108" s="12">
        <f t="shared" si="191"/>
        <v>0</v>
      </c>
      <c r="DK108" s="12">
        <f t="shared" si="191"/>
        <v>0</v>
      </c>
      <c r="DL108" s="12">
        <f t="shared" si="191"/>
        <v>0</v>
      </c>
      <c r="DM108" s="12">
        <f t="shared" si="191"/>
        <v>0</v>
      </c>
      <c r="DN108" s="12">
        <f t="shared" si="191"/>
        <v>5240</v>
      </c>
      <c r="DO108" s="12">
        <f t="shared" si="191"/>
        <v>10480</v>
      </c>
      <c r="DP108" s="12">
        <f t="shared" si="191"/>
        <v>0</v>
      </c>
      <c r="DQ108" s="12">
        <f t="shared" si="191"/>
        <v>0</v>
      </c>
      <c r="DR108" s="12">
        <f t="shared" si="191"/>
        <v>0</v>
      </c>
      <c r="DS108" s="12">
        <f t="shared" si="191"/>
        <v>0</v>
      </c>
      <c r="DT108" s="12">
        <f t="shared" si="191"/>
        <v>0</v>
      </c>
      <c r="DU108" s="12">
        <f t="shared" si="191"/>
        <v>0</v>
      </c>
      <c r="DV108" s="12">
        <f t="shared" si="191"/>
        <v>0</v>
      </c>
      <c r="DW108" s="12">
        <f t="shared" si="191"/>
        <v>0</v>
      </c>
      <c r="DX108" s="12">
        <f t="shared" si="191"/>
        <v>0</v>
      </c>
      <c r="DY108" s="12">
        <f t="shared" si="191"/>
        <v>0</v>
      </c>
      <c r="DZ108" s="12">
        <f t="shared" si="191"/>
        <v>0</v>
      </c>
      <c r="EA108" s="12">
        <f t="shared" si="191"/>
        <v>0</v>
      </c>
      <c r="EB108" s="12">
        <f t="shared" ref="EB108:FX108" si="192">EB106*EB107</f>
        <v>0</v>
      </c>
      <c r="EC108" s="12">
        <f t="shared" si="192"/>
        <v>0</v>
      </c>
      <c r="ED108" s="12">
        <f t="shared" si="192"/>
        <v>0</v>
      </c>
      <c r="EE108" s="12">
        <f t="shared" si="192"/>
        <v>0</v>
      </c>
      <c r="EF108" s="12">
        <f t="shared" si="192"/>
        <v>0</v>
      </c>
      <c r="EG108" s="12">
        <f t="shared" si="192"/>
        <v>0</v>
      </c>
      <c r="EH108" s="12">
        <f t="shared" si="192"/>
        <v>0</v>
      </c>
      <c r="EI108" s="12">
        <f t="shared" si="192"/>
        <v>20960</v>
      </c>
      <c r="EJ108" s="12">
        <f t="shared" si="192"/>
        <v>31440</v>
      </c>
      <c r="EK108" s="12">
        <f t="shared" si="192"/>
        <v>0</v>
      </c>
      <c r="EL108" s="12">
        <f t="shared" si="192"/>
        <v>0</v>
      </c>
      <c r="EM108" s="12">
        <f t="shared" si="192"/>
        <v>0</v>
      </c>
      <c r="EN108" s="12">
        <f t="shared" si="192"/>
        <v>0</v>
      </c>
      <c r="EO108" s="12">
        <f t="shared" si="192"/>
        <v>0</v>
      </c>
      <c r="EP108" s="12">
        <f t="shared" si="192"/>
        <v>0</v>
      </c>
      <c r="EQ108" s="12">
        <f t="shared" si="192"/>
        <v>0</v>
      </c>
      <c r="ER108" s="12">
        <f t="shared" si="192"/>
        <v>0</v>
      </c>
      <c r="ES108" s="12">
        <f t="shared" si="192"/>
        <v>0</v>
      </c>
      <c r="ET108" s="12">
        <f t="shared" si="192"/>
        <v>0</v>
      </c>
      <c r="EU108" s="12">
        <f t="shared" si="192"/>
        <v>0</v>
      </c>
      <c r="EV108" s="12">
        <f t="shared" si="192"/>
        <v>0</v>
      </c>
      <c r="EW108" s="12">
        <f t="shared" si="192"/>
        <v>0</v>
      </c>
      <c r="EX108" s="12">
        <f t="shared" si="192"/>
        <v>0</v>
      </c>
      <c r="EY108" s="12">
        <f t="shared" si="192"/>
        <v>0</v>
      </c>
      <c r="EZ108" s="12">
        <f t="shared" si="192"/>
        <v>0</v>
      </c>
      <c r="FA108" s="12">
        <f t="shared" si="192"/>
        <v>0</v>
      </c>
      <c r="FB108" s="12">
        <f t="shared" si="192"/>
        <v>0</v>
      </c>
      <c r="FC108" s="12">
        <f t="shared" si="192"/>
        <v>0</v>
      </c>
      <c r="FD108" s="12">
        <f t="shared" si="192"/>
        <v>0</v>
      </c>
      <c r="FE108" s="12">
        <f t="shared" si="192"/>
        <v>0</v>
      </c>
      <c r="FF108" s="12">
        <f t="shared" si="192"/>
        <v>0</v>
      </c>
      <c r="FG108" s="12">
        <f t="shared" si="192"/>
        <v>0</v>
      </c>
      <c r="FH108" s="12">
        <f t="shared" si="192"/>
        <v>0</v>
      </c>
      <c r="FI108" s="12">
        <f t="shared" si="192"/>
        <v>0</v>
      </c>
      <c r="FJ108" s="12">
        <f t="shared" si="192"/>
        <v>0</v>
      </c>
      <c r="FK108" s="12">
        <f t="shared" si="192"/>
        <v>0</v>
      </c>
      <c r="FL108" s="12">
        <f t="shared" si="192"/>
        <v>0</v>
      </c>
      <c r="FM108" s="12">
        <f t="shared" si="192"/>
        <v>0</v>
      </c>
      <c r="FN108" s="12">
        <f t="shared" si="192"/>
        <v>136240</v>
      </c>
      <c r="FO108" s="12">
        <f t="shared" si="192"/>
        <v>20960</v>
      </c>
      <c r="FP108" s="12">
        <f t="shared" si="192"/>
        <v>0</v>
      </c>
      <c r="FQ108" s="12">
        <f t="shared" si="192"/>
        <v>0</v>
      </c>
      <c r="FR108" s="12">
        <f t="shared" si="192"/>
        <v>0</v>
      </c>
      <c r="FS108" s="12">
        <f t="shared" si="192"/>
        <v>0</v>
      </c>
      <c r="FT108" s="12">
        <f t="shared" si="192"/>
        <v>0</v>
      </c>
      <c r="FU108" s="12">
        <f t="shared" si="192"/>
        <v>0</v>
      </c>
      <c r="FV108" s="12">
        <f t="shared" si="192"/>
        <v>0</v>
      </c>
      <c r="FW108" s="12">
        <f t="shared" si="192"/>
        <v>0</v>
      </c>
      <c r="FX108" s="12">
        <f t="shared" si="192"/>
        <v>0</v>
      </c>
      <c r="FY108" s="14"/>
      <c r="FZ108" s="2">
        <f t="shared" si="186"/>
        <v>3814720</v>
      </c>
      <c r="GA108" s="2"/>
      <c r="GB108" s="14"/>
      <c r="GC108" s="14"/>
      <c r="GD108" s="14"/>
      <c r="GE108" s="14"/>
      <c r="GF108" s="14"/>
      <c r="GG108" s="2"/>
      <c r="GH108" s="12"/>
      <c r="GI108" s="129"/>
      <c r="GJ108" s="129"/>
      <c r="GK108" s="129"/>
      <c r="GL108" s="129"/>
      <c r="GM108" s="129"/>
      <c r="GN108" s="176"/>
      <c r="GO108" s="176"/>
    </row>
    <row r="109" spans="1:197" s="117" customFormat="1" x14ac:dyDescent="0.35">
      <c r="A109" s="115" t="s">
        <v>1052</v>
      </c>
      <c r="B109" s="116" t="s">
        <v>1054</v>
      </c>
      <c r="C109" s="12">
        <f t="shared" ref="C109:AH109" si="193">C15+C35</f>
        <v>4</v>
      </c>
      <c r="D109" s="12">
        <f t="shared" si="193"/>
        <v>81</v>
      </c>
      <c r="E109" s="12">
        <f t="shared" si="193"/>
        <v>11</v>
      </c>
      <c r="F109" s="12">
        <f t="shared" si="193"/>
        <v>11</v>
      </c>
      <c r="G109" s="12">
        <f t="shared" si="193"/>
        <v>1</v>
      </c>
      <c r="H109" s="12">
        <f t="shared" si="193"/>
        <v>1</v>
      </c>
      <c r="I109" s="12">
        <f t="shared" si="193"/>
        <v>9</v>
      </c>
      <c r="J109" s="12">
        <f t="shared" si="193"/>
        <v>0</v>
      </c>
      <c r="K109" s="12">
        <f t="shared" si="193"/>
        <v>0</v>
      </c>
      <c r="L109" s="12">
        <f t="shared" si="193"/>
        <v>23</v>
      </c>
      <c r="M109" s="12">
        <f t="shared" si="193"/>
        <v>14</v>
      </c>
      <c r="N109" s="12">
        <f t="shared" si="193"/>
        <v>159.5</v>
      </c>
      <c r="O109" s="12">
        <f t="shared" si="193"/>
        <v>98</v>
      </c>
      <c r="P109" s="12">
        <f t="shared" si="193"/>
        <v>0</v>
      </c>
      <c r="Q109" s="12">
        <f t="shared" si="193"/>
        <v>209</v>
      </c>
      <c r="R109" s="12">
        <f t="shared" si="193"/>
        <v>1</v>
      </c>
      <c r="S109" s="12">
        <f t="shared" si="193"/>
        <v>0</v>
      </c>
      <c r="T109" s="12">
        <f t="shared" si="193"/>
        <v>0</v>
      </c>
      <c r="U109" s="12">
        <f t="shared" si="193"/>
        <v>0</v>
      </c>
      <c r="V109" s="12">
        <f t="shared" si="193"/>
        <v>0</v>
      </c>
      <c r="W109" s="12">
        <f t="shared" si="193"/>
        <v>1</v>
      </c>
      <c r="X109" s="12">
        <f t="shared" si="193"/>
        <v>0</v>
      </c>
      <c r="Y109" s="12">
        <f t="shared" si="193"/>
        <v>0</v>
      </c>
      <c r="Z109" s="12">
        <f t="shared" si="193"/>
        <v>0</v>
      </c>
      <c r="AA109" s="12">
        <f t="shared" si="193"/>
        <v>37</v>
      </c>
      <c r="AB109" s="12">
        <f t="shared" si="193"/>
        <v>46.5</v>
      </c>
      <c r="AC109" s="12">
        <f t="shared" si="193"/>
        <v>0</v>
      </c>
      <c r="AD109" s="12">
        <f t="shared" si="193"/>
        <v>6.5</v>
      </c>
      <c r="AE109" s="12">
        <f t="shared" si="193"/>
        <v>0</v>
      </c>
      <c r="AF109" s="12">
        <f t="shared" si="193"/>
        <v>0</v>
      </c>
      <c r="AG109" s="12">
        <f t="shared" si="193"/>
        <v>0</v>
      </c>
      <c r="AH109" s="12">
        <f t="shared" si="193"/>
        <v>0</v>
      </c>
      <c r="AI109" s="12">
        <f t="shared" ref="AI109:BN109" si="194">AI15+AI35</f>
        <v>0</v>
      </c>
      <c r="AJ109" s="12">
        <f t="shared" si="194"/>
        <v>0</v>
      </c>
      <c r="AK109" s="12">
        <f t="shared" si="194"/>
        <v>0</v>
      </c>
      <c r="AL109" s="12">
        <f t="shared" si="194"/>
        <v>0</v>
      </c>
      <c r="AM109" s="12">
        <f t="shared" si="194"/>
        <v>0</v>
      </c>
      <c r="AN109" s="12">
        <f t="shared" si="194"/>
        <v>1</v>
      </c>
      <c r="AO109" s="12">
        <f t="shared" si="194"/>
        <v>0</v>
      </c>
      <c r="AP109" s="12">
        <f t="shared" si="194"/>
        <v>191</v>
      </c>
      <c r="AQ109" s="12">
        <f t="shared" si="194"/>
        <v>0</v>
      </c>
      <c r="AR109" s="12">
        <f t="shared" si="194"/>
        <v>155</v>
      </c>
      <c r="AS109" s="12">
        <f t="shared" si="194"/>
        <v>16</v>
      </c>
      <c r="AT109" s="12">
        <f t="shared" si="194"/>
        <v>3</v>
      </c>
      <c r="AU109" s="12">
        <f t="shared" si="194"/>
        <v>0</v>
      </c>
      <c r="AV109" s="12">
        <f t="shared" si="194"/>
        <v>0</v>
      </c>
      <c r="AW109" s="12">
        <f t="shared" si="194"/>
        <v>2</v>
      </c>
      <c r="AX109" s="12">
        <f t="shared" si="194"/>
        <v>0</v>
      </c>
      <c r="AY109" s="12">
        <f t="shared" si="194"/>
        <v>0</v>
      </c>
      <c r="AZ109" s="12">
        <f t="shared" si="194"/>
        <v>1</v>
      </c>
      <c r="BA109" s="12">
        <f t="shared" si="194"/>
        <v>0.5</v>
      </c>
      <c r="BB109" s="12">
        <f t="shared" si="194"/>
        <v>9</v>
      </c>
      <c r="BC109" s="12">
        <f t="shared" si="194"/>
        <v>30</v>
      </c>
      <c r="BD109" s="12">
        <f t="shared" si="194"/>
        <v>4</v>
      </c>
      <c r="BE109" s="12">
        <f t="shared" si="194"/>
        <v>0</v>
      </c>
      <c r="BF109" s="12">
        <f t="shared" si="194"/>
        <v>31.5</v>
      </c>
      <c r="BG109" s="12">
        <f t="shared" si="194"/>
        <v>0</v>
      </c>
      <c r="BH109" s="12">
        <f t="shared" si="194"/>
        <v>12</v>
      </c>
      <c r="BI109" s="12">
        <f t="shared" si="194"/>
        <v>0</v>
      </c>
      <c r="BJ109" s="12">
        <f t="shared" si="194"/>
        <v>15.5</v>
      </c>
      <c r="BK109" s="12">
        <f t="shared" si="194"/>
        <v>83</v>
      </c>
      <c r="BL109" s="12">
        <f t="shared" si="194"/>
        <v>2.5</v>
      </c>
      <c r="BM109" s="12">
        <f t="shared" si="194"/>
        <v>18.5</v>
      </c>
      <c r="BN109" s="12">
        <f t="shared" si="194"/>
        <v>33.5</v>
      </c>
      <c r="BO109" s="12">
        <f t="shared" ref="BO109:CT109" si="195">BO15+BO35</f>
        <v>3</v>
      </c>
      <c r="BP109" s="12">
        <f t="shared" si="195"/>
        <v>0</v>
      </c>
      <c r="BQ109" s="12">
        <f t="shared" si="195"/>
        <v>2</v>
      </c>
      <c r="BR109" s="12">
        <f t="shared" si="195"/>
        <v>0</v>
      </c>
      <c r="BS109" s="12">
        <f t="shared" si="195"/>
        <v>0</v>
      </c>
      <c r="BT109" s="12">
        <f t="shared" si="195"/>
        <v>0</v>
      </c>
      <c r="BU109" s="12">
        <f t="shared" si="195"/>
        <v>0</v>
      </c>
      <c r="BV109" s="12">
        <f t="shared" si="195"/>
        <v>0</v>
      </c>
      <c r="BW109" s="12">
        <f t="shared" si="195"/>
        <v>0</v>
      </c>
      <c r="BX109" s="12">
        <f t="shared" si="195"/>
        <v>0</v>
      </c>
      <c r="BY109" s="12">
        <f t="shared" si="195"/>
        <v>0</v>
      </c>
      <c r="BZ109" s="12">
        <f t="shared" si="195"/>
        <v>0</v>
      </c>
      <c r="CA109" s="12">
        <f t="shared" si="195"/>
        <v>0</v>
      </c>
      <c r="CB109" s="12">
        <f t="shared" si="195"/>
        <v>235</v>
      </c>
      <c r="CC109" s="12">
        <f t="shared" si="195"/>
        <v>0</v>
      </c>
      <c r="CD109" s="12">
        <f t="shared" si="195"/>
        <v>0</v>
      </c>
      <c r="CE109" s="12">
        <f t="shared" si="195"/>
        <v>0</v>
      </c>
      <c r="CF109" s="12">
        <f t="shared" si="195"/>
        <v>0</v>
      </c>
      <c r="CG109" s="12">
        <f t="shared" si="195"/>
        <v>0</v>
      </c>
      <c r="CH109" s="12">
        <f t="shared" si="195"/>
        <v>0</v>
      </c>
      <c r="CI109" s="12">
        <f t="shared" si="195"/>
        <v>0</v>
      </c>
      <c r="CJ109" s="12">
        <f t="shared" si="195"/>
        <v>0</v>
      </c>
      <c r="CK109" s="12">
        <f t="shared" si="195"/>
        <v>0</v>
      </c>
      <c r="CL109" s="12">
        <f t="shared" si="195"/>
        <v>4</v>
      </c>
      <c r="CM109" s="12">
        <f t="shared" si="195"/>
        <v>0</v>
      </c>
      <c r="CN109" s="12">
        <f t="shared" si="195"/>
        <v>232</v>
      </c>
      <c r="CO109" s="12">
        <f t="shared" si="195"/>
        <v>69.5</v>
      </c>
      <c r="CP109" s="12">
        <f t="shared" si="195"/>
        <v>3</v>
      </c>
      <c r="CQ109" s="12">
        <f t="shared" si="195"/>
        <v>0</v>
      </c>
      <c r="CR109" s="12">
        <f t="shared" si="195"/>
        <v>0</v>
      </c>
      <c r="CS109" s="12">
        <f t="shared" si="195"/>
        <v>0</v>
      </c>
      <c r="CT109" s="12">
        <f t="shared" si="195"/>
        <v>0</v>
      </c>
      <c r="CU109" s="12">
        <f t="shared" ref="CU109:DZ109" si="196">CU15+CU35</f>
        <v>2</v>
      </c>
      <c r="CV109" s="12">
        <f t="shared" si="196"/>
        <v>0</v>
      </c>
      <c r="CW109" s="12">
        <f t="shared" si="196"/>
        <v>0</v>
      </c>
      <c r="CX109" s="12">
        <f t="shared" si="196"/>
        <v>0</v>
      </c>
      <c r="CY109" s="12">
        <f t="shared" si="196"/>
        <v>0</v>
      </c>
      <c r="CZ109" s="12">
        <f t="shared" si="196"/>
        <v>0</v>
      </c>
      <c r="DA109" s="12">
        <f t="shared" si="196"/>
        <v>0</v>
      </c>
      <c r="DB109" s="12">
        <f t="shared" si="196"/>
        <v>0</v>
      </c>
      <c r="DC109" s="12">
        <f t="shared" si="196"/>
        <v>0</v>
      </c>
      <c r="DD109" s="12">
        <f t="shared" si="196"/>
        <v>0</v>
      </c>
      <c r="DE109" s="12">
        <f t="shared" si="196"/>
        <v>0</v>
      </c>
      <c r="DF109" s="12">
        <f t="shared" si="196"/>
        <v>18.5</v>
      </c>
      <c r="DG109" s="12">
        <f t="shared" si="196"/>
        <v>0</v>
      </c>
      <c r="DH109" s="12">
        <f t="shared" si="196"/>
        <v>0</v>
      </c>
      <c r="DI109" s="12">
        <f t="shared" si="196"/>
        <v>0</v>
      </c>
      <c r="DJ109" s="12">
        <f t="shared" si="196"/>
        <v>0</v>
      </c>
      <c r="DK109" s="12">
        <f t="shared" si="196"/>
        <v>0</v>
      </c>
      <c r="DL109" s="12">
        <f t="shared" si="196"/>
        <v>0</v>
      </c>
      <c r="DM109" s="12">
        <f t="shared" si="196"/>
        <v>0</v>
      </c>
      <c r="DN109" s="12">
        <f t="shared" si="196"/>
        <v>1</v>
      </c>
      <c r="DO109" s="12">
        <f t="shared" si="196"/>
        <v>0</v>
      </c>
      <c r="DP109" s="12">
        <f t="shared" si="196"/>
        <v>0</v>
      </c>
      <c r="DQ109" s="12">
        <f t="shared" si="196"/>
        <v>1</v>
      </c>
      <c r="DR109" s="12">
        <f t="shared" si="196"/>
        <v>0</v>
      </c>
      <c r="DS109" s="12">
        <f t="shared" si="196"/>
        <v>0</v>
      </c>
      <c r="DT109" s="12">
        <f t="shared" si="196"/>
        <v>0</v>
      </c>
      <c r="DU109" s="12">
        <f t="shared" si="196"/>
        <v>0</v>
      </c>
      <c r="DV109" s="12">
        <f t="shared" si="196"/>
        <v>0</v>
      </c>
      <c r="DW109" s="12">
        <f t="shared" si="196"/>
        <v>0</v>
      </c>
      <c r="DX109" s="12">
        <f t="shared" si="196"/>
        <v>0</v>
      </c>
      <c r="DY109" s="12">
        <f t="shared" si="196"/>
        <v>0</v>
      </c>
      <c r="DZ109" s="12">
        <f t="shared" si="196"/>
        <v>1</v>
      </c>
      <c r="EA109" s="12">
        <f t="shared" ref="EA109:FF109" si="197">EA15+EA35</f>
        <v>0</v>
      </c>
      <c r="EB109" s="12">
        <f t="shared" si="197"/>
        <v>0</v>
      </c>
      <c r="EC109" s="12">
        <f t="shared" si="197"/>
        <v>0</v>
      </c>
      <c r="ED109" s="12">
        <f t="shared" si="197"/>
        <v>0</v>
      </c>
      <c r="EE109" s="12">
        <f t="shared" si="197"/>
        <v>0</v>
      </c>
      <c r="EF109" s="12">
        <f t="shared" si="197"/>
        <v>2</v>
      </c>
      <c r="EG109" s="12">
        <f t="shared" si="197"/>
        <v>0</v>
      </c>
      <c r="EH109" s="12">
        <f t="shared" si="197"/>
        <v>0</v>
      </c>
      <c r="EI109" s="12">
        <f t="shared" si="197"/>
        <v>24.5</v>
      </c>
      <c r="EJ109" s="12">
        <f t="shared" si="197"/>
        <v>26</v>
      </c>
      <c r="EK109" s="12">
        <f t="shared" si="197"/>
        <v>0</v>
      </c>
      <c r="EL109" s="12">
        <f t="shared" si="197"/>
        <v>0</v>
      </c>
      <c r="EM109" s="12">
        <f t="shared" si="197"/>
        <v>0</v>
      </c>
      <c r="EN109" s="12">
        <f t="shared" si="197"/>
        <v>0</v>
      </c>
      <c r="EO109" s="12">
        <f t="shared" si="197"/>
        <v>0</v>
      </c>
      <c r="EP109" s="12">
        <f t="shared" si="197"/>
        <v>0</v>
      </c>
      <c r="EQ109" s="12">
        <f t="shared" si="197"/>
        <v>2</v>
      </c>
      <c r="ER109" s="12">
        <f t="shared" si="197"/>
        <v>2</v>
      </c>
      <c r="ES109" s="12">
        <f t="shared" si="197"/>
        <v>0</v>
      </c>
      <c r="ET109" s="12">
        <f t="shared" si="197"/>
        <v>0</v>
      </c>
      <c r="EU109" s="12">
        <f t="shared" si="197"/>
        <v>0</v>
      </c>
      <c r="EV109" s="12">
        <f t="shared" si="197"/>
        <v>0</v>
      </c>
      <c r="EW109" s="12">
        <f t="shared" si="197"/>
        <v>0</v>
      </c>
      <c r="EX109" s="12">
        <f t="shared" si="197"/>
        <v>0</v>
      </c>
      <c r="EY109" s="12">
        <f t="shared" si="197"/>
        <v>0</v>
      </c>
      <c r="EZ109" s="12">
        <f t="shared" si="197"/>
        <v>0</v>
      </c>
      <c r="FA109" s="12">
        <f t="shared" si="197"/>
        <v>12</v>
      </c>
      <c r="FB109" s="12">
        <f t="shared" si="197"/>
        <v>0</v>
      </c>
      <c r="FC109" s="12">
        <f t="shared" si="197"/>
        <v>4</v>
      </c>
      <c r="FD109" s="12">
        <f t="shared" si="197"/>
        <v>0</v>
      </c>
      <c r="FE109" s="12">
        <f t="shared" si="197"/>
        <v>0</v>
      </c>
      <c r="FF109" s="12">
        <f t="shared" si="197"/>
        <v>0</v>
      </c>
      <c r="FG109" s="12">
        <f t="shared" ref="FG109:FX109" si="198">FG15+FG35</f>
        <v>0</v>
      </c>
      <c r="FH109" s="12">
        <f t="shared" si="198"/>
        <v>0</v>
      </c>
      <c r="FI109" s="12">
        <f t="shared" si="198"/>
        <v>0</v>
      </c>
      <c r="FJ109" s="12">
        <f t="shared" si="198"/>
        <v>0</v>
      </c>
      <c r="FK109" s="12">
        <f t="shared" si="198"/>
        <v>0</v>
      </c>
      <c r="FL109" s="12">
        <f t="shared" si="198"/>
        <v>0</v>
      </c>
      <c r="FM109" s="12">
        <f t="shared" si="198"/>
        <v>0</v>
      </c>
      <c r="FN109" s="12">
        <f t="shared" si="198"/>
        <v>15.5</v>
      </c>
      <c r="FO109" s="12">
        <f t="shared" si="198"/>
        <v>0</v>
      </c>
      <c r="FP109" s="12">
        <f t="shared" si="198"/>
        <v>0</v>
      </c>
      <c r="FQ109" s="12">
        <f t="shared" si="198"/>
        <v>0</v>
      </c>
      <c r="FR109" s="12">
        <f t="shared" si="198"/>
        <v>0</v>
      </c>
      <c r="FS109" s="12">
        <f t="shared" si="198"/>
        <v>0</v>
      </c>
      <c r="FT109" s="12">
        <f t="shared" si="198"/>
        <v>0</v>
      </c>
      <c r="FU109" s="12">
        <f t="shared" si="198"/>
        <v>0</v>
      </c>
      <c r="FV109" s="12">
        <f t="shared" si="198"/>
        <v>1</v>
      </c>
      <c r="FW109" s="12">
        <f t="shared" si="198"/>
        <v>2</v>
      </c>
      <c r="FX109" s="12">
        <f t="shared" si="198"/>
        <v>0</v>
      </c>
      <c r="FY109" s="14"/>
      <c r="FZ109" s="2">
        <f t="shared" si="186"/>
        <v>1985.5</v>
      </c>
      <c r="GA109" s="2"/>
      <c r="GB109" s="14"/>
      <c r="GC109" s="14"/>
      <c r="GD109" s="14"/>
      <c r="GE109" s="14"/>
      <c r="GF109" s="14"/>
      <c r="GG109" s="2"/>
      <c r="GH109" s="12"/>
      <c r="GI109" s="129"/>
      <c r="GJ109" s="129"/>
      <c r="GK109" s="129"/>
      <c r="GL109" s="129"/>
      <c r="GM109" s="129"/>
      <c r="GN109" s="176"/>
      <c r="GO109" s="176"/>
    </row>
    <row r="110" spans="1:197" s="117" customFormat="1" x14ac:dyDescent="0.35">
      <c r="A110" s="115" t="s">
        <v>1053</v>
      </c>
      <c r="B110" s="116" t="s">
        <v>1055</v>
      </c>
      <c r="C110" s="12">
        <f>C109*C107</f>
        <v>41920</v>
      </c>
      <c r="D110" s="12">
        <f t="shared" ref="D110:BO110" si="199">D109*D107</f>
        <v>848880</v>
      </c>
      <c r="E110" s="12">
        <f t="shared" si="199"/>
        <v>115280</v>
      </c>
      <c r="F110" s="12">
        <f t="shared" si="199"/>
        <v>115280</v>
      </c>
      <c r="G110" s="12">
        <f t="shared" si="199"/>
        <v>10480</v>
      </c>
      <c r="H110" s="12">
        <f t="shared" si="199"/>
        <v>10480</v>
      </c>
      <c r="I110" s="12">
        <f t="shared" si="199"/>
        <v>94320</v>
      </c>
      <c r="J110" s="12">
        <f t="shared" si="199"/>
        <v>0</v>
      </c>
      <c r="K110" s="12">
        <f t="shared" si="199"/>
        <v>0</v>
      </c>
      <c r="L110" s="12">
        <f t="shared" si="199"/>
        <v>241040</v>
      </c>
      <c r="M110" s="12">
        <f t="shared" si="199"/>
        <v>146720</v>
      </c>
      <c r="N110" s="12">
        <f t="shared" si="199"/>
        <v>1671560</v>
      </c>
      <c r="O110" s="12">
        <f t="shared" si="199"/>
        <v>1027040</v>
      </c>
      <c r="P110" s="12">
        <f t="shared" si="199"/>
        <v>0</v>
      </c>
      <c r="Q110" s="12">
        <f t="shared" si="199"/>
        <v>2190320</v>
      </c>
      <c r="R110" s="12">
        <f t="shared" si="199"/>
        <v>10480</v>
      </c>
      <c r="S110" s="12">
        <f t="shared" si="199"/>
        <v>0</v>
      </c>
      <c r="T110" s="12">
        <f t="shared" si="199"/>
        <v>0</v>
      </c>
      <c r="U110" s="12">
        <f t="shared" si="199"/>
        <v>0</v>
      </c>
      <c r="V110" s="12">
        <f t="shared" si="199"/>
        <v>0</v>
      </c>
      <c r="W110" s="12">
        <f t="shared" si="199"/>
        <v>10480</v>
      </c>
      <c r="X110" s="12">
        <f t="shared" si="199"/>
        <v>0</v>
      </c>
      <c r="Y110" s="12">
        <f t="shared" si="199"/>
        <v>0</v>
      </c>
      <c r="Z110" s="12">
        <f t="shared" si="199"/>
        <v>0</v>
      </c>
      <c r="AA110" s="12">
        <f t="shared" si="199"/>
        <v>387760</v>
      </c>
      <c r="AB110" s="12">
        <f t="shared" si="199"/>
        <v>487320</v>
      </c>
      <c r="AC110" s="12">
        <f t="shared" si="199"/>
        <v>0</v>
      </c>
      <c r="AD110" s="12">
        <f t="shared" si="199"/>
        <v>68120</v>
      </c>
      <c r="AE110" s="12">
        <f t="shared" si="199"/>
        <v>0</v>
      </c>
      <c r="AF110" s="12">
        <f t="shared" si="199"/>
        <v>0</v>
      </c>
      <c r="AG110" s="12">
        <f t="shared" si="199"/>
        <v>0</v>
      </c>
      <c r="AH110" s="12">
        <f t="shared" si="199"/>
        <v>0</v>
      </c>
      <c r="AI110" s="12">
        <f t="shared" si="199"/>
        <v>0</v>
      </c>
      <c r="AJ110" s="12">
        <f t="shared" si="199"/>
        <v>0</v>
      </c>
      <c r="AK110" s="12">
        <f t="shared" si="199"/>
        <v>0</v>
      </c>
      <c r="AL110" s="12">
        <f t="shared" si="199"/>
        <v>0</v>
      </c>
      <c r="AM110" s="12">
        <f t="shared" si="199"/>
        <v>0</v>
      </c>
      <c r="AN110" s="12">
        <f t="shared" si="199"/>
        <v>10480</v>
      </c>
      <c r="AO110" s="12">
        <f t="shared" si="199"/>
        <v>0</v>
      </c>
      <c r="AP110" s="12">
        <f t="shared" si="199"/>
        <v>2001680</v>
      </c>
      <c r="AQ110" s="12">
        <f t="shared" si="199"/>
        <v>0</v>
      </c>
      <c r="AR110" s="12">
        <f t="shared" si="199"/>
        <v>1624400</v>
      </c>
      <c r="AS110" s="12">
        <f t="shared" si="199"/>
        <v>167680</v>
      </c>
      <c r="AT110" s="12">
        <f t="shared" si="199"/>
        <v>31440</v>
      </c>
      <c r="AU110" s="12">
        <f t="shared" si="199"/>
        <v>0</v>
      </c>
      <c r="AV110" s="12">
        <f t="shared" si="199"/>
        <v>0</v>
      </c>
      <c r="AW110" s="12">
        <f t="shared" si="199"/>
        <v>20960</v>
      </c>
      <c r="AX110" s="12">
        <f t="shared" si="199"/>
        <v>0</v>
      </c>
      <c r="AY110" s="12">
        <f t="shared" si="199"/>
        <v>0</v>
      </c>
      <c r="AZ110" s="12">
        <f t="shared" si="199"/>
        <v>10480</v>
      </c>
      <c r="BA110" s="12">
        <f t="shared" si="199"/>
        <v>5240</v>
      </c>
      <c r="BB110" s="12">
        <f t="shared" si="199"/>
        <v>94320</v>
      </c>
      <c r="BC110" s="12">
        <f t="shared" si="199"/>
        <v>314400</v>
      </c>
      <c r="BD110" s="12">
        <f t="shared" si="199"/>
        <v>41920</v>
      </c>
      <c r="BE110" s="12">
        <f t="shared" si="199"/>
        <v>0</v>
      </c>
      <c r="BF110" s="12">
        <f t="shared" si="199"/>
        <v>330120</v>
      </c>
      <c r="BG110" s="12">
        <f t="shared" si="199"/>
        <v>0</v>
      </c>
      <c r="BH110" s="12">
        <f t="shared" si="199"/>
        <v>125760</v>
      </c>
      <c r="BI110" s="12">
        <f t="shared" si="199"/>
        <v>0</v>
      </c>
      <c r="BJ110" s="12">
        <f t="shared" si="199"/>
        <v>162440</v>
      </c>
      <c r="BK110" s="12">
        <f t="shared" si="199"/>
        <v>869840</v>
      </c>
      <c r="BL110" s="12">
        <f t="shared" si="199"/>
        <v>26200</v>
      </c>
      <c r="BM110" s="12">
        <f t="shared" si="199"/>
        <v>193880</v>
      </c>
      <c r="BN110" s="12">
        <f t="shared" si="199"/>
        <v>351080</v>
      </c>
      <c r="BO110" s="12">
        <f t="shared" si="199"/>
        <v>31440</v>
      </c>
      <c r="BP110" s="12">
        <f t="shared" ref="BP110:EA110" si="200">BP109*BP107</f>
        <v>0</v>
      </c>
      <c r="BQ110" s="12">
        <f t="shared" si="200"/>
        <v>20960</v>
      </c>
      <c r="BR110" s="12">
        <f t="shared" si="200"/>
        <v>0</v>
      </c>
      <c r="BS110" s="12">
        <f t="shared" si="200"/>
        <v>0</v>
      </c>
      <c r="BT110" s="12">
        <f t="shared" si="200"/>
        <v>0</v>
      </c>
      <c r="BU110" s="12">
        <f t="shared" si="200"/>
        <v>0</v>
      </c>
      <c r="BV110" s="12">
        <f t="shared" si="200"/>
        <v>0</v>
      </c>
      <c r="BW110" s="12">
        <f t="shared" si="200"/>
        <v>0</v>
      </c>
      <c r="BX110" s="12">
        <f t="shared" si="200"/>
        <v>0</v>
      </c>
      <c r="BY110" s="12">
        <f t="shared" si="200"/>
        <v>0</v>
      </c>
      <c r="BZ110" s="12">
        <f t="shared" si="200"/>
        <v>0</v>
      </c>
      <c r="CA110" s="12">
        <f t="shared" si="200"/>
        <v>0</v>
      </c>
      <c r="CB110" s="12">
        <f t="shared" si="200"/>
        <v>2462800</v>
      </c>
      <c r="CC110" s="12">
        <f t="shared" si="200"/>
        <v>0</v>
      </c>
      <c r="CD110" s="12">
        <f t="shared" si="200"/>
        <v>0</v>
      </c>
      <c r="CE110" s="12">
        <f t="shared" si="200"/>
        <v>0</v>
      </c>
      <c r="CF110" s="12">
        <f t="shared" si="200"/>
        <v>0</v>
      </c>
      <c r="CG110" s="12">
        <f t="shared" si="200"/>
        <v>0</v>
      </c>
      <c r="CH110" s="12">
        <f t="shared" si="200"/>
        <v>0</v>
      </c>
      <c r="CI110" s="12">
        <f t="shared" si="200"/>
        <v>0</v>
      </c>
      <c r="CJ110" s="12">
        <f t="shared" si="200"/>
        <v>0</v>
      </c>
      <c r="CK110" s="12">
        <f t="shared" si="200"/>
        <v>0</v>
      </c>
      <c r="CL110" s="12">
        <f t="shared" si="200"/>
        <v>41920</v>
      </c>
      <c r="CM110" s="12">
        <f t="shared" si="200"/>
        <v>0</v>
      </c>
      <c r="CN110" s="12">
        <f t="shared" si="200"/>
        <v>2431360</v>
      </c>
      <c r="CO110" s="12">
        <f t="shared" si="200"/>
        <v>728360</v>
      </c>
      <c r="CP110" s="12">
        <f t="shared" si="200"/>
        <v>31440</v>
      </c>
      <c r="CQ110" s="12">
        <f t="shared" si="200"/>
        <v>0</v>
      </c>
      <c r="CR110" s="12">
        <f t="shared" si="200"/>
        <v>0</v>
      </c>
      <c r="CS110" s="12">
        <f t="shared" si="200"/>
        <v>0</v>
      </c>
      <c r="CT110" s="12">
        <f t="shared" si="200"/>
        <v>0</v>
      </c>
      <c r="CU110" s="12">
        <f t="shared" si="200"/>
        <v>20960</v>
      </c>
      <c r="CV110" s="12">
        <f t="shared" si="200"/>
        <v>0</v>
      </c>
      <c r="CW110" s="12">
        <f t="shared" si="200"/>
        <v>0</v>
      </c>
      <c r="CX110" s="12">
        <f t="shared" si="200"/>
        <v>0</v>
      </c>
      <c r="CY110" s="12">
        <f t="shared" si="200"/>
        <v>0</v>
      </c>
      <c r="CZ110" s="12">
        <f t="shared" si="200"/>
        <v>0</v>
      </c>
      <c r="DA110" s="12">
        <f t="shared" si="200"/>
        <v>0</v>
      </c>
      <c r="DB110" s="12">
        <f t="shared" si="200"/>
        <v>0</v>
      </c>
      <c r="DC110" s="12">
        <f t="shared" si="200"/>
        <v>0</v>
      </c>
      <c r="DD110" s="12">
        <f t="shared" si="200"/>
        <v>0</v>
      </c>
      <c r="DE110" s="12">
        <f t="shared" si="200"/>
        <v>0</v>
      </c>
      <c r="DF110" s="12">
        <f t="shared" si="200"/>
        <v>193880</v>
      </c>
      <c r="DG110" s="12">
        <f t="shared" si="200"/>
        <v>0</v>
      </c>
      <c r="DH110" s="12">
        <f t="shared" si="200"/>
        <v>0</v>
      </c>
      <c r="DI110" s="12">
        <f t="shared" si="200"/>
        <v>0</v>
      </c>
      <c r="DJ110" s="12">
        <f t="shared" si="200"/>
        <v>0</v>
      </c>
      <c r="DK110" s="12">
        <f t="shared" si="200"/>
        <v>0</v>
      </c>
      <c r="DL110" s="12">
        <f t="shared" si="200"/>
        <v>0</v>
      </c>
      <c r="DM110" s="12">
        <f t="shared" si="200"/>
        <v>0</v>
      </c>
      <c r="DN110" s="12">
        <f t="shared" si="200"/>
        <v>10480</v>
      </c>
      <c r="DO110" s="12">
        <f t="shared" si="200"/>
        <v>0</v>
      </c>
      <c r="DP110" s="12">
        <f t="shared" si="200"/>
        <v>0</v>
      </c>
      <c r="DQ110" s="12">
        <f t="shared" si="200"/>
        <v>10480</v>
      </c>
      <c r="DR110" s="12">
        <f t="shared" si="200"/>
        <v>0</v>
      </c>
      <c r="DS110" s="12">
        <f t="shared" si="200"/>
        <v>0</v>
      </c>
      <c r="DT110" s="12">
        <f t="shared" si="200"/>
        <v>0</v>
      </c>
      <c r="DU110" s="12">
        <f t="shared" si="200"/>
        <v>0</v>
      </c>
      <c r="DV110" s="12">
        <f t="shared" si="200"/>
        <v>0</v>
      </c>
      <c r="DW110" s="12">
        <f t="shared" si="200"/>
        <v>0</v>
      </c>
      <c r="DX110" s="12">
        <f t="shared" si="200"/>
        <v>0</v>
      </c>
      <c r="DY110" s="12">
        <f t="shared" si="200"/>
        <v>0</v>
      </c>
      <c r="DZ110" s="12">
        <f t="shared" si="200"/>
        <v>10480</v>
      </c>
      <c r="EA110" s="12">
        <f t="shared" si="200"/>
        <v>0</v>
      </c>
      <c r="EB110" s="12">
        <f t="shared" ref="EB110:FX110" si="201">EB109*EB107</f>
        <v>0</v>
      </c>
      <c r="EC110" s="12">
        <f t="shared" si="201"/>
        <v>0</v>
      </c>
      <c r="ED110" s="12">
        <f t="shared" si="201"/>
        <v>0</v>
      </c>
      <c r="EE110" s="12">
        <f t="shared" si="201"/>
        <v>0</v>
      </c>
      <c r="EF110" s="12">
        <f t="shared" si="201"/>
        <v>20960</v>
      </c>
      <c r="EG110" s="12">
        <f t="shared" si="201"/>
        <v>0</v>
      </c>
      <c r="EH110" s="12">
        <f t="shared" si="201"/>
        <v>0</v>
      </c>
      <c r="EI110" s="12">
        <f t="shared" si="201"/>
        <v>256760</v>
      </c>
      <c r="EJ110" s="12">
        <f t="shared" si="201"/>
        <v>272480</v>
      </c>
      <c r="EK110" s="12">
        <f t="shared" si="201"/>
        <v>0</v>
      </c>
      <c r="EL110" s="12">
        <f t="shared" si="201"/>
        <v>0</v>
      </c>
      <c r="EM110" s="12">
        <f t="shared" si="201"/>
        <v>0</v>
      </c>
      <c r="EN110" s="12">
        <f t="shared" si="201"/>
        <v>0</v>
      </c>
      <c r="EO110" s="12">
        <f t="shared" si="201"/>
        <v>0</v>
      </c>
      <c r="EP110" s="12">
        <f t="shared" si="201"/>
        <v>0</v>
      </c>
      <c r="EQ110" s="12">
        <f t="shared" si="201"/>
        <v>20960</v>
      </c>
      <c r="ER110" s="12">
        <f t="shared" si="201"/>
        <v>20960</v>
      </c>
      <c r="ES110" s="12">
        <f t="shared" si="201"/>
        <v>0</v>
      </c>
      <c r="ET110" s="12">
        <f t="shared" si="201"/>
        <v>0</v>
      </c>
      <c r="EU110" s="12">
        <f t="shared" si="201"/>
        <v>0</v>
      </c>
      <c r="EV110" s="12">
        <f t="shared" si="201"/>
        <v>0</v>
      </c>
      <c r="EW110" s="12">
        <f t="shared" si="201"/>
        <v>0</v>
      </c>
      <c r="EX110" s="12">
        <f t="shared" si="201"/>
        <v>0</v>
      </c>
      <c r="EY110" s="12">
        <f t="shared" si="201"/>
        <v>0</v>
      </c>
      <c r="EZ110" s="12">
        <f t="shared" si="201"/>
        <v>0</v>
      </c>
      <c r="FA110" s="12">
        <f t="shared" si="201"/>
        <v>125760</v>
      </c>
      <c r="FB110" s="12">
        <f t="shared" si="201"/>
        <v>0</v>
      </c>
      <c r="FC110" s="12">
        <f t="shared" si="201"/>
        <v>41920</v>
      </c>
      <c r="FD110" s="12">
        <f t="shared" si="201"/>
        <v>0</v>
      </c>
      <c r="FE110" s="12">
        <f t="shared" si="201"/>
        <v>0</v>
      </c>
      <c r="FF110" s="12">
        <f t="shared" si="201"/>
        <v>0</v>
      </c>
      <c r="FG110" s="12">
        <f t="shared" si="201"/>
        <v>0</v>
      </c>
      <c r="FH110" s="12">
        <f t="shared" si="201"/>
        <v>0</v>
      </c>
      <c r="FI110" s="12">
        <f t="shared" si="201"/>
        <v>0</v>
      </c>
      <c r="FJ110" s="12">
        <f t="shared" si="201"/>
        <v>0</v>
      </c>
      <c r="FK110" s="12">
        <f t="shared" si="201"/>
        <v>0</v>
      </c>
      <c r="FL110" s="12">
        <f t="shared" si="201"/>
        <v>0</v>
      </c>
      <c r="FM110" s="12">
        <f t="shared" si="201"/>
        <v>0</v>
      </c>
      <c r="FN110" s="12">
        <f t="shared" si="201"/>
        <v>162440</v>
      </c>
      <c r="FO110" s="12">
        <f t="shared" si="201"/>
        <v>0</v>
      </c>
      <c r="FP110" s="12">
        <f t="shared" si="201"/>
        <v>0</v>
      </c>
      <c r="FQ110" s="12">
        <f t="shared" si="201"/>
        <v>0</v>
      </c>
      <c r="FR110" s="12">
        <f t="shared" si="201"/>
        <v>0</v>
      </c>
      <c r="FS110" s="12">
        <f t="shared" si="201"/>
        <v>0</v>
      </c>
      <c r="FT110" s="12">
        <f t="shared" si="201"/>
        <v>0</v>
      </c>
      <c r="FU110" s="12">
        <f t="shared" si="201"/>
        <v>0</v>
      </c>
      <c r="FV110" s="12">
        <f t="shared" si="201"/>
        <v>10480</v>
      </c>
      <c r="FW110" s="12">
        <f t="shared" si="201"/>
        <v>20960</v>
      </c>
      <c r="FX110" s="12">
        <f t="shared" si="201"/>
        <v>0</v>
      </c>
      <c r="FY110" s="14"/>
      <c r="FZ110" s="2">
        <f t="shared" si="186"/>
        <v>20808040</v>
      </c>
      <c r="GA110" s="2"/>
      <c r="GB110" s="14"/>
      <c r="GC110" s="14"/>
      <c r="GD110" s="14"/>
      <c r="GE110" s="14"/>
      <c r="GF110" s="14"/>
      <c r="GG110" s="2"/>
      <c r="GH110" s="12"/>
      <c r="GI110" s="129"/>
      <c r="GJ110" s="129"/>
      <c r="GK110" s="129"/>
      <c r="GL110" s="129"/>
      <c r="GM110" s="129"/>
      <c r="GN110" s="176"/>
      <c r="GO110" s="176"/>
    </row>
    <row r="111" spans="1:197" s="174" customFormat="1" x14ac:dyDescent="0.35">
      <c r="A111" s="173" t="s">
        <v>1056</v>
      </c>
      <c r="B111" s="150" t="s">
        <v>712</v>
      </c>
      <c r="C111" s="184">
        <f>(C106*C107)+C110</f>
        <v>41920</v>
      </c>
      <c r="D111" s="184">
        <f t="shared" ref="D111:BO111" si="202">(D106*D107)+D110</f>
        <v>1262840</v>
      </c>
      <c r="E111" s="184">
        <f t="shared" si="202"/>
        <v>115280</v>
      </c>
      <c r="F111" s="184">
        <f t="shared" si="202"/>
        <v>167680</v>
      </c>
      <c r="G111" s="184">
        <f t="shared" si="202"/>
        <v>10480</v>
      </c>
      <c r="H111" s="184">
        <f t="shared" si="202"/>
        <v>10480</v>
      </c>
      <c r="I111" s="184">
        <f t="shared" si="202"/>
        <v>157200</v>
      </c>
      <c r="J111" s="184">
        <f t="shared" si="202"/>
        <v>0</v>
      </c>
      <c r="K111" s="184">
        <f t="shared" si="202"/>
        <v>0</v>
      </c>
      <c r="L111" s="184">
        <f t="shared" si="202"/>
        <v>241040</v>
      </c>
      <c r="M111" s="184">
        <f t="shared" si="202"/>
        <v>146720</v>
      </c>
      <c r="N111" s="184">
        <f t="shared" si="202"/>
        <v>2043600</v>
      </c>
      <c r="O111" s="184">
        <f t="shared" si="202"/>
        <v>1110880</v>
      </c>
      <c r="P111" s="184">
        <f t="shared" si="202"/>
        <v>0</v>
      </c>
      <c r="Q111" s="184">
        <f t="shared" si="202"/>
        <v>2310840</v>
      </c>
      <c r="R111" s="184">
        <f t="shared" si="202"/>
        <v>10480</v>
      </c>
      <c r="S111" s="184">
        <f t="shared" si="202"/>
        <v>0</v>
      </c>
      <c r="T111" s="184">
        <f t="shared" si="202"/>
        <v>0</v>
      </c>
      <c r="U111" s="184">
        <f t="shared" si="202"/>
        <v>0</v>
      </c>
      <c r="V111" s="184">
        <f t="shared" si="202"/>
        <v>0</v>
      </c>
      <c r="W111" s="184">
        <f t="shared" si="202"/>
        <v>10480</v>
      </c>
      <c r="X111" s="184">
        <f t="shared" si="202"/>
        <v>0</v>
      </c>
      <c r="Y111" s="184">
        <f t="shared" si="202"/>
        <v>0</v>
      </c>
      <c r="Z111" s="184">
        <f t="shared" si="202"/>
        <v>0</v>
      </c>
      <c r="AA111" s="184">
        <f t="shared" si="202"/>
        <v>896040</v>
      </c>
      <c r="AB111" s="184">
        <f t="shared" si="202"/>
        <v>508280</v>
      </c>
      <c r="AC111" s="184">
        <f t="shared" si="202"/>
        <v>0</v>
      </c>
      <c r="AD111" s="184">
        <f t="shared" si="202"/>
        <v>68120</v>
      </c>
      <c r="AE111" s="184">
        <f t="shared" si="202"/>
        <v>0</v>
      </c>
      <c r="AF111" s="184">
        <f t="shared" si="202"/>
        <v>0</v>
      </c>
      <c r="AG111" s="184">
        <f t="shared" si="202"/>
        <v>0</v>
      </c>
      <c r="AH111" s="184">
        <f t="shared" si="202"/>
        <v>0</v>
      </c>
      <c r="AI111" s="184">
        <f t="shared" si="202"/>
        <v>0</v>
      </c>
      <c r="AJ111" s="184">
        <f t="shared" si="202"/>
        <v>0</v>
      </c>
      <c r="AK111" s="184">
        <f t="shared" si="202"/>
        <v>0</v>
      </c>
      <c r="AL111" s="184">
        <f t="shared" si="202"/>
        <v>0</v>
      </c>
      <c r="AM111" s="184">
        <f t="shared" si="202"/>
        <v>0</v>
      </c>
      <c r="AN111" s="184">
        <f t="shared" si="202"/>
        <v>10480</v>
      </c>
      <c r="AO111" s="184">
        <f t="shared" si="202"/>
        <v>0</v>
      </c>
      <c r="AP111" s="184">
        <f t="shared" si="202"/>
        <v>2164120</v>
      </c>
      <c r="AQ111" s="184">
        <f t="shared" si="202"/>
        <v>5240</v>
      </c>
      <c r="AR111" s="184">
        <f t="shared" si="202"/>
        <v>1729200</v>
      </c>
      <c r="AS111" s="184">
        <f t="shared" si="202"/>
        <v>178160</v>
      </c>
      <c r="AT111" s="184">
        <f t="shared" si="202"/>
        <v>41920</v>
      </c>
      <c r="AU111" s="184">
        <f t="shared" si="202"/>
        <v>0</v>
      </c>
      <c r="AV111" s="184">
        <f t="shared" si="202"/>
        <v>0</v>
      </c>
      <c r="AW111" s="184">
        <f t="shared" si="202"/>
        <v>20960</v>
      </c>
      <c r="AX111" s="184">
        <f t="shared" si="202"/>
        <v>0</v>
      </c>
      <c r="AY111" s="184">
        <f t="shared" si="202"/>
        <v>0</v>
      </c>
      <c r="AZ111" s="184">
        <f t="shared" si="202"/>
        <v>10480</v>
      </c>
      <c r="BA111" s="184">
        <f t="shared" si="202"/>
        <v>5240</v>
      </c>
      <c r="BB111" s="184">
        <f t="shared" si="202"/>
        <v>104800</v>
      </c>
      <c r="BC111" s="184">
        <f t="shared" si="202"/>
        <v>539720</v>
      </c>
      <c r="BD111" s="184">
        <f t="shared" si="202"/>
        <v>41920</v>
      </c>
      <c r="BE111" s="184">
        <f t="shared" si="202"/>
        <v>0</v>
      </c>
      <c r="BF111" s="184">
        <f t="shared" si="202"/>
        <v>351080</v>
      </c>
      <c r="BG111" s="184">
        <f t="shared" si="202"/>
        <v>0</v>
      </c>
      <c r="BH111" s="184">
        <f t="shared" si="202"/>
        <v>125760</v>
      </c>
      <c r="BI111" s="184">
        <f t="shared" si="202"/>
        <v>0</v>
      </c>
      <c r="BJ111" s="184">
        <f t="shared" si="202"/>
        <v>183400</v>
      </c>
      <c r="BK111" s="184">
        <f t="shared" si="202"/>
        <v>1142320</v>
      </c>
      <c r="BL111" s="184">
        <f t="shared" si="202"/>
        <v>47160</v>
      </c>
      <c r="BM111" s="184">
        <f t="shared" si="202"/>
        <v>193880</v>
      </c>
      <c r="BN111" s="184">
        <f t="shared" si="202"/>
        <v>508280</v>
      </c>
      <c r="BO111" s="184">
        <f t="shared" si="202"/>
        <v>31440</v>
      </c>
      <c r="BP111" s="184">
        <f t="shared" ref="BP111:EA111" si="203">(BP106*BP107)+BP110</f>
        <v>0</v>
      </c>
      <c r="BQ111" s="184">
        <f t="shared" si="203"/>
        <v>31440</v>
      </c>
      <c r="BR111" s="184">
        <f t="shared" si="203"/>
        <v>0</v>
      </c>
      <c r="BS111" s="184">
        <f t="shared" si="203"/>
        <v>0</v>
      </c>
      <c r="BT111" s="184">
        <f t="shared" si="203"/>
        <v>0</v>
      </c>
      <c r="BU111" s="184">
        <f t="shared" si="203"/>
        <v>0</v>
      </c>
      <c r="BV111" s="184">
        <f t="shared" si="203"/>
        <v>0</v>
      </c>
      <c r="BW111" s="184">
        <f t="shared" si="203"/>
        <v>0</v>
      </c>
      <c r="BX111" s="184">
        <f t="shared" si="203"/>
        <v>0</v>
      </c>
      <c r="BY111" s="184">
        <f t="shared" si="203"/>
        <v>31440</v>
      </c>
      <c r="BZ111" s="184">
        <f t="shared" si="203"/>
        <v>0</v>
      </c>
      <c r="CA111" s="184">
        <f t="shared" si="203"/>
        <v>0</v>
      </c>
      <c r="CB111" s="184">
        <f t="shared" si="203"/>
        <v>2656680</v>
      </c>
      <c r="CC111" s="184">
        <f t="shared" si="203"/>
        <v>0</v>
      </c>
      <c r="CD111" s="184">
        <f t="shared" si="203"/>
        <v>0</v>
      </c>
      <c r="CE111" s="184">
        <f t="shared" si="203"/>
        <v>0</v>
      </c>
      <c r="CF111" s="184">
        <f t="shared" si="203"/>
        <v>0</v>
      </c>
      <c r="CG111" s="184">
        <f t="shared" si="203"/>
        <v>0</v>
      </c>
      <c r="CH111" s="184">
        <f t="shared" si="203"/>
        <v>0</v>
      </c>
      <c r="CI111" s="184">
        <f t="shared" si="203"/>
        <v>0</v>
      </c>
      <c r="CJ111" s="184">
        <f t="shared" si="203"/>
        <v>10480</v>
      </c>
      <c r="CK111" s="184">
        <f t="shared" si="203"/>
        <v>0</v>
      </c>
      <c r="CL111" s="184">
        <f t="shared" si="203"/>
        <v>41920</v>
      </c>
      <c r="CM111" s="184">
        <f t="shared" si="203"/>
        <v>0</v>
      </c>
      <c r="CN111" s="184">
        <f t="shared" si="203"/>
        <v>2751000</v>
      </c>
      <c r="CO111" s="184">
        <f t="shared" si="203"/>
        <v>759800</v>
      </c>
      <c r="CP111" s="184">
        <f t="shared" si="203"/>
        <v>52400</v>
      </c>
      <c r="CQ111" s="184">
        <f t="shared" si="203"/>
        <v>0</v>
      </c>
      <c r="CR111" s="184">
        <f t="shared" si="203"/>
        <v>0</v>
      </c>
      <c r="CS111" s="184">
        <f t="shared" si="203"/>
        <v>0</v>
      </c>
      <c r="CT111" s="184">
        <f t="shared" si="203"/>
        <v>0</v>
      </c>
      <c r="CU111" s="184">
        <f t="shared" si="203"/>
        <v>20960</v>
      </c>
      <c r="CV111" s="184">
        <f t="shared" si="203"/>
        <v>0</v>
      </c>
      <c r="CW111" s="184">
        <f t="shared" si="203"/>
        <v>0</v>
      </c>
      <c r="CX111" s="184">
        <f t="shared" si="203"/>
        <v>0</v>
      </c>
      <c r="CY111" s="184">
        <f t="shared" si="203"/>
        <v>0</v>
      </c>
      <c r="CZ111" s="184">
        <f t="shared" si="203"/>
        <v>0</v>
      </c>
      <c r="DA111" s="184">
        <f t="shared" si="203"/>
        <v>0</v>
      </c>
      <c r="DB111" s="184">
        <f t="shared" si="203"/>
        <v>0</v>
      </c>
      <c r="DC111" s="184">
        <f t="shared" si="203"/>
        <v>0</v>
      </c>
      <c r="DD111" s="184">
        <f t="shared" si="203"/>
        <v>0</v>
      </c>
      <c r="DE111" s="184">
        <f t="shared" si="203"/>
        <v>0</v>
      </c>
      <c r="DF111" s="184">
        <f t="shared" si="203"/>
        <v>508280</v>
      </c>
      <c r="DG111" s="184">
        <f t="shared" si="203"/>
        <v>0</v>
      </c>
      <c r="DH111" s="184">
        <f t="shared" si="203"/>
        <v>0</v>
      </c>
      <c r="DI111" s="184">
        <f t="shared" si="203"/>
        <v>0</v>
      </c>
      <c r="DJ111" s="184">
        <f t="shared" si="203"/>
        <v>0</v>
      </c>
      <c r="DK111" s="184">
        <f t="shared" si="203"/>
        <v>0</v>
      </c>
      <c r="DL111" s="184">
        <f t="shared" si="203"/>
        <v>0</v>
      </c>
      <c r="DM111" s="184">
        <f t="shared" si="203"/>
        <v>0</v>
      </c>
      <c r="DN111" s="184">
        <f t="shared" si="203"/>
        <v>15720</v>
      </c>
      <c r="DO111" s="184">
        <f t="shared" si="203"/>
        <v>10480</v>
      </c>
      <c r="DP111" s="184">
        <f t="shared" si="203"/>
        <v>0</v>
      </c>
      <c r="DQ111" s="184">
        <f t="shared" si="203"/>
        <v>10480</v>
      </c>
      <c r="DR111" s="184">
        <f t="shared" si="203"/>
        <v>0</v>
      </c>
      <c r="DS111" s="184">
        <f t="shared" si="203"/>
        <v>0</v>
      </c>
      <c r="DT111" s="184">
        <f t="shared" si="203"/>
        <v>0</v>
      </c>
      <c r="DU111" s="184">
        <f t="shared" si="203"/>
        <v>0</v>
      </c>
      <c r="DV111" s="184">
        <f t="shared" si="203"/>
        <v>0</v>
      </c>
      <c r="DW111" s="184">
        <f t="shared" si="203"/>
        <v>0</v>
      </c>
      <c r="DX111" s="184">
        <f t="shared" si="203"/>
        <v>0</v>
      </c>
      <c r="DY111" s="184">
        <f t="shared" si="203"/>
        <v>0</v>
      </c>
      <c r="DZ111" s="184">
        <f t="shared" si="203"/>
        <v>10480</v>
      </c>
      <c r="EA111" s="184">
        <f t="shared" si="203"/>
        <v>0</v>
      </c>
      <c r="EB111" s="184">
        <f t="shared" ref="EB111:FX111" si="204">(EB106*EB107)+EB110</f>
        <v>0</v>
      </c>
      <c r="EC111" s="184">
        <f t="shared" si="204"/>
        <v>0</v>
      </c>
      <c r="ED111" s="184">
        <f t="shared" si="204"/>
        <v>0</v>
      </c>
      <c r="EE111" s="184">
        <f t="shared" si="204"/>
        <v>0</v>
      </c>
      <c r="EF111" s="184">
        <f t="shared" si="204"/>
        <v>20960</v>
      </c>
      <c r="EG111" s="184">
        <f t="shared" si="204"/>
        <v>0</v>
      </c>
      <c r="EH111" s="184">
        <f t="shared" si="204"/>
        <v>0</v>
      </c>
      <c r="EI111" s="184">
        <f t="shared" si="204"/>
        <v>277720</v>
      </c>
      <c r="EJ111" s="184">
        <f t="shared" si="204"/>
        <v>303920</v>
      </c>
      <c r="EK111" s="184">
        <f t="shared" si="204"/>
        <v>0</v>
      </c>
      <c r="EL111" s="184">
        <f t="shared" si="204"/>
        <v>0</v>
      </c>
      <c r="EM111" s="184">
        <f t="shared" si="204"/>
        <v>0</v>
      </c>
      <c r="EN111" s="184">
        <f t="shared" si="204"/>
        <v>0</v>
      </c>
      <c r="EO111" s="184">
        <f t="shared" si="204"/>
        <v>0</v>
      </c>
      <c r="EP111" s="184">
        <f t="shared" si="204"/>
        <v>0</v>
      </c>
      <c r="EQ111" s="184">
        <f t="shared" si="204"/>
        <v>20960</v>
      </c>
      <c r="ER111" s="184">
        <f t="shared" si="204"/>
        <v>20960</v>
      </c>
      <c r="ES111" s="184">
        <f t="shared" si="204"/>
        <v>0</v>
      </c>
      <c r="ET111" s="184">
        <f t="shared" si="204"/>
        <v>0</v>
      </c>
      <c r="EU111" s="184">
        <f t="shared" si="204"/>
        <v>0</v>
      </c>
      <c r="EV111" s="184">
        <f t="shared" si="204"/>
        <v>0</v>
      </c>
      <c r="EW111" s="184">
        <f t="shared" si="204"/>
        <v>0</v>
      </c>
      <c r="EX111" s="184">
        <f t="shared" si="204"/>
        <v>0</v>
      </c>
      <c r="EY111" s="184">
        <f t="shared" si="204"/>
        <v>0</v>
      </c>
      <c r="EZ111" s="184">
        <f t="shared" si="204"/>
        <v>0</v>
      </c>
      <c r="FA111" s="184">
        <f t="shared" si="204"/>
        <v>125760</v>
      </c>
      <c r="FB111" s="184">
        <f t="shared" si="204"/>
        <v>0</v>
      </c>
      <c r="FC111" s="184">
        <f t="shared" si="204"/>
        <v>41920</v>
      </c>
      <c r="FD111" s="184">
        <f t="shared" si="204"/>
        <v>0</v>
      </c>
      <c r="FE111" s="184">
        <f t="shared" si="204"/>
        <v>0</v>
      </c>
      <c r="FF111" s="184">
        <f t="shared" si="204"/>
        <v>0</v>
      </c>
      <c r="FG111" s="184">
        <f t="shared" si="204"/>
        <v>0</v>
      </c>
      <c r="FH111" s="184">
        <f t="shared" si="204"/>
        <v>0</v>
      </c>
      <c r="FI111" s="184">
        <f t="shared" si="204"/>
        <v>0</v>
      </c>
      <c r="FJ111" s="184">
        <f t="shared" si="204"/>
        <v>0</v>
      </c>
      <c r="FK111" s="184">
        <f t="shared" si="204"/>
        <v>0</v>
      </c>
      <c r="FL111" s="184">
        <f t="shared" si="204"/>
        <v>0</v>
      </c>
      <c r="FM111" s="184">
        <f t="shared" si="204"/>
        <v>0</v>
      </c>
      <c r="FN111" s="184">
        <f t="shared" si="204"/>
        <v>298680</v>
      </c>
      <c r="FO111" s="184">
        <f t="shared" si="204"/>
        <v>20960</v>
      </c>
      <c r="FP111" s="184">
        <f t="shared" si="204"/>
        <v>0</v>
      </c>
      <c r="FQ111" s="184">
        <f t="shared" si="204"/>
        <v>0</v>
      </c>
      <c r="FR111" s="184">
        <f t="shared" si="204"/>
        <v>0</v>
      </c>
      <c r="FS111" s="184">
        <f t="shared" si="204"/>
        <v>0</v>
      </c>
      <c r="FT111" s="184">
        <f t="shared" si="204"/>
        <v>0</v>
      </c>
      <c r="FU111" s="184">
        <f t="shared" si="204"/>
        <v>0</v>
      </c>
      <c r="FV111" s="184">
        <f t="shared" si="204"/>
        <v>10480</v>
      </c>
      <c r="FW111" s="184">
        <f t="shared" si="204"/>
        <v>20960</v>
      </c>
      <c r="FX111" s="184">
        <f t="shared" si="204"/>
        <v>0</v>
      </c>
      <c r="FY111" s="184"/>
      <c r="FZ111" s="2">
        <f>SUM(C111:FX111)</f>
        <v>24622760</v>
      </c>
      <c r="GA111" s="62"/>
      <c r="GB111" s="2">
        <f>FZ111-GA111</f>
        <v>24622760</v>
      </c>
      <c r="GC111" s="184"/>
      <c r="GD111" s="184"/>
      <c r="GE111" s="184"/>
      <c r="GF111" s="184"/>
      <c r="GG111" s="184"/>
      <c r="GH111" s="184"/>
    </row>
    <row r="112" spans="1:197" s="117" customFormat="1" x14ac:dyDescent="0.35">
      <c r="A112" s="115"/>
      <c r="B112" s="116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4"/>
      <c r="FZ112" s="14"/>
      <c r="GA112" s="2"/>
      <c r="GB112" s="14"/>
      <c r="GC112" s="14"/>
      <c r="GD112" s="14"/>
      <c r="GE112" s="14"/>
      <c r="GF112" s="14"/>
      <c r="GG112" s="2"/>
      <c r="GH112" s="12"/>
      <c r="GI112" s="129"/>
      <c r="GJ112" s="129"/>
      <c r="GK112" s="129"/>
      <c r="GL112" s="129"/>
      <c r="GM112" s="129"/>
      <c r="GN112" s="176"/>
      <c r="GO112" s="176"/>
    </row>
    <row r="113" spans="1:197" s="117" customFormat="1" x14ac:dyDescent="0.35">
      <c r="A113" s="115"/>
      <c r="B113" s="150" t="s">
        <v>723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4"/>
      <c r="FZ113" s="14"/>
      <c r="GA113" s="2"/>
      <c r="GB113" s="14"/>
      <c r="GC113" s="14"/>
      <c r="GD113" s="14"/>
      <c r="GE113" s="14"/>
      <c r="GF113" s="14"/>
      <c r="GG113" s="2"/>
      <c r="GH113" s="12"/>
      <c r="GI113" s="129"/>
      <c r="GJ113" s="129"/>
      <c r="GK113" s="129"/>
      <c r="GL113" s="129"/>
      <c r="GM113" s="129"/>
      <c r="GN113" s="176"/>
      <c r="GO113" s="176"/>
    </row>
    <row r="114" spans="1:197" s="117" customFormat="1" x14ac:dyDescent="0.35">
      <c r="A114" s="115" t="s">
        <v>717</v>
      </c>
      <c r="B114" s="116" t="s">
        <v>720</v>
      </c>
      <c r="C114" s="12">
        <f t="shared" ref="C114:AH114" si="205">C12+C33</f>
        <v>152</v>
      </c>
      <c r="D114" s="12">
        <f t="shared" si="205"/>
        <v>499</v>
      </c>
      <c r="E114" s="12">
        <f t="shared" si="205"/>
        <v>0</v>
      </c>
      <c r="F114" s="12">
        <f t="shared" si="205"/>
        <v>2031</v>
      </c>
      <c r="G114" s="12">
        <f t="shared" si="205"/>
        <v>0</v>
      </c>
      <c r="H114" s="12">
        <f t="shared" si="205"/>
        <v>0</v>
      </c>
      <c r="I114" s="12">
        <f t="shared" si="205"/>
        <v>0</v>
      </c>
      <c r="J114" s="12">
        <f t="shared" si="205"/>
        <v>0</v>
      </c>
      <c r="K114" s="12">
        <f t="shared" si="205"/>
        <v>0</v>
      </c>
      <c r="L114" s="12">
        <f t="shared" si="205"/>
        <v>0</v>
      </c>
      <c r="M114" s="12">
        <f t="shared" si="205"/>
        <v>0</v>
      </c>
      <c r="N114" s="12">
        <f t="shared" si="205"/>
        <v>0</v>
      </c>
      <c r="O114" s="12">
        <f t="shared" si="205"/>
        <v>0</v>
      </c>
      <c r="P114" s="12">
        <f t="shared" si="205"/>
        <v>0</v>
      </c>
      <c r="Q114" s="12">
        <f t="shared" si="205"/>
        <v>0</v>
      </c>
      <c r="R114" s="12">
        <f t="shared" si="205"/>
        <v>6618</v>
      </c>
      <c r="S114" s="12">
        <f t="shared" si="205"/>
        <v>14</v>
      </c>
      <c r="T114" s="12">
        <f t="shared" si="205"/>
        <v>0</v>
      </c>
      <c r="U114" s="12">
        <f t="shared" si="205"/>
        <v>0</v>
      </c>
      <c r="V114" s="12">
        <f t="shared" si="205"/>
        <v>0</v>
      </c>
      <c r="W114" s="12">
        <f t="shared" si="205"/>
        <v>0</v>
      </c>
      <c r="X114" s="12">
        <f t="shared" si="205"/>
        <v>0</v>
      </c>
      <c r="Y114" s="12">
        <f t="shared" si="205"/>
        <v>473.5</v>
      </c>
      <c r="Z114" s="12">
        <f t="shared" si="205"/>
        <v>0</v>
      </c>
      <c r="AA114" s="12">
        <f t="shared" si="205"/>
        <v>336.5</v>
      </c>
      <c r="AB114" s="12">
        <f t="shared" si="205"/>
        <v>224</v>
      </c>
      <c r="AC114" s="12">
        <f t="shared" si="205"/>
        <v>0</v>
      </c>
      <c r="AD114" s="12">
        <f t="shared" si="205"/>
        <v>0</v>
      </c>
      <c r="AE114" s="12">
        <f t="shared" si="205"/>
        <v>0</v>
      </c>
      <c r="AF114" s="12">
        <f t="shared" si="205"/>
        <v>0</v>
      </c>
      <c r="AG114" s="12">
        <f t="shared" si="205"/>
        <v>0</v>
      </c>
      <c r="AH114" s="12">
        <f t="shared" si="205"/>
        <v>0</v>
      </c>
      <c r="AI114" s="12">
        <f t="shared" ref="AI114:BN114" si="206">AI12+AI33</f>
        <v>0</v>
      </c>
      <c r="AJ114" s="12">
        <f t="shared" si="206"/>
        <v>0</v>
      </c>
      <c r="AK114" s="12">
        <f t="shared" si="206"/>
        <v>0</v>
      </c>
      <c r="AL114" s="12">
        <f t="shared" si="206"/>
        <v>0</v>
      </c>
      <c r="AM114" s="12">
        <f t="shared" si="206"/>
        <v>0</v>
      </c>
      <c r="AN114" s="12">
        <f t="shared" si="206"/>
        <v>0</v>
      </c>
      <c r="AO114" s="12">
        <f t="shared" si="206"/>
        <v>370.5</v>
      </c>
      <c r="AP114" s="12">
        <f t="shared" si="206"/>
        <v>595.5</v>
      </c>
      <c r="AQ114" s="12">
        <f t="shared" si="206"/>
        <v>0</v>
      </c>
      <c r="AR114" s="12">
        <f t="shared" si="206"/>
        <v>1303</v>
      </c>
      <c r="AS114" s="12">
        <f t="shared" si="206"/>
        <v>0</v>
      </c>
      <c r="AT114" s="12">
        <f t="shared" si="206"/>
        <v>0</v>
      </c>
      <c r="AU114" s="12">
        <f t="shared" si="206"/>
        <v>0</v>
      </c>
      <c r="AV114" s="12">
        <f t="shared" si="206"/>
        <v>0</v>
      </c>
      <c r="AW114" s="12">
        <f t="shared" si="206"/>
        <v>0</v>
      </c>
      <c r="AX114" s="12">
        <f t="shared" si="206"/>
        <v>0</v>
      </c>
      <c r="AY114" s="12">
        <f t="shared" si="206"/>
        <v>0</v>
      </c>
      <c r="AZ114" s="12">
        <f t="shared" si="206"/>
        <v>98</v>
      </c>
      <c r="BA114" s="12">
        <f t="shared" si="206"/>
        <v>240</v>
      </c>
      <c r="BB114" s="12">
        <f t="shared" si="206"/>
        <v>0</v>
      </c>
      <c r="BC114" s="12">
        <f t="shared" si="206"/>
        <v>475</v>
      </c>
      <c r="BD114" s="12">
        <f t="shared" si="206"/>
        <v>0</v>
      </c>
      <c r="BE114" s="12">
        <f t="shared" si="206"/>
        <v>0</v>
      </c>
      <c r="BF114" s="12">
        <f t="shared" si="206"/>
        <v>1194.5</v>
      </c>
      <c r="BG114" s="12">
        <f t="shared" si="206"/>
        <v>0</v>
      </c>
      <c r="BH114" s="12">
        <f t="shared" si="206"/>
        <v>28</v>
      </c>
      <c r="BI114" s="12">
        <f t="shared" si="206"/>
        <v>0</v>
      </c>
      <c r="BJ114" s="12">
        <f t="shared" si="206"/>
        <v>0</v>
      </c>
      <c r="BK114" s="12">
        <f t="shared" si="206"/>
        <v>13175.5</v>
      </c>
      <c r="BL114" s="12">
        <f t="shared" si="206"/>
        <v>0</v>
      </c>
      <c r="BM114" s="12">
        <f t="shared" si="206"/>
        <v>0</v>
      </c>
      <c r="BN114" s="12">
        <f t="shared" si="206"/>
        <v>0</v>
      </c>
      <c r="BO114" s="12">
        <f t="shared" ref="BO114:CT114" si="207">BO12+BO33</f>
        <v>0</v>
      </c>
      <c r="BP114" s="12">
        <f t="shared" si="207"/>
        <v>0</v>
      </c>
      <c r="BQ114" s="12">
        <f t="shared" si="207"/>
        <v>0</v>
      </c>
      <c r="BR114" s="12">
        <f t="shared" si="207"/>
        <v>0</v>
      </c>
      <c r="BS114" s="12">
        <f t="shared" si="207"/>
        <v>0</v>
      </c>
      <c r="BT114" s="12">
        <f t="shared" si="207"/>
        <v>0</v>
      </c>
      <c r="BU114" s="12">
        <f t="shared" si="207"/>
        <v>0</v>
      </c>
      <c r="BV114" s="12">
        <f t="shared" si="207"/>
        <v>0</v>
      </c>
      <c r="BW114" s="12">
        <f t="shared" si="207"/>
        <v>0</v>
      </c>
      <c r="BX114" s="12">
        <f t="shared" si="207"/>
        <v>0</v>
      </c>
      <c r="BY114" s="12">
        <f t="shared" si="207"/>
        <v>0</v>
      </c>
      <c r="BZ114" s="12">
        <f t="shared" si="207"/>
        <v>0</v>
      </c>
      <c r="CA114" s="12">
        <f t="shared" si="207"/>
        <v>0</v>
      </c>
      <c r="CB114" s="12">
        <f t="shared" si="207"/>
        <v>815.5</v>
      </c>
      <c r="CC114" s="12">
        <f t="shared" si="207"/>
        <v>0</v>
      </c>
      <c r="CD114" s="12">
        <f t="shared" si="207"/>
        <v>0</v>
      </c>
      <c r="CE114" s="12">
        <f t="shared" si="207"/>
        <v>0</v>
      </c>
      <c r="CF114" s="12">
        <f t="shared" si="207"/>
        <v>0</v>
      </c>
      <c r="CG114" s="12">
        <f t="shared" si="207"/>
        <v>0</v>
      </c>
      <c r="CH114" s="12">
        <f t="shared" si="207"/>
        <v>0</v>
      </c>
      <c r="CI114" s="12">
        <f t="shared" si="207"/>
        <v>0</v>
      </c>
      <c r="CJ114" s="12">
        <f t="shared" si="207"/>
        <v>0</v>
      </c>
      <c r="CK114" s="12">
        <f t="shared" si="207"/>
        <v>23.5</v>
      </c>
      <c r="CL114" s="12">
        <f t="shared" si="207"/>
        <v>5.5</v>
      </c>
      <c r="CM114" s="12">
        <f t="shared" si="207"/>
        <v>2</v>
      </c>
      <c r="CN114" s="12">
        <f t="shared" si="207"/>
        <v>662</v>
      </c>
      <c r="CO114" s="12">
        <f t="shared" si="207"/>
        <v>0</v>
      </c>
      <c r="CP114" s="12">
        <f t="shared" si="207"/>
        <v>0</v>
      </c>
      <c r="CQ114" s="12">
        <f t="shared" si="207"/>
        <v>0</v>
      </c>
      <c r="CR114" s="12">
        <f t="shared" si="207"/>
        <v>0</v>
      </c>
      <c r="CS114" s="12">
        <f t="shared" si="207"/>
        <v>0</v>
      </c>
      <c r="CT114" s="12">
        <f t="shared" si="207"/>
        <v>0</v>
      </c>
      <c r="CU114" s="12">
        <f t="shared" ref="CU114:DZ114" si="208">CU12+CU33</f>
        <v>396</v>
      </c>
      <c r="CV114" s="12">
        <f t="shared" si="208"/>
        <v>0</v>
      </c>
      <c r="CW114" s="12">
        <f t="shared" si="208"/>
        <v>0</v>
      </c>
      <c r="CX114" s="12">
        <f t="shared" si="208"/>
        <v>0</v>
      </c>
      <c r="CY114" s="12">
        <f t="shared" si="208"/>
        <v>0</v>
      </c>
      <c r="CZ114" s="12">
        <f t="shared" si="208"/>
        <v>0</v>
      </c>
      <c r="DA114" s="12">
        <f t="shared" si="208"/>
        <v>0</v>
      </c>
      <c r="DB114" s="12">
        <f t="shared" si="208"/>
        <v>0</v>
      </c>
      <c r="DC114" s="12">
        <f t="shared" si="208"/>
        <v>0</v>
      </c>
      <c r="DD114" s="12">
        <f t="shared" si="208"/>
        <v>0</v>
      </c>
      <c r="DE114" s="12">
        <f t="shared" si="208"/>
        <v>0</v>
      </c>
      <c r="DF114" s="12">
        <f t="shared" si="208"/>
        <v>0</v>
      </c>
      <c r="DG114" s="12">
        <f t="shared" si="208"/>
        <v>0</v>
      </c>
      <c r="DH114" s="12">
        <f t="shared" si="208"/>
        <v>0</v>
      </c>
      <c r="DI114" s="12">
        <f t="shared" si="208"/>
        <v>4</v>
      </c>
      <c r="DJ114" s="12">
        <f t="shared" si="208"/>
        <v>1</v>
      </c>
      <c r="DK114" s="12">
        <f t="shared" si="208"/>
        <v>1</v>
      </c>
      <c r="DL114" s="12">
        <f t="shared" si="208"/>
        <v>0</v>
      </c>
      <c r="DM114" s="12">
        <f t="shared" si="208"/>
        <v>0</v>
      </c>
      <c r="DN114" s="12">
        <f t="shared" si="208"/>
        <v>0</v>
      </c>
      <c r="DO114" s="12">
        <f t="shared" si="208"/>
        <v>0</v>
      </c>
      <c r="DP114" s="12">
        <f t="shared" si="208"/>
        <v>0</v>
      </c>
      <c r="DQ114" s="12">
        <f t="shared" si="208"/>
        <v>0</v>
      </c>
      <c r="DR114" s="12">
        <f t="shared" si="208"/>
        <v>0</v>
      </c>
      <c r="DS114" s="12">
        <f t="shared" si="208"/>
        <v>0</v>
      </c>
      <c r="DT114" s="12">
        <f t="shared" si="208"/>
        <v>0</v>
      </c>
      <c r="DU114" s="12">
        <f t="shared" si="208"/>
        <v>0</v>
      </c>
      <c r="DV114" s="12">
        <f t="shared" si="208"/>
        <v>0</v>
      </c>
      <c r="DW114" s="12">
        <f t="shared" si="208"/>
        <v>0</v>
      </c>
      <c r="DX114" s="12">
        <f t="shared" si="208"/>
        <v>0</v>
      </c>
      <c r="DY114" s="12">
        <f t="shared" si="208"/>
        <v>0</v>
      </c>
      <c r="DZ114" s="12">
        <f t="shared" si="208"/>
        <v>0</v>
      </c>
      <c r="EA114" s="12">
        <f t="shared" ref="EA114:FF114" si="209">EA12+EA33</f>
        <v>0</v>
      </c>
      <c r="EB114" s="12">
        <f t="shared" si="209"/>
        <v>0</v>
      </c>
      <c r="EC114" s="12">
        <f t="shared" si="209"/>
        <v>0</v>
      </c>
      <c r="ED114" s="12">
        <f t="shared" si="209"/>
        <v>0</v>
      </c>
      <c r="EE114" s="12">
        <f t="shared" si="209"/>
        <v>0</v>
      </c>
      <c r="EF114" s="12">
        <f t="shared" si="209"/>
        <v>0</v>
      </c>
      <c r="EG114" s="12">
        <f t="shared" si="209"/>
        <v>0</v>
      </c>
      <c r="EH114" s="12">
        <f t="shared" si="209"/>
        <v>0</v>
      </c>
      <c r="EI114" s="12">
        <f t="shared" si="209"/>
        <v>0</v>
      </c>
      <c r="EJ114" s="12">
        <f t="shared" si="209"/>
        <v>207.5</v>
      </c>
      <c r="EK114" s="12">
        <f t="shared" si="209"/>
        <v>0</v>
      </c>
      <c r="EL114" s="12">
        <f t="shared" si="209"/>
        <v>0</v>
      </c>
      <c r="EM114" s="12">
        <f t="shared" si="209"/>
        <v>0</v>
      </c>
      <c r="EN114" s="12">
        <f t="shared" si="209"/>
        <v>43</v>
      </c>
      <c r="EO114" s="12">
        <f t="shared" si="209"/>
        <v>0</v>
      </c>
      <c r="EP114" s="12">
        <f t="shared" si="209"/>
        <v>0</v>
      </c>
      <c r="EQ114" s="12">
        <f t="shared" si="209"/>
        <v>0</v>
      </c>
      <c r="ER114" s="12">
        <f t="shared" si="209"/>
        <v>0</v>
      </c>
      <c r="ES114" s="12">
        <f t="shared" si="209"/>
        <v>0</v>
      </c>
      <c r="ET114" s="12">
        <f t="shared" si="209"/>
        <v>0</v>
      </c>
      <c r="EU114" s="12">
        <f t="shared" si="209"/>
        <v>0</v>
      </c>
      <c r="EV114" s="12">
        <f t="shared" si="209"/>
        <v>0</v>
      </c>
      <c r="EW114" s="12">
        <f t="shared" si="209"/>
        <v>0</v>
      </c>
      <c r="EX114" s="12">
        <f t="shared" si="209"/>
        <v>0</v>
      </c>
      <c r="EY114" s="12">
        <f t="shared" si="209"/>
        <v>450</v>
      </c>
      <c r="EZ114" s="12">
        <f t="shared" si="209"/>
        <v>0</v>
      </c>
      <c r="FA114" s="12">
        <f t="shared" si="209"/>
        <v>0</v>
      </c>
      <c r="FB114" s="12">
        <f t="shared" si="209"/>
        <v>0</v>
      </c>
      <c r="FC114" s="12">
        <f t="shared" si="209"/>
        <v>0</v>
      </c>
      <c r="FD114" s="12">
        <f t="shared" si="209"/>
        <v>0</v>
      </c>
      <c r="FE114" s="12">
        <f t="shared" si="209"/>
        <v>0</v>
      </c>
      <c r="FF114" s="12">
        <f t="shared" si="209"/>
        <v>0</v>
      </c>
      <c r="FG114" s="12">
        <f t="shared" ref="FG114:FX114" si="210">FG12+FG33</f>
        <v>0</v>
      </c>
      <c r="FH114" s="12">
        <f t="shared" si="210"/>
        <v>0</v>
      </c>
      <c r="FI114" s="12">
        <f t="shared" si="210"/>
        <v>0</v>
      </c>
      <c r="FJ114" s="12">
        <f t="shared" si="210"/>
        <v>0</v>
      </c>
      <c r="FK114" s="12">
        <f t="shared" si="210"/>
        <v>0</v>
      </c>
      <c r="FL114" s="12">
        <f t="shared" si="210"/>
        <v>0</v>
      </c>
      <c r="FM114" s="12">
        <f t="shared" si="210"/>
        <v>0</v>
      </c>
      <c r="FN114" s="12">
        <f t="shared" si="210"/>
        <v>254.5</v>
      </c>
      <c r="FO114" s="12">
        <f t="shared" si="210"/>
        <v>0</v>
      </c>
      <c r="FP114" s="12">
        <f t="shared" si="210"/>
        <v>0</v>
      </c>
      <c r="FQ114" s="12">
        <f t="shared" si="210"/>
        <v>0</v>
      </c>
      <c r="FR114" s="12">
        <f t="shared" si="210"/>
        <v>0</v>
      </c>
      <c r="FS114" s="12">
        <f t="shared" si="210"/>
        <v>0</v>
      </c>
      <c r="FT114" s="12">
        <f t="shared" si="210"/>
        <v>0</v>
      </c>
      <c r="FU114" s="12">
        <f t="shared" si="210"/>
        <v>0</v>
      </c>
      <c r="FV114" s="12">
        <f t="shared" si="210"/>
        <v>0</v>
      </c>
      <c r="FW114" s="12">
        <f t="shared" si="210"/>
        <v>0</v>
      </c>
      <c r="FX114" s="12">
        <f t="shared" si="210"/>
        <v>0</v>
      </c>
      <c r="FY114" s="14"/>
      <c r="FZ114" s="2">
        <f t="shared" ref="FZ114:FZ115" si="211">SUM(C114:FX114)</f>
        <v>30693.5</v>
      </c>
      <c r="GA114" s="2"/>
      <c r="GB114" s="14"/>
      <c r="GC114" s="14"/>
      <c r="GD114" s="14"/>
      <c r="GE114" s="14"/>
      <c r="GF114" s="14"/>
      <c r="GG114" s="2"/>
      <c r="GH114" s="12"/>
      <c r="GI114" s="129"/>
      <c r="GJ114" s="129"/>
      <c r="GK114" s="129"/>
      <c r="GL114" s="129"/>
      <c r="GM114" s="129"/>
      <c r="GN114" s="176"/>
      <c r="GO114" s="176"/>
    </row>
    <row r="115" spans="1:197" s="117" customFormat="1" x14ac:dyDescent="0.35">
      <c r="A115" s="115" t="s">
        <v>718</v>
      </c>
      <c r="B115" s="116" t="s">
        <v>721</v>
      </c>
      <c r="C115" s="12">
        <f>$B$3</f>
        <v>10480</v>
      </c>
      <c r="D115" s="12">
        <f t="shared" ref="D115:BO115" si="212">$B$3</f>
        <v>10480</v>
      </c>
      <c r="E115" s="12">
        <f t="shared" si="212"/>
        <v>10480</v>
      </c>
      <c r="F115" s="12">
        <f t="shared" si="212"/>
        <v>10480</v>
      </c>
      <c r="G115" s="12">
        <f t="shared" si="212"/>
        <v>10480</v>
      </c>
      <c r="H115" s="12">
        <f t="shared" si="212"/>
        <v>10480</v>
      </c>
      <c r="I115" s="12">
        <f t="shared" si="212"/>
        <v>10480</v>
      </c>
      <c r="J115" s="12">
        <f t="shared" si="212"/>
        <v>10480</v>
      </c>
      <c r="K115" s="12">
        <f t="shared" si="212"/>
        <v>10480</v>
      </c>
      <c r="L115" s="12">
        <f t="shared" si="212"/>
        <v>10480</v>
      </c>
      <c r="M115" s="12">
        <f t="shared" si="212"/>
        <v>10480</v>
      </c>
      <c r="N115" s="12">
        <f t="shared" si="212"/>
        <v>10480</v>
      </c>
      <c r="O115" s="12">
        <f t="shared" si="212"/>
        <v>10480</v>
      </c>
      <c r="P115" s="12">
        <f t="shared" si="212"/>
        <v>10480</v>
      </c>
      <c r="Q115" s="12">
        <f t="shared" si="212"/>
        <v>10480</v>
      </c>
      <c r="R115" s="12">
        <f t="shared" si="212"/>
        <v>10480</v>
      </c>
      <c r="S115" s="12">
        <f t="shared" si="212"/>
        <v>10480</v>
      </c>
      <c r="T115" s="12">
        <f t="shared" si="212"/>
        <v>10480</v>
      </c>
      <c r="U115" s="12">
        <f t="shared" si="212"/>
        <v>10480</v>
      </c>
      <c r="V115" s="12">
        <f t="shared" si="212"/>
        <v>10480</v>
      </c>
      <c r="W115" s="12">
        <f t="shared" si="212"/>
        <v>10480</v>
      </c>
      <c r="X115" s="12">
        <f t="shared" si="212"/>
        <v>10480</v>
      </c>
      <c r="Y115" s="12">
        <f t="shared" si="212"/>
        <v>10480</v>
      </c>
      <c r="Z115" s="12">
        <f t="shared" si="212"/>
        <v>10480</v>
      </c>
      <c r="AA115" s="12">
        <f t="shared" si="212"/>
        <v>10480</v>
      </c>
      <c r="AB115" s="12">
        <f t="shared" si="212"/>
        <v>10480</v>
      </c>
      <c r="AC115" s="12">
        <f t="shared" si="212"/>
        <v>10480</v>
      </c>
      <c r="AD115" s="12">
        <f t="shared" si="212"/>
        <v>10480</v>
      </c>
      <c r="AE115" s="12">
        <f t="shared" si="212"/>
        <v>10480</v>
      </c>
      <c r="AF115" s="12">
        <f t="shared" si="212"/>
        <v>10480</v>
      </c>
      <c r="AG115" s="12">
        <f t="shared" si="212"/>
        <v>10480</v>
      </c>
      <c r="AH115" s="12">
        <f t="shared" si="212"/>
        <v>10480</v>
      </c>
      <c r="AI115" s="12">
        <f t="shared" si="212"/>
        <v>10480</v>
      </c>
      <c r="AJ115" s="12">
        <f t="shared" si="212"/>
        <v>10480</v>
      </c>
      <c r="AK115" s="12">
        <f t="shared" si="212"/>
        <v>10480</v>
      </c>
      <c r="AL115" s="12">
        <f t="shared" si="212"/>
        <v>10480</v>
      </c>
      <c r="AM115" s="12">
        <f t="shared" si="212"/>
        <v>10480</v>
      </c>
      <c r="AN115" s="12">
        <f t="shared" si="212"/>
        <v>10480</v>
      </c>
      <c r="AO115" s="12">
        <f t="shared" si="212"/>
        <v>10480</v>
      </c>
      <c r="AP115" s="12">
        <f t="shared" si="212"/>
        <v>10480</v>
      </c>
      <c r="AQ115" s="12">
        <f t="shared" si="212"/>
        <v>10480</v>
      </c>
      <c r="AR115" s="12">
        <f t="shared" si="212"/>
        <v>10480</v>
      </c>
      <c r="AS115" s="12">
        <f t="shared" si="212"/>
        <v>10480</v>
      </c>
      <c r="AT115" s="12">
        <f t="shared" si="212"/>
        <v>10480</v>
      </c>
      <c r="AU115" s="12">
        <f t="shared" si="212"/>
        <v>10480</v>
      </c>
      <c r="AV115" s="12">
        <f t="shared" si="212"/>
        <v>10480</v>
      </c>
      <c r="AW115" s="12">
        <f t="shared" si="212"/>
        <v>10480</v>
      </c>
      <c r="AX115" s="12">
        <f t="shared" si="212"/>
        <v>10480</v>
      </c>
      <c r="AY115" s="12">
        <f t="shared" si="212"/>
        <v>10480</v>
      </c>
      <c r="AZ115" s="12">
        <f t="shared" si="212"/>
        <v>10480</v>
      </c>
      <c r="BA115" s="12">
        <f t="shared" si="212"/>
        <v>10480</v>
      </c>
      <c r="BB115" s="12">
        <f t="shared" si="212"/>
        <v>10480</v>
      </c>
      <c r="BC115" s="12">
        <f t="shared" si="212"/>
        <v>10480</v>
      </c>
      <c r="BD115" s="12">
        <f t="shared" si="212"/>
        <v>10480</v>
      </c>
      <c r="BE115" s="12">
        <f t="shared" si="212"/>
        <v>10480</v>
      </c>
      <c r="BF115" s="12">
        <f t="shared" si="212"/>
        <v>10480</v>
      </c>
      <c r="BG115" s="12">
        <f t="shared" si="212"/>
        <v>10480</v>
      </c>
      <c r="BH115" s="12">
        <f t="shared" si="212"/>
        <v>10480</v>
      </c>
      <c r="BI115" s="12">
        <f t="shared" si="212"/>
        <v>10480</v>
      </c>
      <c r="BJ115" s="12">
        <f t="shared" si="212"/>
        <v>10480</v>
      </c>
      <c r="BK115" s="12">
        <f t="shared" si="212"/>
        <v>10480</v>
      </c>
      <c r="BL115" s="12">
        <f t="shared" si="212"/>
        <v>10480</v>
      </c>
      <c r="BM115" s="12">
        <f t="shared" si="212"/>
        <v>10480</v>
      </c>
      <c r="BN115" s="12">
        <f t="shared" si="212"/>
        <v>10480</v>
      </c>
      <c r="BO115" s="12">
        <f t="shared" si="212"/>
        <v>10480</v>
      </c>
      <c r="BP115" s="12">
        <f t="shared" ref="BP115:EA115" si="213">$B$3</f>
        <v>10480</v>
      </c>
      <c r="BQ115" s="12">
        <f t="shared" si="213"/>
        <v>10480</v>
      </c>
      <c r="BR115" s="12">
        <f t="shared" si="213"/>
        <v>10480</v>
      </c>
      <c r="BS115" s="12">
        <f t="shared" si="213"/>
        <v>10480</v>
      </c>
      <c r="BT115" s="12">
        <f t="shared" si="213"/>
        <v>10480</v>
      </c>
      <c r="BU115" s="12">
        <f t="shared" si="213"/>
        <v>10480</v>
      </c>
      <c r="BV115" s="12">
        <f t="shared" si="213"/>
        <v>10480</v>
      </c>
      <c r="BW115" s="12">
        <f t="shared" si="213"/>
        <v>10480</v>
      </c>
      <c r="BX115" s="12">
        <f t="shared" si="213"/>
        <v>10480</v>
      </c>
      <c r="BY115" s="12">
        <f t="shared" si="213"/>
        <v>10480</v>
      </c>
      <c r="BZ115" s="12">
        <f t="shared" si="213"/>
        <v>10480</v>
      </c>
      <c r="CA115" s="12">
        <f t="shared" si="213"/>
        <v>10480</v>
      </c>
      <c r="CB115" s="12">
        <f t="shared" si="213"/>
        <v>10480</v>
      </c>
      <c r="CC115" s="12">
        <f t="shared" si="213"/>
        <v>10480</v>
      </c>
      <c r="CD115" s="12">
        <f t="shared" si="213"/>
        <v>10480</v>
      </c>
      <c r="CE115" s="12">
        <f t="shared" si="213"/>
        <v>10480</v>
      </c>
      <c r="CF115" s="12">
        <f t="shared" si="213"/>
        <v>10480</v>
      </c>
      <c r="CG115" s="12">
        <f t="shared" si="213"/>
        <v>10480</v>
      </c>
      <c r="CH115" s="12">
        <f t="shared" si="213"/>
        <v>10480</v>
      </c>
      <c r="CI115" s="12">
        <f t="shared" si="213"/>
        <v>10480</v>
      </c>
      <c r="CJ115" s="12">
        <f t="shared" si="213"/>
        <v>10480</v>
      </c>
      <c r="CK115" s="12">
        <f t="shared" si="213"/>
        <v>10480</v>
      </c>
      <c r="CL115" s="12">
        <f t="shared" si="213"/>
        <v>10480</v>
      </c>
      <c r="CM115" s="12">
        <f t="shared" si="213"/>
        <v>10480</v>
      </c>
      <c r="CN115" s="12">
        <f t="shared" si="213"/>
        <v>10480</v>
      </c>
      <c r="CO115" s="12">
        <f t="shared" si="213"/>
        <v>10480</v>
      </c>
      <c r="CP115" s="12">
        <f t="shared" si="213"/>
        <v>10480</v>
      </c>
      <c r="CQ115" s="12">
        <f t="shared" si="213"/>
        <v>10480</v>
      </c>
      <c r="CR115" s="12">
        <f t="shared" si="213"/>
        <v>10480</v>
      </c>
      <c r="CS115" s="12">
        <f t="shared" si="213"/>
        <v>10480</v>
      </c>
      <c r="CT115" s="12">
        <f t="shared" si="213"/>
        <v>10480</v>
      </c>
      <c r="CU115" s="12">
        <f t="shared" si="213"/>
        <v>10480</v>
      </c>
      <c r="CV115" s="12">
        <f t="shared" si="213"/>
        <v>10480</v>
      </c>
      <c r="CW115" s="12">
        <f t="shared" si="213"/>
        <v>10480</v>
      </c>
      <c r="CX115" s="12">
        <f t="shared" si="213"/>
        <v>10480</v>
      </c>
      <c r="CY115" s="12">
        <f t="shared" si="213"/>
        <v>10480</v>
      </c>
      <c r="CZ115" s="12">
        <f t="shared" si="213"/>
        <v>10480</v>
      </c>
      <c r="DA115" s="12">
        <f t="shared" si="213"/>
        <v>10480</v>
      </c>
      <c r="DB115" s="12">
        <f t="shared" si="213"/>
        <v>10480</v>
      </c>
      <c r="DC115" s="12">
        <f t="shared" si="213"/>
        <v>10480</v>
      </c>
      <c r="DD115" s="12">
        <f t="shared" si="213"/>
        <v>10480</v>
      </c>
      <c r="DE115" s="12">
        <f t="shared" si="213"/>
        <v>10480</v>
      </c>
      <c r="DF115" s="12">
        <f t="shared" si="213"/>
        <v>10480</v>
      </c>
      <c r="DG115" s="12">
        <f t="shared" si="213"/>
        <v>10480</v>
      </c>
      <c r="DH115" s="12">
        <f t="shared" si="213"/>
        <v>10480</v>
      </c>
      <c r="DI115" s="12">
        <f t="shared" si="213"/>
        <v>10480</v>
      </c>
      <c r="DJ115" s="12">
        <f t="shared" si="213"/>
        <v>10480</v>
      </c>
      <c r="DK115" s="12">
        <f t="shared" si="213"/>
        <v>10480</v>
      </c>
      <c r="DL115" s="12">
        <f t="shared" si="213"/>
        <v>10480</v>
      </c>
      <c r="DM115" s="12">
        <f t="shared" si="213"/>
        <v>10480</v>
      </c>
      <c r="DN115" s="12">
        <f t="shared" si="213"/>
        <v>10480</v>
      </c>
      <c r="DO115" s="12">
        <f t="shared" si="213"/>
        <v>10480</v>
      </c>
      <c r="DP115" s="12">
        <f t="shared" si="213"/>
        <v>10480</v>
      </c>
      <c r="DQ115" s="12">
        <f t="shared" si="213"/>
        <v>10480</v>
      </c>
      <c r="DR115" s="12">
        <f t="shared" si="213"/>
        <v>10480</v>
      </c>
      <c r="DS115" s="12">
        <f t="shared" si="213"/>
        <v>10480</v>
      </c>
      <c r="DT115" s="12">
        <f t="shared" si="213"/>
        <v>10480</v>
      </c>
      <c r="DU115" s="12">
        <f t="shared" si="213"/>
        <v>10480</v>
      </c>
      <c r="DV115" s="12">
        <f t="shared" si="213"/>
        <v>10480</v>
      </c>
      <c r="DW115" s="12">
        <f t="shared" si="213"/>
        <v>10480</v>
      </c>
      <c r="DX115" s="12">
        <f t="shared" si="213"/>
        <v>10480</v>
      </c>
      <c r="DY115" s="12">
        <f t="shared" si="213"/>
        <v>10480</v>
      </c>
      <c r="DZ115" s="12">
        <f t="shared" si="213"/>
        <v>10480</v>
      </c>
      <c r="EA115" s="12">
        <f t="shared" si="213"/>
        <v>10480</v>
      </c>
      <c r="EB115" s="12">
        <f t="shared" ref="EB115:FX115" si="214">$B$3</f>
        <v>10480</v>
      </c>
      <c r="EC115" s="12">
        <f t="shared" si="214"/>
        <v>10480</v>
      </c>
      <c r="ED115" s="12">
        <f t="shared" si="214"/>
        <v>10480</v>
      </c>
      <c r="EE115" s="12">
        <f t="shared" si="214"/>
        <v>10480</v>
      </c>
      <c r="EF115" s="12">
        <f t="shared" si="214"/>
        <v>10480</v>
      </c>
      <c r="EG115" s="12">
        <f t="shared" si="214"/>
        <v>10480</v>
      </c>
      <c r="EH115" s="12">
        <f t="shared" si="214"/>
        <v>10480</v>
      </c>
      <c r="EI115" s="12">
        <f t="shared" si="214"/>
        <v>10480</v>
      </c>
      <c r="EJ115" s="12">
        <f t="shared" si="214"/>
        <v>10480</v>
      </c>
      <c r="EK115" s="12">
        <f t="shared" si="214"/>
        <v>10480</v>
      </c>
      <c r="EL115" s="12">
        <f t="shared" si="214"/>
        <v>10480</v>
      </c>
      <c r="EM115" s="12">
        <f t="shared" si="214"/>
        <v>10480</v>
      </c>
      <c r="EN115" s="12">
        <f t="shared" si="214"/>
        <v>10480</v>
      </c>
      <c r="EO115" s="12">
        <f t="shared" si="214"/>
        <v>10480</v>
      </c>
      <c r="EP115" s="12">
        <f t="shared" si="214"/>
        <v>10480</v>
      </c>
      <c r="EQ115" s="12">
        <f t="shared" si="214"/>
        <v>10480</v>
      </c>
      <c r="ER115" s="12">
        <f t="shared" si="214"/>
        <v>10480</v>
      </c>
      <c r="ES115" s="12">
        <f t="shared" si="214"/>
        <v>10480</v>
      </c>
      <c r="ET115" s="12">
        <f t="shared" si="214"/>
        <v>10480</v>
      </c>
      <c r="EU115" s="12">
        <f t="shared" si="214"/>
        <v>10480</v>
      </c>
      <c r="EV115" s="12">
        <f t="shared" si="214"/>
        <v>10480</v>
      </c>
      <c r="EW115" s="12">
        <f t="shared" si="214"/>
        <v>10480</v>
      </c>
      <c r="EX115" s="12">
        <f t="shared" si="214"/>
        <v>10480</v>
      </c>
      <c r="EY115" s="12">
        <f t="shared" si="214"/>
        <v>10480</v>
      </c>
      <c r="EZ115" s="12">
        <f t="shared" si="214"/>
        <v>10480</v>
      </c>
      <c r="FA115" s="12">
        <f t="shared" si="214"/>
        <v>10480</v>
      </c>
      <c r="FB115" s="12">
        <f t="shared" si="214"/>
        <v>10480</v>
      </c>
      <c r="FC115" s="12">
        <f t="shared" si="214"/>
        <v>10480</v>
      </c>
      <c r="FD115" s="12">
        <f t="shared" si="214"/>
        <v>10480</v>
      </c>
      <c r="FE115" s="12">
        <f t="shared" si="214"/>
        <v>10480</v>
      </c>
      <c r="FF115" s="12">
        <f t="shared" si="214"/>
        <v>10480</v>
      </c>
      <c r="FG115" s="12">
        <f t="shared" si="214"/>
        <v>10480</v>
      </c>
      <c r="FH115" s="12">
        <f t="shared" si="214"/>
        <v>10480</v>
      </c>
      <c r="FI115" s="12">
        <f t="shared" si="214"/>
        <v>10480</v>
      </c>
      <c r="FJ115" s="12">
        <f t="shared" si="214"/>
        <v>10480</v>
      </c>
      <c r="FK115" s="12">
        <f t="shared" si="214"/>
        <v>10480</v>
      </c>
      <c r="FL115" s="12">
        <f t="shared" si="214"/>
        <v>10480</v>
      </c>
      <c r="FM115" s="12">
        <f t="shared" si="214"/>
        <v>10480</v>
      </c>
      <c r="FN115" s="12">
        <f t="shared" si="214"/>
        <v>10480</v>
      </c>
      <c r="FO115" s="12">
        <f t="shared" si="214"/>
        <v>10480</v>
      </c>
      <c r="FP115" s="12">
        <f t="shared" si="214"/>
        <v>10480</v>
      </c>
      <c r="FQ115" s="12">
        <f t="shared" si="214"/>
        <v>10480</v>
      </c>
      <c r="FR115" s="12">
        <f t="shared" si="214"/>
        <v>10480</v>
      </c>
      <c r="FS115" s="12">
        <f t="shared" si="214"/>
        <v>10480</v>
      </c>
      <c r="FT115" s="12">
        <f t="shared" si="214"/>
        <v>10480</v>
      </c>
      <c r="FU115" s="12">
        <f t="shared" si="214"/>
        <v>10480</v>
      </c>
      <c r="FV115" s="12">
        <f t="shared" si="214"/>
        <v>10480</v>
      </c>
      <c r="FW115" s="12">
        <f t="shared" si="214"/>
        <v>10480</v>
      </c>
      <c r="FX115" s="12">
        <f t="shared" si="214"/>
        <v>10480</v>
      </c>
      <c r="FY115" s="14"/>
      <c r="FZ115" s="2">
        <f t="shared" si="211"/>
        <v>1865440</v>
      </c>
      <c r="GA115" s="2"/>
      <c r="GB115" s="14"/>
      <c r="GC115" s="14"/>
      <c r="GD115" s="14"/>
      <c r="GE115" s="14"/>
      <c r="GF115" s="14"/>
      <c r="GG115" s="2"/>
      <c r="GH115" s="12"/>
      <c r="GI115" s="129"/>
      <c r="GJ115" s="129"/>
      <c r="GK115" s="129"/>
      <c r="GL115" s="129"/>
      <c r="GM115" s="129"/>
      <c r="GN115" s="176"/>
      <c r="GO115" s="176"/>
    </row>
    <row r="116" spans="1:197" s="117" customFormat="1" x14ac:dyDescent="0.35">
      <c r="A116" s="173" t="s">
        <v>719</v>
      </c>
      <c r="B116" s="150" t="s">
        <v>722</v>
      </c>
      <c r="C116" s="184">
        <f>C114*C115</f>
        <v>1592960</v>
      </c>
      <c r="D116" s="184">
        <f t="shared" ref="D116:BO116" si="215">D114*D115</f>
        <v>5229520</v>
      </c>
      <c r="E116" s="184">
        <f t="shared" si="215"/>
        <v>0</v>
      </c>
      <c r="F116" s="184">
        <f t="shared" si="215"/>
        <v>21284880</v>
      </c>
      <c r="G116" s="184">
        <f t="shared" si="215"/>
        <v>0</v>
      </c>
      <c r="H116" s="184">
        <f t="shared" si="215"/>
        <v>0</v>
      </c>
      <c r="I116" s="184">
        <f t="shared" si="215"/>
        <v>0</v>
      </c>
      <c r="J116" s="184">
        <f t="shared" si="215"/>
        <v>0</v>
      </c>
      <c r="K116" s="184">
        <f t="shared" si="215"/>
        <v>0</v>
      </c>
      <c r="L116" s="184">
        <f t="shared" si="215"/>
        <v>0</v>
      </c>
      <c r="M116" s="184">
        <f t="shared" si="215"/>
        <v>0</v>
      </c>
      <c r="N116" s="184">
        <f t="shared" si="215"/>
        <v>0</v>
      </c>
      <c r="O116" s="184">
        <f t="shared" si="215"/>
        <v>0</v>
      </c>
      <c r="P116" s="184">
        <f t="shared" si="215"/>
        <v>0</v>
      </c>
      <c r="Q116" s="184">
        <f t="shared" si="215"/>
        <v>0</v>
      </c>
      <c r="R116" s="184">
        <f t="shared" si="215"/>
        <v>69356640</v>
      </c>
      <c r="S116" s="184">
        <f t="shared" si="215"/>
        <v>146720</v>
      </c>
      <c r="T116" s="184">
        <f t="shared" si="215"/>
        <v>0</v>
      </c>
      <c r="U116" s="184">
        <f t="shared" si="215"/>
        <v>0</v>
      </c>
      <c r="V116" s="184">
        <f t="shared" si="215"/>
        <v>0</v>
      </c>
      <c r="W116" s="184">
        <f t="shared" si="215"/>
        <v>0</v>
      </c>
      <c r="X116" s="184">
        <f t="shared" si="215"/>
        <v>0</v>
      </c>
      <c r="Y116" s="184">
        <f t="shared" si="215"/>
        <v>4962280</v>
      </c>
      <c r="Z116" s="184">
        <f t="shared" si="215"/>
        <v>0</v>
      </c>
      <c r="AA116" s="184">
        <f t="shared" si="215"/>
        <v>3526520</v>
      </c>
      <c r="AB116" s="184">
        <f t="shared" si="215"/>
        <v>2347520</v>
      </c>
      <c r="AC116" s="184">
        <f t="shared" si="215"/>
        <v>0</v>
      </c>
      <c r="AD116" s="184">
        <f t="shared" si="215"/>
        <v>0</v>
      </c>
      <c r="AE116" s="184">
        <f t="shared" si="215"/>
        <v>0</v>
      </c>
      <c r="AF116" s="184">
        <f t="shared" si="215"/>
        <v>0</v>
      </c>
      <c r="AG116" s="184">
        <f t="shared" si="215"/>
        <v>0</v>
      </c>
      <c r="AH116" s="184">
        <f t="shared" si="215"/>
        <v>0</v>
      </c>
      <c r="AI116" s="184">
        <f t="shared" si="215"/>
        <v>0</v>
      </c>
      <c r="AJ116" s="184">
        <f t="shared" si="215"/>
        <v>0</v>
      </c>
      <c r="AK116" s="184">
        <f t="shared" si="215"/>
        <v>0</v>
      </c>
      <c r="AL116" s="184">
        <f t="shared" si="215"/>
        <v>0</v>
      </c>
      <c r="AM116" s="184">
        <f t="shared" si="215"/>
        <v>0</v>
      </c>
      <c r="AN116" s="184">
        <f t="shared" si="215"/>
        <v>0</v>
      </c>
      <c r="AO116" s="184">
        <f t="shared" si="215"/>
        <v>3882840</v>
      </c>
      <c r="AP116" s="184">
        <f t="shared" si="215"/>
        <v>6240840</v>
      </c>
      <c r="AQ116" s="184">
        <f t="shared" si="215"/>
        <v>0</v>
      </c>
      <c r="AR116" s="184">
        <f t="shared" si="215"/>
        <v>13655440</v>
      </c>
      <c r="AS116" s="184">
        <f t="shared" si="215"/>
        <v>0</v>
      </c>
      <c r="AT116" s="184">
        <f t="shared" si="215"/>
        <v>0</v>
      </c>
      <c r="AU116" s="184">
        <f t="shared" si="215"/>
        <v>0</v>
      </c>
      <c r="AV116" s="184">
        <f t="shared" si="215"/>
        <v>0</v>
      </c>
      <c r="AW116" s="184">
        <f t="shared" si="215"/>
        <v>0</v>
      </c>
      <c r="AX116" s="184">
        <f t="shared" si="215"/>
        <v>0</v>
      </c>
      <c r="AY116" s="184">
        <f t="shared" si="215"/>
        <v>0</v>
      </c>
      <c r="AZ116" s="184">
        <f t="shared" si="215"/>
        <v>1027040</v>
      </c>
      <c r="BA116" s="184">
        <f t="shared" si="215"/>
        <v>2515200</v>
      </c>
      <c r="BB116" s="184">
        <f t="shared" si="215"/>
        <v>0</v>
      </c>
      <c r="BC116" s="184">
        <f t="shared" si="215"/>
        <v>4978000</v>
      </c>
      <c r="BD116" s="184">
        <f t="shared" si="215"/>
        <v>0</v>
      </c>
      <c r="BE116" s="184">
        <f t="shared" si="215"/>
        <v>0</v>
      </c>
      <c r="BF116" s="184">
        <f t="shared" si="215"/>
        <v>12518360</v>
      </c>
      <c r="BG116" s="184">
        <f t="shared" si="215"/>
        <v>0</v>
      </c>
      <c r="BH116" s="184">
        <f t="shared" si="215"/>
        <v>293440</v>
      </c>
      <c r="BI116" s="184">
        <f t="shared" si="215"/>
        <v>0</v>
      </c>
      <c r="BJ116" s="184">
        <f t="shared" si="215"/>
        <v>0</v>
      </c>
      <c r="BK116" s="184">
        <f t="shared" si="215"/>
        <v>138079240</v>
      </c>
      <c r="BL116" s="184">
        <f t="shared" si="215"/>
        <v>0</v>
      </c>
      <c r="BM116" s="184">
        <f t="shared" si="215"/>
        <v>0</v>
      </c>
      <c r="BN116" s="184">
        <f t="shared" si="215"/>
        <v>0</v>
      </c>
      <c r="BO116" s="184">
        <f t="shared" si="215"/>
        <v>0</v>
      </c>
      <c r="BP116" s="184">
        <f t="shared" ref="BP116:EA116" si="216">BP114*BP115</f>
        <v>0</v>
      </c>
      <c r="BQ116" s="184">
        <f t="shared" si="216"/>
        <v>0</v>
      </c>
      <c r="BR116" s="184">
        <f t="shared" si="216"/>
        <v>0</v>
      </c>
      <c r="BS116" s="184">
        <f t="shared" si="216"/>
        <v>0</v>
      </c>
      <c r="BT116" s="184">
        <f t="shared" si="216"/>
        <v>0</v>
      </c>
      <c r="BU116" s="184">
        <f t="shared" si="216"/>
        <v>0</v>
      </c>
      <c r="BV116" s="184">
        <f t="shared" si="216"/>
        <v>0</v>
      </c>
      <c r="BW116" s="184">
        <f t="shared" si="216"/>
        <v>0</v>
      </c>
      <c r="BX116" s="184">
        <f t="shared" si="216"/>
        <v>0</v>
      </c>
      <c r="BY116" s="184">
        <f t="shared" si="216"/>
        <v>0</v>
      </c>
      <c r="BZ116" s="184">
        <f t="shared" si="216"/>
        <v>0</v>
      </c>
      <c r="CA116" s="184">
        <f t="shared" si="216"/>
        <v>0</v>
      </c>
      <c r="CB116" s="184">
        <f t="shared" si="216"/>
        <v>8546440</v>
      </c>
      <c r="CC116" s="184">
        <f t="shared" si="216"/>
        <v>0</v>
      </c>
      <c r="CD116" s="184">
        <f t="shared" si="216"/>
        <v>0</v>
      </c>
      <c r="CE116" s="184">
        <f t="shared" si="216"/>
        <v>0</v>
      </c>
      <c r="CF116" s="184">
        <f t="shared" si="216"/>
        <v>0</v>
      </c>
      <c r="CG116" s="184">
        <f t="shared" si="216"/>
        <v>0</v>
      </c>
      <c r="CH116" s="184">
        <f t="shared" si="216"/>
        <v>0</v>
      </c>
      <c r="CI116" s="184">
        <f t="shared" si="216"/>
        <v>0</v>
      </c>
      <c r="CJ116" s="184">
        <f t="shared" si="216"/>
        <v>0</v>
      </c>
      <c r="CK116" s="184">
        <f t="shared" si="216"/>
        <v>246280</v>
      </c>
      <c r="CL116" s="184">
        <f t="shared" si="216"/>
        <v>57640</v>
      </c>
      <c r="CM116" s="184">
        <f t="shared" si="216"/>
        <v>20960</v>
      </c>
      <c r="CN116" s="184">
        <f t="shared" si="216"/>
        <v>6937760</v>
      </c>
      <c r="CO116" s="184">
        <f t="shared" si="216"/>
        <v>0</v>
      </c>
      <c r="CP116" s="184">
        <f t="shared" si="216"/>
        <v>0</v>
      </c>
      <c r="CQ116" s="184">
        <f t="shared" si="216"/>
        <v>0</v>
      </c>
      <c r="CR116" s="184">
        <f t="shared" si="216"/>
        <v>0</v>
      </c>
      <c r="CS116" s="184">
        <f t="shared" si="216"/>
        <v>0</v>
      </c>
      <c r="CT116" s="184">
        <f t="shared" si="216"/>
        <v>0</v>
      </c>
      <c r="CU116" s="184">
        <f t="shared" si="216"/>
        <v>4150080</v>
      </c>
      <c r="CV116" s="184">
        <f t="shared" si="216"/>
        <v>0</v>
      </c>
      <c r="CW116" s="184">
        <f t="shared" si="216"/>
        <v>0</v>
      </c>
      <c r="CX116" s="184">
        <f t="shared" si="216"/>
        <v>0</v>
      </c>
      <c r="CY116" s="184">
        <f t="shared" si="216"/>
        <v>0</v>
      </c>
      <c r="CZ116" s="184">
        <f t="shared" si="216"/>
        <v>0</v>
      </c>
      <c r="DA116" s="184">
        <f t="shared" si="216"/>
        <v>0</v>
      </c>
      <c r="DB116" s="184">
        <f t="shared" si="216"/>
        <v>0</v>
      </c>
      <c r="DC116" s="184">
        <f t="shared" si="216"/>
        <v>0</v>
      </c>
      <c r="DD116" s="184">
        <f t="shared" si="216"/>
        <v>0</v>
      </c>
      <c r="DE116" s="184">
        <f t="shared" si="216"/>
        <v>0</v>
      </c>
      <c r="DF116" s="184">
        <f t="shared" si="216"/>
        <v>0</v>
      </c>
      <c r="DG116" s="184">
        <f t="shared" si="216"/>
        <v>0</v>
      </c>
      <c r="DH116" s="184">
        <f t="shared" si="216"/>
        <v>0</v>
      </c>
      <c r="DI116" s="184">
        <f t="shared" si="216"/>
        <v>41920</v>
      </c>
      <c r="DJ116" s="184">
        <f t="shared" si="216"/>
        <v>10480</v>
      </c>
      <c r="DK116" s="184">
        <f t="shared" si="216"/>
        <v>10480</v>
      </c>
      <c r="DL116" s="184">
        <f t="shared" si="216"/>
        <v>0</v>
      </c>
      <c r="DM116" s="184">
        <f t="shared" si="216"/>
        <v>0</v>
      </c>
      <c r="DN116" s="184">
        <f t="shared" si="216"/>
        <v>0</v>
      </c>
      <c r="DO116" s="184">
        <f t="shared" si="216"/>
        <v>0</v>
      </c>
      <c r="DP116" s="184">
        <f t="shared" si="216"/>
        <v>0</v>
      </c>
      <c r="DQ116" s="184">
        <f t="shared" si="216"/>
        <v>0</v>
      </c>
      <c r="DR116" s="184">
        <f t="shared" si="216"/>
        <v>0</v>
      </c>
      <c r="DS116" s="184">
        <f t="shared" si="216"/>
        <v>0</v>
      </c>
      <c r="DT116" s="184">
        <f t="shared" si="216"/>
        <v>0</v>
      </c>
      <c r="DU116" s="184">
        <f t="shared" si="216"/>
        <v>0</v>
      </c>
      <c r="DV116" s="184">
        <f t="shared" si="216"/>
        <v>0</v>
      </c>
      <c r="DW116" s="184">
        <f t="shared" si="216"/>
        <v>0</v>
      </c>
      <c r="DX116" s="184">
        <f t="shared" si="216"/>
        <v>0</v>
      </c>
      <c r="DY116" s="184">
        <f t="shared" si="216"/>
        <v>0</v>
      </c>
      <c r="DZ116" s="184">
        <f t="shared" si="216"/>
        <v>0</v>
      </c>
      <c r="EA116" s="184">
        <f t="shared" si="216"/>
        <v>0</v>
      </c>
      <c r="EB116" s="184">
        <f t="shared" ref="EB116:FX116" si="217">EB114*EB115</f>
        <v>0</v>
      </c>
      <c r="EC116" s="184">
        <f t="shared" si="217"/>
        <v>0</v>
      </c>
      <c r="ED116" s="184">
        <f t="shared" si="217"/>
        <v>0</v>
      </c>
      <c r="EE116" s="184">
        <f t="shared" si="217"/>
        <v>0</v>
      </c>
      <c r="EF116" s="184">
        <f t="shared" si="217"/>
        <v>0</v>
      </c>
      <c r="EG116" s="184">
        <f t="shared" si="217"/>
        <v>0</v>
      </c>
      <c r="EH116" s="184">
        <f t="shared" si="217"/>
        <v>0</v>
      </c>
      <c r="EI116" s="184">
        <f t="shared" si="217"/>
        <v>0</v>
      </c>
      <c r="EJ116" s="184">
        <f t="shared" si="217"/>
        <v>2174600</v>
      </c>
      <c r="EK116" s="184">
        <f t="shared" si="217"/>
        <v>0</v>
      </c>
      <c r="EL116" s="184">
        <f t="shared" si="217"/>
        <v>0</v>
      </c>
      <c r="EM116" s="184">
        <f t="shared" si="217"/>
        <v>0</v>
      </c>
      <c r="EN116" s="184">
        <f t="shared" si="217"/>
        <v>450640</v>
      </c>
      <c r="EO116" s="184">
        <f t="shared" si="217"/>
        <v>0</v>
      </c>
      <c r="EP116" s="184">
        <f t="shared" si="217"/>
        <v>0</v>
      </c>
      <c r="EQ116" s="184">
        <f t="shared" si="217"/>
        <v>0</v>
      </c>
      <c r="ER116" s="184">
        <f t="shared" si="217"/>
        <v>0</v>
      </c>
      <c r="ES116" s="184">
        <f t="shared" si="217"/>
        <v>0</v>
      </c>
      <c r="ET116" s="184">
        <f t="shared" si="217"/>
        <v>0</v>
      </c>
      <c r="EU116" s="184">
        <f t="shared" si="217"/>
        <v>0</v>
      </c>
      <c r="EV116" s="184">
        <f t="shared" si="217"/>
        <v>0</v>
      </c>
      <c r="EW116" s="184">
        <f t="shared" si="217"/>
        <v>0</v>
      </c>
      <c r="EX116" s="184">
        <f t="shared" si="217"/>
        <v>0</v>
      </c>
      <c r="EY116" s="184">
        <f t="shared" si="217"/>
        <v>4716000</v>
      </c>
      <c r="EZ116" s="184">
        <f t="shared" si="217"/>
        <v>0</v>
      </c>
      <c r="FA116" s="184">
        <f t="shared" si="217"/>
        <v>0</v>
      </c>
      <c r="FB116" s="184">
        <f t="shared" si="217"/>
        <v>0</v>
      </c>
      <c r="FC116" s="184">
        <f t="shared" si="217"/>
        <v>0</v>
      </c>
      <c r="FD116" s="184">
        <f t="shared" si="217"/>
        <v>0</v>
      </c>
      <c r="FE116" s="184">
        <f t="shared" si="217"/>
        <v>0</v>
      </c>
      <c r="FF116" s="184">
        <f t="shared" si="217"/>
        <v>0</v>
      </c>
      <c r="FG116" s="184">
        <f t="shared" si="217"/>
        <v>0</v>
      </c>
      <c r="FH116" s="184">
        <f t="shared" si="217"/>
        <v>0</v>
      </c>
      <c r="FI116" s="184">
        <f t="shared" si="217"/>
        <v>0</v>
      </c>
      <c r="FJ116" s="184">
        <f t="shared" si="217"/>
        <v>0</v>
      </c>
      <c r="FK116" s="184">
        <f t="shared" si="217"/>
        <v>0</v>
      </c>
      <c r="FL116" s="184">
        <f t="shared" si="217"/>
        <v>0</v>
      </c>
      <c r="FM116" s="184">
        <f t="shared" si="217"/>
        <v>0</v>
      </c>
      <c r="FN116" s="184">
        <f t="shared" si="217"/>
        <v>2667160</v>
      </c>
      <c r="FO116" s="184">
        <f t="shared" si="217"/>
        <v>0</v>
      </c>
      <c r="FP116" s="184">
        <f t="shared" si="217"/>
        <v>0</v>
      </c>
      <c r="FQ116" s="184">
        <f t="shared" si="217"/>
        <v>0</v>
      </c>
      <c r="FR116" s="184">
        <f t="shared" si="217"/>
        <v>0</v>
      </c>
      <c r="FS116" s="184">
        <f t="shared" si="217"/>
        <v>0</v>
      </c>
      <c r="FT116" s="184">
        <f t="shared" si="217"/>
        <v>0</v>
      </c>
      <c r="FU116" s="184">
        <f t="shared" si="217"/>
        <v>0</v>
      </c>
      <c r="FV116" s="184">
        <f t="shared" si="217"/>
        <v>0</v>
      </c>
      <c r="FW116" s="184">
        <f t="shared" si="217"/>
        <v>0</v>
      </c>
      <c r="FX116" s="184">
        <f t="shared" si="217"/>
        <v>0</v>
      </c>
      <c r="FY116" s="14"/>
      <c r="FZ116" s="2">
        <f>SUM(C116:FX116)</f>
        <v>321667880</v>
      </c>
      <c r="GA116" s="62"/>
      <c r="GB116" s="2">
        <f>FZ116-GA116</f>
        <v>321667880</v>
      </c>
      <c r="GC116" s="14"/>
      <c r="GD116" s="14"/>
      <c r="GE116" s="14"/>
      <c r="GF116" s="14"/>
      <c r="GG116" s="2"/>
      <c r="GH116" s="12"/>
      <c r="GI116" s="129"/>
      <c r="GJ116" s="129"/>
      <c r="GK116" s="129"/>
      <c r="GL116" s="129"/>
      <c r="GM116" s="129"/>
      <c r="GN116" s="176"/>
      <c r="GO116" s="176"/>
    </row>
    <row r="117" spans="1:197" s="117" customFormat="1" x14ac:dyDescent="0.35">
      <c r="A117" s="115"/>
      <c r="B117" s="116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  <c r="CW117" s="129"/>
      <c r="CX117" s="129"/>
      <c r="CY117" s="129"/>
      <c r="CZ117" s="129"/>
      <c r="DA117" s="129"/>
      <c r="DB117" s="129"/>
      <c r="DC117" s="129"/>
      <c r="DD117" s="129"/>
      <c r="DE117" s="129"/>
      <c r="DF117" s="129"/>
      <c r="DG117" s="129"/>
      <c r="DH117" s="129"/>
      <c r="DI117" s="129"/>
      <c r="DJ117" s="129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  <c r="DV117" s="129"/>
      <c r="DW117" s="129"/>
      <c r="DX117" s="129"/>
      <c r="DY117" s="129"/>
      <c r="DZ117" s="129"/>
      <c r="EA117" s="129"/>
      <c r="EB117" s="129"/>
      <c r="EC117" s="129"/>
      <c r="ED117" s="129"/>
      <c r="EE117" s="129"/>
      <c r="EF117" s="129"/>
      <c r="EG117" s="129"/>
      <c r="EH117" s="129"/>
      <c r="EI117" s="129"/>
      <c r="EJ117" s="129"/>
      <c r="EK117" s="129"/>
      <c r="EL117" s="129"/>
      <c r="EM117" s="129"/>
      <c r="EN117" s="129"/>
      <c r="EO117" s="129"/>
      <c r="EP117" s="129"/>
      <c r="EQ117" s="129"/>
      <c r="ER117" s="129"/>
      <c r="ES117" s="129"/>
      <c r="ET117" s="129"/>
      <c r="EU117" s="129"/>
      <c r="EV117" s="129"/>
      <c r="EW117" s="129"/>
      <c r="EX117" s="129"/>
      <c r="EY117" s="129"/>
      <c r="EZ117" s="129"/>
      <c r="FA117" s="129"/>
      <c r="FB117" s="129"/>
      <c r="FC117" s="129"/>
      <c r="FD117" s="129"/>
      <c r="FE117" s="129"/>
      <c r="FF117" s="129"/>
      <c r="FG117" s="129"/>
      <c r="FH117" s="129"/>
      <c r="FI117" s="129"/>
      <c r="FJ117" s="129"/>
      <c r="FK117" s="129"/>
      <c r="FL117" s="129"/>
      <c r="FM117" s="129"/>
      <c r="FN117" s="129"/>
      <c r="FO117" s="129"/>
      <c r="FP117" s="129"/>
      <c r="FQ117" s="129"/>
      <c r="FR117" s="129"/>
      <c r="FS117" s="129"/>
      <c r="FT117" s="129"/>
      <c r="FU117" s="129"/>
      <c r="FV117" s="129"/>
      <c r="FW117" s="129"/>
      <c r="FX117" s="129"/>
      <c r="FY117" s="14"/>
      <c r="FZ117" s="14"/>
      <c r="GA117" s="2"/>
      <c r="GB117" s="14"/>
      <c r="GC117" s="14"/>
      <c r="GD117" s="14"/>
      <c r="GE117" s="14"/>
      <c r="GF117" s="14"/>
      <c r="GG117" s="2"/>
      <c r="GH117" s="12"/>
      <c r="GI117" s="129"/>
      <c r="GJ117" s="129"/>
      <c r="GK117" s="129"/>
      <c r="GL117" s="129"/>
      <c r="GM117" s="129"/>
      <c r="GN117" s="176"/>
      <c r="GO117" s="176"/>
    </row>
    <row r="118" spans="1:197" s="117" customFormat="1" x14ac:dyDescent="0.35">
      <c r="A118" s="115"/>
      <c r="B118" s="150" t="s">
        <v>730</v>
      </c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/>
      <c r="DA118" s="129"/>
      <c r="DB118" s="129"/>
      <c r="DC118" s="129"/>
      <c r="DD118" s="129"/>
      <c r="DE118" s="129"/>
      <c r="DF118" s="129"/>
      <c r="DG118" s="129"/>
      <c r="DH118" s="129"/>
      <c r="DI118" s="129"/>
      <c r="DJ118" s="129"/>
      <c r="DK118" s="129"/>
      <c r="DL118" s="129"/>
      <c r="DM118" s="129"/>
      <c r="DN118" s="129"/>
      <c r="DO118" s="129"/>
      <c r="DP118" s="129"/>
      <c r="DQ118" s="129"/>
      <c r="DR118" s="129"/>
      <c r="DS118" s="129"/>
      <c r="DT118" s="129"/>
      <c r="DU118" s="129"/>
      <c r="DV118" s="129"/>
      <c r="DW118" s="129"/>
      <c r="DX118" s="129"/>
      <c r="DY118" s="129"/>
      <c r="DZ118" s="129"/>
      <c r="EA118" s="129"/>
      <c r="EB118" s="129"/>
      <c r="EC118" s="129"/>
      <c r="ED118" s="129"/>
      <c r="EE118" s="129"/>
      <c r="EF118" s="129"/>
      <c r="EG118" s="129"/>
      <c r="EH118" s="129"/>
      <c r="EI118" s="129"/>
      <c r="EJ118" s="129"/>
      <c r="EK118" s="129"/>
      <c r="EL118" s="129"/>
      <c r="EM118" s="129"/>
      <c r="EN118" s="129"/>
      <c r="EO118" s="129"/>
      <c r="EP118" s="129"/>
      <c r="EQ118" s="129"/>
      <c r="ER118" s="129"/>
      <c r="ES118" s="129"/>
      <c r="ET118" s="129"/>
      <c r="EU118" s="129"/>
      <c r="EV118" s="129"/>
      <c r="EW118" s="129"/>
      <c r="EX118" s="129"/>
      <c r="EY118" s="129"/>
      <c r="EZ118" s="129"/>
      <c r="FA118" s="129"/>
      <c r="FB118" s="129"/>
      <c r="FC118" s="129"/>
      <c r="FD118" s="129"/>
      <c r="FE118" s="129"/>
      <c r="FF118" s="129"/>
      <c r="FG118" s="129"/>
      <c r="FH118" s="129"/>
      <c r="FI118" s="129"/>
      <c r="FJ118" s="129"/>
      <c r="FK118" s="129"/>
      <c r="FL118" s="129"/>
      <c r="FM118" s="129"/>
      <c r="FN118" s="129"/>
      <c r="FO118" s="129"/>
      <c r="FP118" s="129"/>
      <c r="FQ118" s="129"/>
      <c r="FR118" s="129"/>
      <c r="FS118" s="129"/>
      <c r="FT118" s="129"/>
      <c r="FU118" s="129"/>
      <c r="FV118" s="129"/>
      <c r="FW118" s="129"/>
      <c r="FX118" s="129"/>
      <c r="FY118" s="14"/>
      <c r="FZ118" s="14"/>
      <c r="GA118" s="2"/>
      <c r="GB118" s="14"/>
      <c r="GC118" s="14"/>
      <c r="GD118" s="14"/>
      <c r="GE118" s="14"/>
      <c r="GF118" s="14"/>
      <c r="GG118" s="2"/>
      <c r="GH118" s="12"/>
      <c r="GI118" s="129"/>
      <c r="GJ118" s="129"/>
      <c r="GK118" s="129"/>
      <c r="GL118" s="129"/>
      <c r="GM118" s="129"/>
      <c r="GN118" s="176"/>
      <c r="GO118" s="176"/>
    </row>
    <row r="119" spans="1:197" s="117" customFormat="1" x14ac:dyDescent="0.35">
      <c r="A119" s="115" t="s">
        <v>732</v>
      </c>
      <c r="B119" s="116" t="s">
        <v>1013</v>
      </c>
      <c r="C119" s="182">
        <f t="shared" ref="C119:AH119" si="218">C29</f>
        <v>885</v>
      </c>
      <c r="D119" s="182">
        <f t="shared" si="218"/>
        <v>4709</v>
      </c>
      <c r="E119" s="182">
        <f t="shared" si="218"/>
        <v>838</v>
      </c>
      <c r="F119" s="182">
        <f t="shared" si="218"/>
        <v>2895</v>
      </c>
      <c r="G119" s="182">
        <f t="shared" si="218"/>
        <v>225</v>
      </c>
      <c r="H119" s="182">
        <f t="shared" si="218"/>
        <v>218</v>
      </c>
      <c r="I119" s="182">
        <f t="shared" si="218"/>
        <v>1112</v>
      </c>
      <c r="J119" s="182">
        <f t="shared" si="218"/>
        <v>275</v>
      </c>
      <c r="K119" s="182">
        <f t="shared" si="218"/>
        <v>22</v>
      </c>
      <c r="L119" s="182">
        <f t="shared" si="218"/>
        <v>412</v>
      </c>
      <c r="M119" s="182">
        <f t="shared" si="218"/>
        <v>166</v>
      </c>
      <c r="N119" s="182">
        <f t="shared" si="218"/>
        <v>7649</v>
      </c>
      <c r="O119" s="182">
        <f t="shared" si="218"/>
        <v>1816</v>
      </c>
      <c r="P119" s="182">
        <f t="shared" si="218"/>
        <v>61</v>
      </c>
      <c r="Q119" s="182">
        <f t="shared" si="218"/>
        <v>5536</v>
      </c>
      <c r="R119" s="182">
        <f t="shared" si="218"/>
        <v>775</v>
      </c>
      <c r="S119" s="182">
        <f t="shared" si="218"/>
        <v>194</v>
      </c>
      <c r="T119" s="182">
        <f t="shared" si="218"/>
        <v>29</v>
      </c>
      <c r="U119" s="182">
        <f t="shared" si="218"/>
        <v>10</v>
      </c>
      <c r="V119" s="182">
        <f t="shared" si="218"/>
        <v>48</v>
      </c>
      <c r="W119" s="182">
        <f t="shared" si="218"/>
        <v>11</v>
      </c>
      <c r="X119" s="182">
        <f t="shared" si="218"/>
        <v>6</v>
      </c>
      <c r="Y119" s="182">
        <f t="shared" si="218"/>
        <v>152</v>
      </c>
      <c r="Z119" s="182">
        <f t="shared" si="218"/>
        <v>24</v>
      </c>
      <c r="AA119" s="182">
        <f t="shared" si="218"/>
        <v>4206</v>
      </c>
      <c r="AB119" s="182">
        <f t="shared" si="218"/>
        <v>3897</v>
      </c>
      <c r="AC119" s="182">
        <f t="shared" si="218"/>
        <v>137</v>
      </c>
      <c r="AD119" s="182">
        <f t="shared" si="218"/>
        <v>171</v>
      </c>
      <c r="AE119" s="182">
        <f t="shared" si="218"/>
        <v>15</v>
      </c>
      <c r="AF119" s="182">
        <f t="shared" si="218"/>
        <v>28</v>
      </c>
      <c r="AG119" s="182">
        <f t="shared" si="218"/>
        <v>75</v>
      </c>
      <c r="AH119" s="182">
        <f t="shared" si="218"/>
        <v>102</v>
      </c>
      <c r="AI119" s="182">
        <f t="shared" ref="AI119:BN119" si="219">AI29</f>
        <v>42</v>
      </c>
      <c r="AJ119" s="182">
        <f t="shared" si="219"/>
        <v>24</v>
      </c>
      <c r="AK119" s="182">
        <f t="shared" si="219"/>
        <v>25</v>
      </c>
      <c r="AL119" s="182">
        <f t="shared" si="219"/>
        <v>12</v>
      </c>
      <c r="AM119" s="182">
        <f t="shared" si="219"/>
        <v>55</v>
      </c>
      <c r="AN119" s="182">
        <f t="shared" si="219"/>
        <v>44</v>
      </c>
      <c r="AO119" s="182">
        <f t="shared" si="219"/>
        <v>738</v>
      </c>
      <c r="AP119" s="182">
        <f t="shared" si="219"/>
        <v>11729</v>
      </c>
      <c r="AQ119" s="182">
        <f t="shared" si="219"/>
        <v>48</v>
      </c>
      <c r="AR119" s="182">
        <f t="shared" si="219"/>
        <v>8063</v>
      </c>
      <c r="AS119" s="182">
        <f t="shared" si="219"/>
        <v>963</v>
      </c>
      <c r="AT119" s="182">
        <f t="shared" si="219"/>
        <v>360</v>
      </c>
      <c r="AU119" s="182">
        <f t="shared" si="219"/>
        <v>56</v>
      </c>
      <c r="AV119" s="182">
        <f t="shared" si="219"/>
        <v>43</v>
      </c>
      <c r="AW119" s="182">
        <f t="shared" si="219"/>
        <v>42</v>
      </c>
      <c r="AX119" s="182">
        <f t="shared" si="219"/>
        <v>17</v>
      </c>
      <c r="AY119" s="182">
        <f t="shared" si="219"/>
        <v>46</v>
      </c>
      <c r="AZ119" s="182">
        <f t="shared" si="219"/>
        <v>1784</v>
      </c>
      <c r="BA119" s="182">
        <f t="shared" si="219"/>
        <v>1386</v>
      </c>
      <c r="BB119" s="182">
        <f t="shared" si="219"/>
        <v>1555</v>
      </c>
      <c r="BC119" s="182">
        <f t="shared" si="219"/>
        <v>3025</v>
      </c>
      <c r="BD119" s="182">
        <f t="shared" si="219"/>
        <v>435</v>
      </c>
      <c r="BE119" s="182">
        <f t="shared" si="219"/>
        <v>123</v>
      </c>
      <c r="BF119" s="182">
        <f t="shared" si="219"/>
        <v>2290</v>
      </c>
      <c r="BG119" s="182">
        <f t="shared" si="219"/>
        <v>137</v>
      </c>
      <c r="BH119" s="182">
        <f t="shared" si="219"/>
        <v>56</v>
      </c>
      <c r="BI119" s="182">
        <f t="shared" si="219"/>
        <v>53</v>
      </c>
      <c r="BJ119" s="182">
        <f t="shared" si="219"/>
        <v>666</v>
      </c>
      <c r="BK119" s="182">
        <f t="shared" si="219"/>
        <v>3196</v>
      </c>
      <c r="BL119" s="182">
        <f t="shared" si="219"/>
        <v>10</v>
      </c>
      <c r="BM119" s="182">
        <f t="shared" si="219"/>
        <v>63</v>
      </c>
      <c r="BN119" s="182">
        <f t="shared" si="219"/>
        <v>529</v>
      </c>
      <c r="BO119" s="182">
        <f t="shared" ref="BO119:CT119" si="220">BO29</f>
        <v>253</v>
      </c>
      <c r="BP119" s="182">
        <f t="shared" si="220"/>
        <v>23</v>
      </c>
      <c r="BQ119" s="182">
        <f t="shared" si="220"/>
        <v>708</v>
      </c>
      <c r="BR119" s="182">
        <f t="shared" si="220"/>
        <v>604</v>
      </c>
      <c r="BS119" s="182">
        <f t="shared" si="220"/>
        <v>150</v>
      </c>
      <c r="BT119" s="182">
        <f t="shared" si="220"/>
        <v>50</v>
      </c>
      <c r="BU119" s="182">
        <f t="shared" si="220"/>
        <v>65</v>
      </c>
      <c r="BV119" s="182">
        <f t="shared" si="220"/>
        <v>185</v>
      </c>
      <c r="BW119" s="182">
        <f t="shared" si="220"/>
        <v>189</v>
      </c>
      <c r="BX119" s="182">
        <f t="shared" si="220"/>
        <v>10</v>
      </c>
      <c r="BY119" s="182">
        <f t="shared" si="220"/>
        <v>92</v>
      </c>
      <c r="BZ119" s="182">
        <f t="shared" si="220"/>
        <v>36</v>
      </c>
      <c r="CA119" s="182">
        <f t="shared" si="220"/>
        <v>25</v>
      </c>
      <c r="CB119" s="182">
        <f t="shared" si="220"/>
        <v>10037</v>
      </c>
      <c r="CC119" s="182">
        <f t="shared" si="220"/>
        <v>24</v>
      </c>
      <c r="CD119" s="182">
        <f t="shared" si="220"/>
        <v>5</v>
      </c>
      <c r="CE119" s="182">
        <f t="shared" si="220"/>
        <v>38</v>
      </c>
      <c r="CF119" s="182">
        <f t="shared" si="220"/>
        <v>14</v>
      </c>
      <c r="CG119" s="182">
        <f t="shared" si="220"/>
        <v>30</v>
      </c>
      <c r="CH119" s="182">
        <f t="shared" si="220"/>
        <v>15</v>
      </c>
      <c r="CI119" s="182">
        <f t="shared" si="220"/>
        <v>126</v>
      </c>
      <c r="CJ119" s="182">
        <f t="shared" si="220"/>
        <v>164</v>
      </c>
      <c r="CK119" s="182">
        <f t="shared" si="220"/>
        <v>750</v>
      </c>
      <c r="CL119" s="182">
        <f t="shared" si="220"/>
        <v>178</v>
      </c>
      <c r="CM119" s="182">
        <f t="shared" si="220"/>
        <v>114</v>
      </c>
      <c r="CN119" s="182">
        <f t="shared" si="220"/>
        <v>3051</v>
      </c>
      <c r="CO119" s="182">
        <f t="shared" si="220"/>
        <v>2067</v>
      </c>
      <c r="CP119" s="182">
        <f t="shared" si="220"/>
        <v>102</v>
      </c>
      <c r="CQ119" s="182">
        <f t="shared" si="220"/>
        <v>163</v>
      </c>
      <c r="CR119" s="182">
        <f t="shared" si="220"/>
        <v>49</v>
      </c>
      <c r="CS119" s="182">
        <f t="shared" si="220"/>
        <v>50</v>
      </c>
      <c r="CT119" s="182">
        <f t="shared" si="220"/>
        <v>25</v>
      </c>
      <c r="CU119" s="182">
        <f t="shared" ref="CU119:DZ119" si="221">CU29</f>
        <v>35</v>
      </c>
      <c r="CV119" s="182">
        <f t="shared" si="221"/>
        <v>3</v>
      </c>
      <c r="CW119" s="182">
        <f t="shared" si="221"/>
        <v>56</v>
      </c>
      <c r="CX119" s="182">
        <f t="shared" si="221"/>
        <v>121</v>
      </c>
      <c r="CY119" s="182">
        <f t="shared" si="221"/>
        <v>6</v>
      </c>
      <c r="CZ119" s="182">
        <f t="shared" si="221"/>
        <v>332</v>
      </c>
      <c r="DA119" s="182">
        <f t="shared" si="221"/>
        <v>35</v>
      </c>
      <c r="DB119" s="182">
        <f t="shared" si="221"/>
        <v>55</v>
      </c>
      <c r="DC119" s="182">
        <f t="shared" si="221"/>
        <v>31</v>
      </c>
      <c r="DD119" s="182">
        <f t="shared" si="221"/>
        <v>26</v>
      </c>
      <c r="DE119" s="182">
        <f t="shared" si="221"/>
        <v>48</v>
      </c>
      <c r="DF119" s="182">
        <f t="shared" si="221"/>
        <v>3413</v>
      </c>
      <c r="DG119" s="182">
        <f t="shared" si="221"/>
        <v>18</v>
      </c>
      <c r="DH119" s="182">
        <f t="shared" si="221"/>
        <v>337</v>
      </c>
      <c r="DI119" s="182">
        <f t="shared" si="221"/>
        <v>412</v>
      </c>
      <c r="DJ119" s="182">
        <f t="shared" si="221"/>
        <v>92</v>
      </c>
      <c r="DK119" s="182">
        <f t="shared" si="221"/>
        <v>73</v>
      </c>
      <c r="DL119" s="182">
        <f t="shared" si="221"/>
        <v>1055</v>
      </c>
      <c r="DM119" s="182">
        <f t="shared" si="221"/>
        <v>48</v>
      </c>
      <c r="DN119" s="182">
        <f t="shared" si="221"/>
        <v>187</v>
      </c>
      <c r="DO119" s="182">
        <f t="shared" si="221"/>
        <v>449</v>
      </c>
      <c r="DP119" s="182">
        <f t="shared" si="221"/>
        <v>40</v>
      </c>
      <c r="DQ119" s="182">
        <f t="shared" si="221"/>
        <v>106</v>
      </c>
      <c r="DR119" s="182">
        <f t="shared" si="221"/>
        <v>267</v>
      </c>
      <c r="DS119" s="182">
        <f t="shared" si="221"/>
        <v>115</v>
      </c>
      <c r="DT119" s="182">
        <f t="shared" si="221"/>
        <v>22</v>
      </c>
      <c r="DU119" s="182">
        <f t="shared" si="221"/>
        <v>46</v>
      </c>
      <c r="DV119" s="182">
        <f t="shared" si="221"/>
        <v>29</v>
      </c>
      <c r="DW119" s="182">
        <f t="shared" si="221"/>
        <v>34</v>
      </c>
      <c r="DX119" s="182">
        <f t="shared" si="221"/>
        <v>28</v>
      </c>
      <c r="DY119" s="182">
        <f t="shared" si="221"/>
        <v>43</v>
      </c>
      <c r="DZ119" s="182">
        <f t="shared" si="221"/>
        <v>91</v>
      </c>
      <c r="EA119" s="182">
        <f t="shared" ref="EA119:FF119" si="222">EA29</f>
        <v>85</v>
      </c>
      <c r="EB119" s="182">
        <f t="shared" si="222"/>
        <v>94</v>
      </c>
      <c r="EC119" s="182">
        <f t="shared" si="222"/>
        <v>48</v>
      </c>
      <c r="ED119" s="182">
        <f t="shared" si="222"/>
        <v>226</v>
      </c>
      <c r="EE119" s="182">
        <f t="shared" si="222"/>
        <v>35</v>
      </c>
      <c r="EF119" s="182">
        <f t="shared" si="222"/>
        <v>269</v>
      </c>
      <c r="EG119" s="182">
        <f t="shared" si="222"/>
        <v>36</v>
      </c>
      <c r="EH119" s="182">
        <f t="shared" si="222"/>
        <v>37</v>
      </c>
      <c r="EI119" s="182">
        <f t="shared" si="222"/>
        <v>2160</v>
      </c>
      <c r="EJ119" s="182">
        <f t="shared" si="222"/>
        <v>1728</v>
      </c>
      <c r="EK119" s="182">
        <f t="shared" si="222"/>
        <v>102</v>
      </c>
      <c r="EL119" s="182">
        <f t="shared" si="222"/>
        <v>87</v>
      </c>
      <c r="EM119" s="182">
        <f t="shared" si="222"/>
        <v>47</v>
      </c>
      <c r="EN119" s="182">
        <f t="shared" si="222"/>
        <v>167</v>
      </c>
      <c r="EO119" s="182">
        <f t="shared" si="222"/>
        <v>30</v>
      </c>
      <c r="EP119" s="182">
        <f t="shared" si="222"/>
        <v>49</v>
      </c>
      <c r="EQ119" s="182">
        <f t="shared" si="222"/>
        <v>384</v>
      </c>
      <c r="ER119" s="182">
        <f t="shared" si="222"/>
        <v>40</v>
      </c>
      <c r="ES119" s="182">
        <f t="shared" si="222"/>
        <v>16</v>
      </c>
      <c r="ET119" s="182">
        <f t="shared" si="222"/>
        <v>23</v>
      </c>
      <c r="EU119" s="182">
        <f t="shared" si="222"/>
        <v>86</v>
      </c>
      <c r="EV119" s="182">
        <f t="shared" si="222"/>
        <v>16</v>
      </c>
      <c r="EW119" s="182">
        <f t="shared" si="222"/>
        <v>80</v>
      </c>
      <c r="EX119" s="182">
        <f t="shared" si="222"/>
        <v>27</v>
      </c>
      <c r="EY119" s="182">
        <f t="shared" si="222"/>
        <v>135</v>
      </c>
      <c r="EZ119" s="182">
        <f t="shared" si="222"/>
        <v>23</v>
      </c>
      <c r="FA119" s="182">
        <f t="shared" si="222"/>
        <v>462</v>
      </c>
      <c r="FB119" s="182">
        <f t="shared" si="222"/>
        <v>47</v>
      </c>
      <c r="FC119" s="182">
        <f t="shared" si="222"/>
        <v>212</v>
      </c>
      <c r="FD119" s="182">
        <f t="shared" si="222"/>
        <v>85</v>
      </c>
      <c r="FE119" s="182">
        <f t="shared" si="222"/>
        <v>15</v>
      </c>
      <c r="FF119" s="182">
        <f t="shared" si="222"/>
        <v>32</v>
      </c>
      <c r="FG119" s="182">
        <f t="shared" ref="FG119:FX119" si="223">FG29</f>
        <v>19</v>
      </c>
      <c r="FH119" s="182">
        <f t="shared" si="223"/>
        <v>15</v>
      </c>
      <c r="FI119" s="182">
        <f t="shared" si="223"/>
        <v>262</v>
      </c>
      <c r="FJ119" s="182">
        <f t="shared" si="223"/>
        <v>214</v>
      </c>
      <c r="FK119" s="182">
        <f t="shared" si="223"/>
        <v>246</v>
      </c>
      <c r="FL119" s="182">
        <f t="shared" si="223"/>
        <v>901</v>
      </c>
      <c r="FM119" s="182">
        <f t="shared" si="223"/>
        <v>523</v>
      </c>
      <c r="FN119" s="182">
        <f t="shared" si="223"/>
        <v>3119</v>
      </c>
      <c r="FO119" s="182">
        <f t="shared" si="223"/>
        <v>146</v>
      </c>
      <c r="FP119" s="182">
        <f t="shared" si="223"/>
        <v>304</v>
      </c>
      <c r="FQ119" s="182">
        <f t="shared" si="223"/>
        <v>121</v>
      </c>
      <c r="FR119" s="182">
        <f t="shared" si="223"/>
        <v>29</v>
      </c>
      <c r="FS119" s="182">
        <f t="shared" si="223"/>
        <v>21</v>
      </c>
      <c r="FT119" s="182">
        <f t="shared" si="223"/>
        <v>7</v>
      </c>
      <c r="FU119" s="182">
        <f t="shared" si="223"/>
        <v>145</v>
      </c>
      <c r="FV119" s="182">
        <f t="shared" si="223"/>
        <v>108</v>
      </c>
      <c r="FW119" s="182">
        <f t="shared" si="223"/>
        <v>15</v>
      </c>
      <c r="FX119" s="182">
        <f t="shared" si="223"/>
        <v>3</v>
      </c>
      <c r="FY119" s="14"/>
      <c r="FZ119" s="14"/>
      <c r="GA119" s="2"/>
      <c r="GB119" s="14"/>
      <c r="GC119" s="14"/>
      <c r="GD119" s="14"/>
      <c r="GE119" s="14"/>
      <c r="GF119" s="14"/>
      <c r="GG119" s="2"/>
      <c r="GH119" s="12"/>
      <c r="GI119" s="129"/>
      <c r="GJ119" s="129"/>
      <c r="GK119" s="129"/>
      <c r="GL119" s="129"/>
      <c r="GM119" s="129"/>
      <c r="GN119" s="176"/>
      <c r="GO119" s="176"/>
    </row>
    <row r="120" spans="1:197" s="117" customFormat="1" x14ac:dyDescent="0.35">
      <c r="A120" s="115" t="s">
        <v>502</v>
      </c>
      <c r="B120" s="116" t="s">
        <v>731</v>
      </c>
      <c r="C120" s="31">
        <f>C84*0.25</f>
        <v>2172.9499999999998</v>
      </c>
      <c r="D120" s="31">
        <f t="shared" ref="D120:BO120" si="224">D84*0.25</f>
        <v>2172.9499999999998</v>
      </c>
      <c r="E120" s="31">
        <f t="shared" si="224"/>
        <v>2172.9499999999998</v>
      </c>
      <c r="F120" s="31">
        <f t="shared" si="224"/>
        <v>2172.9499999999998</v>
      </c>
      <c r="G120" s="31">
        <f t="shared" si="224"/>
        <v>2172.9499999999998</v>
      </c>
      <c r="H120" s="31">
        <f t="shared" si="224"/>
        <v>2172.9499999999998</v>
      </c>
      <c r="I120" s="31">
        <f t="shared" si="224"/>
        <v>2172.9499999999998</v>
      </c>
      <c r="J120" s="31">
        <f t="shared" si="224"/>
        <v>2172.9499999999998</v>
      </c>
      <c r="K120" s="31">
        <f t="shared" si="224"/>
        <v>2172.9499999999998</v>
      </c>
      <c r="L120" s="31">
        <f t="shared" si="224"/>
        <v>2172.9499999999998</v>
      </c>
      <c r="M120" s="31">
        <f t="shared" si="224"/>
        <v>2172.9499999999998</v>
      </c>
      <c r="N120" s="31">
        <f t="shared" si="224"/>
        <v>2172.9499999999998</v>
      </c>
      <c r="O120" s="31">
        <f t="shared" si="224"/>
        <v>2172.9499999999998</v>
      </c>
      <c r="P120" s="31">
        <f t="shared" si="224"/>
        <v>2172.9499999999998</v>
      </c>
      <c r="Q120" s="31">
        <f t="shared" si="224"/>
        <v>2172.9499999999998</v>
      </c>
      <c r="R120" s="31">
        <f t="shared" si="224"/>
        <v>2172.9499999999998</v>
      </c>
      <c r="S120" s="31">
        <f t="shared" si="224"/>
        <v>2172.9499999999998</v>
      </c>
      <c r="T120" s="31">
        <f t="shared" si="224"/>
        <v>2172.9499999999998</v>
      </c>
      <c r="U120" s="31">
        <f t="shared" si="224"/>
        <v>2172.9499999999998</v>
      </c>
      <c r="V120" s="31">
        <f t="shared" si="224"/>
        <v>2172.9499999999998</v>
      </c>
      <c r="W120" s="31">
        <f t="shared" si="224"/>
        <v>2172.9499999999998</v>
      </c>
      <c r="X120" s="31">
        <f t="shared" si="224"/>
        <v>2172.9499999999998</v>
      </c>
      <c r="Y120" s="31">
        <f t="shared" si="224"/>
        <v>2172.9499999999998</v>
      </c>
      <c r="Z120" s="31">
        <f t="shared" si="224"/>
        <v>2172.9499999999998</v>
      </c>
      <c r="AA120" s="31">
        <f t="shared" si="224"/>
        <v>2172.9499999999998</v>
      </c>
      <c r="AB120" s="31">
        <f t="shared" si="224"/>
        <v>2172.9499999999998</v>
      </c>
      <c r="AC120" s="31">
        <f t="shared" si="224"/>
        <v>2172.9499999999998</v>
      </c>
      <c r="AD120" s="31">
        <f t="shared" si="224"/>
        <v>2172.9499999999998</v>
      </c>
      <c r="AE120" s="31">
        <f t="shared" si="224"/>
        <v>2172.9499999999998</v>
      </c>
      <c r="AF120" s="31">
        <f t="shared" si="224"/>
        <v>2172.9499999999998</v>
      </c>
      <c r="AG120" s="31">
        <f t="shared" si="224"/>
        <v>2172.9499999999998</v>
      </c>
      <c r="AH120" s="31">
        <f t="shared" si="224"/>
        <v>2172.9499999999998</v>
      </c>
      <c r="AI120" s="31">
        <f t="shared" si="224"/>
        <v>2172.9499999999998</v>
      </c>
      <c r="AJ120" s="31">
        <f t="shared" si="224"/>
        <v>2172.9499999999998</v>
      </c>
      <c r="AK120" s="31">
        <f t="shared" si="224"/>
        <v>2172.9499999999998</v>
      </c>
      <c r="AL120" s="31">
        <f t="shared" si="224"/>
        <v>2172.9499999999998</v>
      </c>
      <c r="AM120" s="31">
        <f t="shared" si="224"/>
        <v>2172.9499999999998</v>
      </c>
      <c r="AN120" s="31">
        <f t="shared" si="224"/>
        <v>2172.9499999999998</v>
      </c>
      <c r="AO120" s="31">
        <f t="shared" si="224"/>
        <v>2172.9499999999998</v>
      </c>
      <c r="AP120" s="31">
        <f t="shared" si="224"/>
        <v>2172.9499999999998</v>
      </c>
      <c r="AQ120" s="31">
        <f t="shared" si="224"/>
        <v>2172.9499999999998</v>
      </c>
      <c r="AR120" s="31">
        <f t="shared" si="224"/>
        <v>2172.9499999999998</v>
      </c>
      <c r="AS120" s="31">
        <f t="shared" si="224"/>
        <v>2172.9499999999998</v>
      </c>
      <c r="AT120" s="31">
        <f t="shared" si="224"/>
        <v>2172.9499999999998</v>
      </c>
      <c r="AU120" s="31">
        <f t="shared" si="224"/>
        <v>2172.9499999999998</v>
      </c>
      <c r="AV120" s="31">
        <f t="shared" si="224"/>
        <v>2172.9499999999998</v>
      </c>
      <c r="AW120" s="31">
        <f t="shared" si="224"/>
        <v>2172.9499999999998</v>
      </c>
      <c r="AX120" s="31">
        <f t="shared" si="224"/>
        <v>2172.9499999999998</v>
      </c>
      <c r="AY120" s="31">
        <f t="shared" si="224"/>
        <v>2172.9499999999998</v>
      </c>
      <c r="AZ120" s="31">
        <f t="shared" si="224"/>
        <v>2172.9499999999998</v>
      </c>
      <c r="BA120" s="31">
        <f t="shared" si="224"/>
        <v>2172.9499999999998</v>
      </c>
      <c r="BB120" s="31">
        <f t="shared" si="224"/>
        <v>2172.9499999999998</v>
      </c>
      <c r="BC120" s="31">
        <f t="shared" si="224"/>
        <v>2172.9499999999998</v>
      </c>
      <c r="BD120" s="31">
        <f t="shared" si="224"/>
        <v>2172.9499999999998</v>
      </c>
      <c r="BE120" s="31">
        <f t="shared" si="224"/>
        <v>2172.9499999999998</v>
      </c>
      <c r="BF120" s="31">
        <f t="shared" si="224"/>
        <v>2172.9499999999998</v>
      </c>
      <c r="BG120" s="31">
        <f t="shared" si="224"/>
        <v>2172.9499999999998</v>
      </c>
      <c r="BH120" s="31">
        <f t="shared" si="224"/>
        <v>2172.9499999999998</v>
      </c>
      <c r="BI120" s="31">
        <f t="shared" si="224"/>
        <v>2172.9499999999998</v>
      </c>
      <c r="BJ120" s="31">
        <f t="shared" si="224"/>
        <v>2172.9499999999998</v>
      </c>
      <c r="BK120" s="31">
        <f t="shared" si="224"/>
        <v>2172.9499999999998</v>
      </c>
      <c r="BL120" s="31">
        <f t="shared" si="224"/>
        <v>2172.9499999999998</v>
      </c>
      <c r="BM120" s="31">
        <f t="shared" si="224"/>
        <v>2172.9499999999998</v>
      </c>
      <c r="BN120" s="31">
        <f t="shared" si="224"/>
        <v>2172.9499999999998</v>
      </c>
      <c r="BO120" s="31">
        <f t="shared" si="224"/>
        <v>2172.9499999999998</v>
      </c>
      <c r="BP120" s="31">
        <f t="shared" ref="BP120:EA120" si="225">BP84*0.25</f>
        <v>2172.9499999999998</v>
      </c>
      <c r="BQ120" s="31">
        <f t="shared" si="225"/>
        <v>2172.9499999999998</v>
      </c>
      <c r="BR120" s="31">
        <f t="shared" si="225"/>
        <v>2172.9499999999998</v>
      </c>
      <c r="BS120" s="31">
        <f t="shared" si="225"/>
        <v>2172.9499999999998</v>
      </c>
      <c r="BT120" s="31">
        <f t="shared" si="225"/>
        <v>2172.9499999999998</v>
      </c>
      <c r="BU120" s="31">
        <f t="shared" si="225"/>
        <v>2172.9499999999998</v>
      </c>
      <c r="BV120" s="31">
        <f t="shared" si="225"/>
        <v>2172.9499999999998</v>
      </c>
      <c r="BW120" s="31">
        <f t="shared" si="225"/>
        <v>2172.9499999999998</v>
      </c>
      <c r="BX120" s="31">
        <f t="shared" si="225"/>
        <v>2172.9499999999998</v>
      </c>
      <c r="BY120" s="31">
        <f t="shared" si="225"/>
        <v>2172.9499999999998</v>
      </c>
      <c r="BZ120" s="31">
        <f t="shared" si="225"/>
        <v>2172.9499999999998</v>
      </c>
      <c r="CA120" s="31">
        <f t="shared" si="225"/>
        <v>2172.9499999999998</v>
      </c>
      <c r="CB120" s="31">
        <f t="shared" si="225"/>
        <v>2172.9499999999998</v>
      </c>
      <c r="CC120" s="31">
        <f t="shared" si="225"/>
        <v>2172.9499999999998</v>
      </c>
      <c r="CD120" s="31">
        <f t="shared" si="225"/>
        <v>2172.9499999999998</v>
      </c>
      <c r="CE120" s="31">
        <f t="shared" si="225"/>
        <v>2172.9499999999998</v>
      </c>
      <c r="CF120" s="31">
        <f t="shared" si="225"/>
        <v>2172.9499999999998</v>
      </c>
      <c r="CG120" s="31">
        <f t="shared" si="225"/>
        <v>2172.9499999999998</v>
      </c>
      <c r="CH120" s="31">
        <f t="shared" si="225"/>
        <v>2172.9499999999998</v>
      </c>
      <c r="CI120" s="31">
        <f t="shared" si="225"/>
        <v>2172.9499999999998</v>
      </c>
      <c r="CJ120" s="31">
        <f t="shared" si="225"/>
        <v>2172.9499999999998</v>
      </c>
      <c r="CK120" s="31">
        <f t="shared" si="225"/>
        <v>2172.9499999999998</v>
      </c>
      <c r="CL120" s="31">
        <f t="shared" si="225"/>
        <v>2172.9499999999998</v>
      </c>
      <c r="CM120" s="31">
        <f t="shared" si="225"/>
        <v>2172.9499999999998</v>
      </c>
      <c r="CN120" s="31">
        <f t="shared" si="225"/>
        <v>2172.9499999999998</v>
      </c>
      <c r="CO120" s="31">
        <f t="shared" si="225"/>
        <v>2172.9499999999998</v>
      </c>
      <c r="CP120" s="31">
        <f t="shared" si="225"/>
        <v>2172.9499999999998</v>
      </c>
      <c r="CQ120" s="31">
        <f t="shared" si="225"/>
        <v>2172.9499999999998</v>
      </c>
      <c r="CR120" s="31">
        <f t="shared" si="225"/>
        <v>2172.9499999999998</v>
      </c>
      <c r="CS120" s="31">
        <f t="shared" si="225"/>
        <v>2172.9499999999998</v>
      </c>
      <c r="CT120" s="31">
        <f t="shared" si="225"/>
        <v>2172.9499999999998</v>
      </c>
      <c r="CU120" s="31">
        <f t="shared" si="225"/>
        <v>2172.9499999999998</v>
      </c>
      <c r="CV120" s="31">
        <f t="shared" si="225"/>
        <v>2172.9499999999998</v>
      </c>
      <c r="CW120" s="31">
        <f t="shared" si="225"/>
        <v>2172.9499999999998</v>
      </c>
      <c r="CX120" s="31">
        <f t="shared" si="225"/>
        <v>2172.9499999999998</v>
      </c>
      <c r="CY120" s="31">
        <f t="shared" si="225"/>
        <v>2172.9499999999998</v>
      </c>
      <c r="CZ120" s="31">
        <f t="shared" si="225"/>
        <v>2172.9499999999998</v>
      </c>
      <c r="DA120" s="31">
        <f t="shared" si="225"/>
        <v>2172.9499999999998</v>
      </c>
      <c r="DB120" s="31">
        <f t="shared" si="225"/>
        <v>2172.9499999999998</v>
      </c>
      <c r="DC120" s="31">
        <f t="shared" si="225"/>
        <v>2172.9499999999998</v>
      </c>
      <c r="DD120" s="31">
        <f t="shared" si="225"/>
        <v>2172.9499999999998</v>
      </c>
      <c r="DE120" s="31">
        <f t="shared" si="225"/>
        <v>2172.9499999999998</v>
      </c>
      <c r="DF120" s="31">
        <f t="shared" si="225"/>
        <v>2172.9499999999998</v>
      </c>
      <c r="DG120" s="31">
        <f t="shared" si="225"/>
        <v>2172.9499999999998</v>
      </c>
      <c r="DH120" s="31">
        <f t="shared" si="225"/>
        <v>2172.9499999999998</v>
      </c>
      <c r="DI120" s="31">
        <f t="shared" si="225"/>
        <v>2172.9499999999998</v>
      </c>
      <c r="DJ120" s="31">
        <f t="shared" si="225"/>
        <v>2172.9499999999998</v>
      </c>
      <c r="DK120" s="31">
        <f t="shared" si="225"/>
        <v>2172.9499999999998</v>
      </c>
      <c r="DL120" s="31">
        <f t="shared" si="225"/>
        <v>2172.9499999999998</v>
      </c>
      <c r="DM120" s="31">
        <f t="shared" si="225"/>
        <v>2172.9499999999998</v>
      </c>
      <c r="DN120" s="31">
        <f t="shared" si="225"/>
        <v>2172.9499999999998</v>
      </c>
      <c r="DO120" s="31">
        <f t="shared" si="225"/>
        <v>2172.9499999999998</v>
      </c>
      <c r="DP120" s="31">
        <f t="shared" si="225"/>
        <v>2172.9499999999998</v>
      </c>
      <c r="DQ120" s="31">
        <f t="shared" si="225"/>
        <v>2172.9499999999998</v>
      </c>
      <c r="DR120" s="31">
        <f t="shared" si="225"/>
        <v>2172.9499999999998</v>
      </c>
      <c r="DS120" s="31">
        <f t="shared" si="225"/>
        <v>2172.9499999999998</v>
      </c>
      <c r="DT120" s="31">
        <f t="shared" si="225"/>
        <v>2172.9499999999998</v>
      </c>
      <c r="DU120" s="31">
        <f t="shared" si="225"/>
        <v>2172.9499999999998</v>
      </c>
      <c r="DV120" s="31">
        <f t="shared" si="225"/>
        <v>2172.9499999999998</v>
      </c>
      <c r="DW120" s="31">
        <f t="shared" si="225"/>
        <v>2172.9499999999998</v>
      </c>
      <c r="DX120" s="31">
        <f t="shared" si="225"/>
        <v>2172.9499999999998</v>
      </c>
      <c r="DY120" s="31">
        <f t="shared" si="225"/>
        <v>2172.9499999999998</v>
      </c>
      <c r="DZ120" s="31">
        <f t="shared" si="225"/>
        <v>2172.9499999999998</v>
      </c>
      <c r="EA120" s="31">
        <f t="shared" si="225"/>
        <v>2172.9499999999998</v>
      </c>
      <c r="EB120" s="31">
        <f t="shared" ref="EB120:FX120" si="226">EB84*0.25</f>
        <v>2172.9499999999998</v>
      </c>
      <c r="EC120" s="31">
        <f t="shared" si="226"/>
        <v>2172.9499999999998</v>
      </c>
      <c r="ED120" s="31">
        <f t="shared" si="226"/>
        <v>2172.9499999999998</v>
      </c>
      <c r="EE120" s="31">
        <f t="shared" si="226"/>
        <v>2172.9499999999998</v>
      </c>
      <c r="EF120" s="31">
        <f t="shared" si="226"/>
        <v>2172.9499999999998</v>
      </c>
      <c r="EG120" s="31">
        <f t="shared" si="226"/>
        <v>2172.9499999999998</v>
      </c>
      <c r="EH120" s="31">
        <f t="shared" si="226"/>
        <v>2172.9499999999998</v>
      </c>
      <c r="EI120" s="31">
        <f t="shared" si="226"/>
        <v>2172.9499999999998</v>
      </c>
      <c r="EJ120" s="31">
        <f t="shared" si="226"/>
        <v>2172.9499999999998</v>
      </c>
      <c r="EK120" s="31">
        <f t="shared" si="226"/>
        <v>2172.9499999999998</v>
      </c>
      <c r="EL120" s="31">
        <f t="shared" si="226"/>
        <v>2172.9499999999998</v>
      </c>
      <c r="EM120" s="31">
        <f t="shared" si="226"/>
        <v>2172.9499999999998</v>
      </c>
      <c r="EN120" s="31">
        <f t="shared" si="226"/>
        <v>2172.9499999999998</v>
      </c>
      <c r="EO120" s="31">
        <f t="shared" si="226"/>
        <v>2172.9499999999998</v>
      </c>
      <c r="EP120" s="31">
        <f t="shared" si="226"/>
        <v>2172.9499999999998</v>
      </c>
      <c r="EQ120" s="31">
        <f t="shared" si="226"/>
        <v>2172.9499999999998</v>
      </c>
      <c r="ER120" s="31">
        <f t="shared" si="226"/>
        <v>2172.9499999999998</v>
      </c>
      <c r="ES120" s="31">
        <f t="shared" si="226"/>
        <v>2172.9499999999998</v>
      </c>
      <c r="ET120" s="31">
        <f t="shared" si="226"/>
        <v>2172.9499999999998</v>
      </c>
      <c r="EU120" s="31">
        <f t="shared" si="226"/>
        <v>2172.9499999999998</v>
      </c>
      <c r="EV120" s="31">
        <f t="shared" si="226"/>
        <v>2172.9499999999998</v>
      </c>
      <c r="EW120" s="31">
        <f t="shared" si="226"/>
        <v>2172.9499999999998</v>
      </c>
      <c r="EX120" s="31">
        <f t="shared" si="226"/>
        <v>2172.9499999999998</v>
      </c>
      <c r="EY120" s="31">
        <f t="shared" si="226"/>
        <v>2172.9499999999998</v>
      </c>
      <c r="EZ120" s="31">
        <f t="shared" si="226"/>
        <v>2172.9499999999998</v>
      </c>
      <c r="FA120" s="31">
        <f t="shared" si="226"/>
        <v>2172.9499999999998</v>
      </c>
      <c r="FB120" s="31">
        <f t="shared" si="226"/>
        <v>2172.9499999999998</v>
      </c>
      <c r="FC120" s="31">
        <f t="shared" si="226"/>
        <v>2172.9499999999998</v>
      </c>
      <c r="FD120" s="31">
        <f t="shared" si="226"/>
        <v>2172.9499999999998</v>
      </c>
      <c r="FE120" s="31">
        <f t="shared" si="226"/>
        <v>2172.9499999999998</v>
      </c>
      <c r="FF120" s="31">
        <f t="shared" si="226"/>
        <v>2172.9499999999998</v>
      </c>
      <c r="FG120" s="31">
        <f t="shared" si="226"/>
        <v>2172.9499999999998</v>
      </c>
      <c r="FH120" s="31">
        <f t="shared" si="226"/>
        <v>2172.9499999999998</v>
      </c>
      <c r="FI120" s="31">
        <f t="shared" si="226"/>
        <v>2172.9499999999998</v>
      </c>
      <c r="FJ120" s="31">
        <f t="shared" si="226"/>
        <v>2172.9499999999998</v>
      </c>
      <c r="FK120" s="31">
        <f t="shared" si="226"/>
        <v>2172.9499999999998</v>
      </c>
      <c r="FL120" s="31">
        <f t="shared" si="226"/>
        <v>2172.9499999999998</v>
      </c>
      <c r="FM120" s="31">
        <f t="shared" si="226"/>
        <v>2172.9499999999998</v>
      </c>
      <c r="FN120" s="31">
        <f t="shared" si="226"/>
        <v>2172.9499999999998</v>
      </c>
      <c r="FO120" s="31">
        <f t="shared" si="226"/>
        <v>2172.9499999999998</v>
      </c>
      <c r="FP120" s="31">
        <f t="shared" si="226"/>
        <v>2172.9499999999998</v>
      </c>
      <c r="FQ120" s="31">
        <f t="shared" si="226"/>
        <v>2172.9499999999998</v>
      </c>
      <c r="FR120" s="31">
        <f t="shared" si="226"/>
        <v>2172.9499999999998</v>
      </c>
      <c r="FS120" s="31">
        <f t="shared" si="226"/>
        <v>2172.9499999999998</v>
      </c>
      <c r="FT120" s="31">
        <f t="shared" si="226"/>
        <v>2172.9499999999998</v>
      </c>
      <c r="FU120" s="31">
        <f t="shared" si="226"/>
        <v>2172.9499999999998</v>
      </c>
      <c r="FV120" s="31">
        <f t="shared" si="226"/>
        <v>2172.9499999999998</v>
      </c>
      <c r="FW120" s="31">
        <f t="shared" si="226"/>
        <v>2172.9499999999998</v>
      </c>
      <c r="FX120" s="31">
        <f t="shared" si="226"/>
        <v>2172.9499999999998</v>
      </c>
      <c r="FY120" s="14"/>
      <c r="FZ120" s="14"/>
      <c r="GA120" s="2"/>
      <c r="GB120" s="14"/>
      <c r="GC120" s="14"/>
      <c r="GD120" s="14"/>
      <c r="GE120" s="14"/>
      <c r="GF120" s="14"/>
      <c r="GG120" s="2"/>
      <c r="GH120" s="12"/>
      <c r="GI120" s="129"/>
      <c r="GJ120" s="129"/>
      <c r="GK120" s="129"/>
      <c r="GL120" s="129"/>
      <c r="GM120" s="129"/>
      <c r="GN120" s="176"/>
      <c r="GO120" s="176"/>
    </row>
    <row r="121" spans="1:197" s="117" customFormat="1" x14ac:dyDescent="0.35">
      <c r="A121" s="173" t="s">
        <v>733</v>
      </c>
      <c r="B121" s="150" t="s">
        <v>734</v>
      </c>
      <c r="C121" s="196">
        <f>C119*C120</f>
        <v>1923060.7499999998</v>
      </c>
      <c r="D121" s="196">
        <f>D119*D120</f>
        <v>10232421.549999999</v>
      </c>
      <c r="E121" s="196">
        <f t="shared" ref="E121:BO121" si="227">E119*E120</f>
        <v>1820932.0999999999</v>
      </c>
      <c r="F121" s="196">
        <f t="shared" si="227"/>
        <v>6290690.2499999991</v>
      </c>
      <c r="G121" s="196">
        <f t="shared" si="227"/>
        <v>488913.74999999994</v>
      </c>
      <c r="H121" s="196">
        <f t="shared" si="227"/>
        <v>473703.1</v>
      </c>
      <c r="I121" s="196">
        <f t="shared" si="227"/>
        <v>2416320.4</v>
      </c>
      <c r="J121" s="196">
        <f t="shared" si="227"/>
        <v>597561.25</v>
      </c>
      <c r="K121" s="196">
        <f t="shared" si="227"/>
        <v>47804.899999999994</v>
      </c>
      <c r="L121" s="196">
        <f t="shared" si="227"/>
        <v>895255.39999999991</v>
      </c>
      <c r="M121" s="196">
        <f t="shared" si="227"/>
        <v>360709.69999999995</v>
      </c>
      <c r="N121" s="196">
        <f t="shared" si="227"/>
        <v>16620894.549999999</v>
      </c>
      <c r="O121" s="196">
        <f t="shared" si="227"/>
        <v>3946077.1999999997</v>
      </c>
      <c r="P121" s="196">
        <f t="shared" si="227"/>
        <v>132549.94999999998</v>
      </c>
      <c r="Q121" s="196">
        <f t="shared" si="227"/>
        <v>12029451.199999999</v>
      </c>
      <c r="R121" s="196">
        <f t="shared" si="227"/>
        <v>1684036.2499999998</v>
      </c>
      <c r="S121" s="196">
        <f t="shared" si="227"/>
        <v>421552.3</v>
      </c>
      <c r="T121" s="196">
        <f t="shared" si="227"/>
        <v>63015.549999999996</v>
      </c>
      <c r="U121" s="196">
        <f t="shared" si="227"/>
        <v>21729.5</v>
      </c>
      <c r="V121" s="196">
        <f t="shared" si="227"/>
        <v>104301.59999999999</v>
      </c>
      <c r="W121" s="196">
        <f t="shared" si="227"/>
        <v>23902.449999999997</v>
      </c>
      <c r="X121" s="196">
        <f t="shared" si="227"/>
        <v>13037.699999999999</v>
      </c>
      <c r="Y121" s="196">
        <f t="shared" si="227"/>
        <v>330288.39999999997</v>
      </c>
      <c r="Z121" s="196">
        <f t="shared" si="227"/>
        <v>52150.799999999996</v>
      </c>
      <c r="AA121" s="196">
        <f t="shared" si="227"/>
        <v>9139427.6999999993</v>
      </c>
      <c r="AB121" s="196">
        <f t="shared" si="227"/>
        <v>8467986.1499999985</v>
      </c>
      <c r="AC121" s="196">
        <f t="shared" si="227"/>
        <v>297694.14999999997</v>
      </c>
      <c r="AD121" s="196">
        <f t="shared" si="227"/>
        <v>371574.44999999995</v>
      </c>
      <c r="AE121" s="196">
        <f t="shared" si="227"/>
        <v>32594.249999999996</v>
      </c>
      <c r="AF121" s="196">
        <f t="shared" si="227"/>
        <v>60842.599999999991</v>
      </c>
      <c r="AG121" s="196">
        <f t="shared" si="227"/>
        <v>162971.25</v>
      </c>
      <c r="AH121" s="196">
        <f t="shared" si="227"/>
        <v>221640.9</v>
      </c>
      <c r="AI121" s="196">
        <f t="shared" si="227"/>
        <v>91263.9</v>
      </c>
      <c r="AJ121" s="196">
        <f t="shared" si="227"/>
        <v>52150.799999999996</v>
      </c>
      <c r="AK121" s="196">
        <f t="shared" si="227"/>
        <v>54323.749999999993</v>
      </c>
      <c r="AL121" s="196">
        <f t="shared" si="227"/>
        <v>26075.399999999998</v>
      </c>
      <c r="AM121" s="196">
        <f t="shared" si="227"/>
        <v>119512.24999999999</v>
      </c>
      <c r="AN121" s="196">
        <f t="shared" si="227"/>
        <v>95609.799999999988</v>
      </c>
      <c r="AO121" s="196">
        <f t="shared" si="227"/>
        <v>1603637.0999999999</v>
      </c>
      <c r="AP121" s="196">
        <f t="shared" si="227"/>
        <v>25486530.549999997</v>
      </c>
      <c r="AQ121" s="196">
        <f t="shared" si="227"/>
        <v>104301.59999999999</v>
      </c>
      <c r="AR121" s="196">
        <f t="shared" si="227"/>
        <v>17520495.849999998</v>
      </c>
      <c r="AS121" s="196">
        <f t="shared" si="227"/>
        <v>2092550.8499999999</v>
      </c>
      <c r="AT121" s="196">
        <f t="shared" si="227"/>
        <v>782261.99999999988</v>
      </c>
      <c r="AU121" s="196">
        <f t="shared" si="227"/>
        <v>121685.19999999998</v>
      </c>
      <c r="AV121" s="196">
        <f t="shared" si="227"/>
        <v>93436.849999999991</v>
      </c>
      <c r="AW121" s="196">
        <f t="shared" si="227"/>
        <v>91263.9</v>
      </c>
      <c r="AX121" s="196">
        <f t="shared" si="227"/>
        <v>36940.149999999994</v>
      </c>
      <c r="AY121" s="196">
        <f t="shared" si="227"/>
        <v>99955.7</v>
      </c>
      <c r="AZ121" s="196">
        <f t="shared" si="227"/>
        <v>3876542.8</v>
      </c>
      <c r="BA121" s="196">
        <f t="shared" si="227"/>
        <v>3011708.6999999997</v>
      </c>
      <c r="BB121" s="196">
        <f t="shared" si="227"/>
        <v>3378937.2499999995</v>
      </c>
      <c r="BC121" s="196">
        <f t="shared" si="227"/>
        <v>6573173.7499999991</v>
      </c>
      <c r="BD121" s="196">
        <f t="shared" si="227"/>
        <v>945233.24999999988</v>
      </c>
      <c r="BE121" s="196">
        <f t="shared" si="227"/>
        <v>267272.84999999998</v>
      </c>
      <c r="BF121" s="196">
        <f t="shared" si="227"/>
        <v>4976055.5</v>
      </c>
      <c r="BG121" s="196">
        <f t="shared" si="227"/>
        <v>297694.14999999997</v>
      </c>
      <c r="BH121" s="196">
        <f t="shared" si="227"/>
        <v>121685.19999999998</v>
      </c>
      <c r="BI121" s="196">
        <f t="shared" si="227"/>
        <v>115166.34999999999</v>
      </c>
      <c r="BJ121" s="196">
        <f t="shared" si="227"/>
        <v>1447184.7</v>
      </c>
      <c r="BK121" s="196">
        <f t="shared" si="227"/>
        <v>6944748.1999999993</v>
      </c>
      <c r="BL121" s="196">
        <f t="shared" si="227"/>
        <v>21729.5</v>
      </c>
      <c r="BM121" s="196">
        <f t="shared" si="227"/>
        <v>136895.84999999998</v>
      </c>
      <c r="BN121" s="196">
        <f t="shared" si="227"/>
        <v>1149490.5499999998</v>
      </c>
      <c r="BO121" s="196">
        <f t="shared" si="227"/>
        <v>549756.35</v>
      </c>
      <c r="BP121" s="196">
        <f t="shared" ref="BP121:EA121" si="228">BP119*BP120</f>
        <v>49977.85</v>
      </c>
      <c r="BQ121" s="196">
        <f t="shared" si="228"/>
        <v>1538448.5999999999</v>
      </c>
      <c r="BR121" s="196">
        <f t="shared" si="228"/>
        <v>1312461.7999999998</v>
      </c>
      <c r="BS121" s="196">
        <f t="shared" si="228"/>
        <v>325942.5</v>
      </c>
      <c r="BT121" s="196">
        <f t="shared" si="228"/>
        <v>108647.49999999999</v>
      </c>
      <c r="BU121" s="196">
        <f t="shared" si="228"/>
        <v>141241.75</v>
      </c>
      <c r="BV121" s="196">
        <f t="shared" si="228"/>
        <v>401995.74999999994</v>
      </c>
      <c r="BW121" s="196">
        <f t="shared" si="228"/>
        <v>410687.55</v>
      </c>
      <c r="BX121" s="196">
        <f t="shared" si="228"/>
        <v>21729.5</v>
      </c>
      <c r="BY121" s="196">
        <f t="shared" si="228"/>
        <v>199911.4</v>
      </c>
      <c r="BZ121" s="196">
        <f t="shared" si="228"/>
        <v>78226.2</v>
      </c>
      <c r="CA121" s="196">
        <f t="shared" si="228"/>
        <v>54323.749999999993</v>
      </c>
      <c r="CB121" s="196">
        <f t="shared" si="228"/>
        <v>21809899.149999999</v>
      </c>
      <c r="CC121" s="196">
        <f t="shared" si="228"/>
        <v>52150.799999999996</v>
      </c>
      <c r="CD121" s="196">
        <f t="shared" si="228"/>
        <v>10864.75</v>
      </c>
      <c r="CE121" s="196">
        <f t="shared" si="228"/>
        <v>82572.099999999991</v>
      </c>
      <c r="CF121" s="196">
        <f t="shared" si="228"/>
        <v>30421.299999999996</v>
      </c>
      <c r="CG121" s="196">
        <f t="shared" si="228"/>
        <v>65188.499999999993</v>
      </c>
      <c r="CH121" s="196">
        <f t="shared" si="228"/>
        <v>32594.249999999996</v>
      </c>
      <c r="CI121" s="196">
        <f t="shared" si="228"/>
        <v>273791.69999999995</v>
      </c>
      <c r="CJ121" s="196">
        <f t="shared" si="228"/>
        <v>356363.8</v>
      </c>
      <c r="CK121" s="196">
        <f t="shared" si="228"/>
        <v>1629712.4999999998</v>
      </c>
      <c r="CL121" s="196">
        <f t="shared" si="228"/>
        <v>386785.1</v>
      </c>
      <c r="CM121" s="196">
        <f t="shared" si="228"/>
        <v>247716.3</v>
      </c>
      <c r="CN121" s="196">
        <f t="shared" si="228"/>
        <v>6629670.4499999993</v>
      </c>
      <c r="CO121" s="196">
        <f t="shared" si="228"/>
        <v>4491487.6499999994</v>
      </c>
      <c r="CP121" s="196">
        <f t="shared" si="228"/>
        <v>221640.9</v>
      </c>
      <c r="CQ121" s="196">
        <f t="shared" si="228"/>
        <v>354190.85</v>
      </c>
      <c r="CR121" s="196">
        <f t="shared" si="228"/>
        <v>106474.54999999999</v>
      </c>
      <c r="CS121" s="196">
        <f t="shared" si="228"/>
        <v>108647.49999999999</v>
      </c>
      <c r="CT121" s="196">
        <f t="shared" si="228"/>
        <v>54323.749999999993</v>
      </c>
      <c r="CU121" s="196">
        <f t="shared" si="228"/>
        <v>76053.25</v>
      </c>
      <c r="CV121" s="196">
        <f t="shared" si="228"/>
        <v>6518.8499999999995</v>
      </c>
      <c r="CW121" s="196">
        <f t="shared" si="228"/>
        <v>121685.19999999998</v>
      </c>
      <c r="CX121" s="196">
        <f t="shared" si="228"/>
        <v>262926.94999999995</v>
      </c>
      <c r="CY121" s="196">
        <f t="shared" si="228"/>
        <v>13037.699999999999</v>
      </c>
      <c r="CZ121" s="196">
        <f t="shared" si="228"/>
        <v>721419.39999999991</v>
      </c>
      <c r="DA121" s="196">
        <f t="shared" si="228"/>
        <v>76053.25</v>
      </c>
      <c r="DB121" s="196">
        <f t="shared" si="228"/>
        <v>119512.24999999999</v>
      </c>
      <c r="DC121" s="196">
        <f t="shared" si="228"/>
        <v>67361.45</v>
      </c>
      <c r="DD121" s="196">
        <f t="shared" si="228"/>
        <v>56496.7</v>
      </c>
      <c r="DE121" s="196">
        <f t="shared" si="228"/>
        <v>104301.59999999999</v>
      </c>
      <c r="DF121" s="196">
        <f t="shared" si="228"/>
        <v>7416278.3499999996</v>
      </c>
      <c r="DG121" s="196">
        <f t="shared" si="228"/>
        <v>39113.1</v>
      </c>
      <c r="DH121" s="196">
        <f t="shared" si="228"/>
        <v>732284.14999999991</v>
      </c>
      <c r="DI121" s="196">
        <f t="shared" si="228"/>
        <v>895255.39999999991</v>
      </c>
      <c r="DJ121" s="196">
        <f t="shared" si="228"/>
        <v>199911.4</v>
      </c>
      <c r="DK121" s="196">
        <f t="shared" si="228"/>
        <v>158625.34999999998</v>
      </c>
      <c r="DL121" s="196">
        <f t="shared" si="228"/>
        <v>2292462.25</v>
      </c>
      <c r="DM121" s="196">
        <f t="shared" si="228"/>
        <v>104301.59999999999</v>
      </c>
      <c r="DN121" s="196">
        <f t="shared" si="228"/>
        <v>406341.64999999997</v>
      </c>
      <c r="DO121" s="196">
        <f t="shared" si="228"/>
        <v>975654.54999999993</v>
      </c>
      <c r="DP121" s="196">
        <f t="shared" si="228"/>
        <v>86918</v>
      </c>
      <c r="DQ121" s="196">
        <f t="shared" si="228"/>
        <v>230332.69999999998</v>
      </c>
      <c r="DR121" s="196">
        <f t="shared" si="228"/>
        <v>580177.64999999991</v>
      </c>
      <c r="DS121" s="196">
        <f t="shared" si="228"/>
        <v>249889.24999999997</v>
      </c>
      <c r="DT121" s="196">
        <f t="shared" si="228"/>
        <v>47804.899999999994</v>
      </c>
      <c r="DU121" s="196">
        <f t="shared" si="228"/>
        <v>99955.7</v>
      </c>
      <c r="DV121" s="196">
        <f t="shared" si="228"/>
        <v>63015.549999999996</v>
      </c>
      <c r="DW121" s="196">
        <f t="shared" si="228"/>
        <v>73880.299999999988</v>
      </c>
      <c r="DX121" s="196">
        <f t="shared" si="228"/>
        <v>60842.599999999991</v>
      </c>
      <c r="DY121" s="196">
        <f t="shared" si="228"/>
        <v>93436.849999999991</v>
      </c>
      <c r="DZ121" s="196">
        <f t="shared" si="228"/>
        <v>197738.44999999998</v>
      </c>
      <c r="EA121" s="196">
        <f t="shared" si="228"/>
        <v>184700.74999999997</v>
      </c>
      <c r="EB121" s="196">
        <f t="shared" ref="EB121:FX121" si="229">EB119*EB120</f>
        <v>204257.3</v>
      </c>
      <c r="EC121" s="196">
        <f t="shared" si="229"/>
        <v>104301.59999999999</v>
      </c>
      <c r="ED121" s="196">
        <f t="shared" si="229"/>
        <v>491086.69999999995</v>
      </c>
      <c r="EE121" s="196">
        <f t="shared" si="229"/>
        <v>76053.25</v>
      </c>
      <c r="EF121" s="196">
        <f t="shared" si="229"/>
        <v>584523.54999999993</v>
      </c>
      <c r="EG121" s="196">
        <f t="shared" si="229"/>
        <v>78226.2</v>
      </c>
      <c r="EH121" s="196">
        <f t="shared" si="229"/>
        <v>80399.149999999994</v>
      </c>
      <c r="EI121" s="196">
        <f t="shared" si="229"/>
        <v>4693572</v>
      </c>
      <c r="EJ121" s="196">
        <f t="shared" si="229"/>
        <v>3754857.5999999996</v>
      </c>
      <c r="EK121" s="196">
        <f t="shared" si="229"/>
        <v>221640.9</v>
      </c>
      <c r="EL121" s="196">
        <f t="shared" si="229"/>
        <v>189046.65</v>
      </c>
      <c r="EM121" s="196">
        <f t="shared" si="229"/>
        <v>102128.65</v>
      </c>
      <c r="EN121" s="196">
        <f t="shared" si="229"/>
        <v>362882.64999999997</v>
      </c>
      <c r="EO121" s="196">
        <f t="shared" si="229"/>
        <v>65188.499999999993</v>
      </c>
      <c r="EP121" s="196">
        <f t="shared" si="229"/>
        <v>106474.54999999999</v>
      </c>
      <c r="EQ121" s="196">
        <f t="shared" si="229"/>
        <v>834412.79999999993</v>
      </c>
      <c r="ER121" s="196">
        <f t="shared" si="229"/>
        <v>86918</v>
      </c>
      <c r="ES121" s="196">
        <f t="shared" si="229"/>
        <v>34767.199999999997</v>
      </c>
      <c r="ET121" s="196">
        <f t="shared" si="229"/>
        <v>49977.85</v>
      </c>
      <c r="EU121" s="196">
        <f t="shared" si="229"/>
        <v>186873.69999999998</v>
      </c>
      <c r="EV121" s="196">
        <f t="shared" si="229"/>
        <v>34767.199999999997</v>
      </c>
      <c r="EW121" s="196">
        <f t="shared" si="229"/>
        <v>173836</v>
      </c>
      <c r="EX121" s="196">
        <f t="shared" si="229"/>
        <v>58669.649999999994</v>
      </c>
      <c r="EY121" s="196">
        <f t="shared" si="229"/>
        <v>293348.25</v>
      </c>
      <c r="EZ121" s="196">
        <f t="shared" si="229"/>
        <v>49977.85</v>
      </c>
      <c r="FA121" s="196">
        <f t="shared" si="229"/>
        <v>1003902.8999999999</v>
      </c>
      <c r="FB121" s="196">
        <f t="shared" si="229"/>
        <v>102128.65</v>
      </c>
      <c r="FC121" s="196">
        <f t="shared" si="229"/>
        <v>460665.39999999997</v>
      </c>
      <c r="FD121" s="196">
        <f t="shared" si="229"/>
        <v>184700.74999999997</v>
      </c>
      <c r="FE121" s="196">
        <f t="shared" si="229"/>
        <v>32594.249999999996</v>
      </c>
      <c r="FF121" s="196">
        <f t="shared" si="229"/>
        <v>69534.399999999994</v>
      </c>
      <c r="FG121" s="196">
        <f t="shared" si="229"/>
        <v>41286.049999999996</v>
      </c>
      <c r="FH121" s="196">
        <f t="shared" si="229"/>
        <v>32594.249999999996</v>
      </c>
      <c r="FI121" s="196">
        <f t="shared" si="229"/>
        <v>569312.89999999991</v>
      </c>
      <c r="FJ121" s="196">
        <f t="shared" si="229"/>
        <v>465011.3</v>
      </c>
      <c r="FK121" s="196">
        <f t="shared" si="229"/>
        <v>534545.69999999995</v>
      </c>
      <c r="FL121" s="196">
        <f t="shared" si="229"/>
        <v>1957827.9499999997</v>
      </c>
      <c r="FM121" s="196">
        <f t="shared" si="229"/>
        <v>1136452.8499999999</v>
      </c>
      <c r="FN121" s="196">
        <f t="shared" si="229"/>
        <v>6777431.0499999998</v>
      </c>
      <c r="FO121" s="196">
        <f t="shared" si="229"/>
        <v>317250.69999999995</v>
      </c>
      <c r="FP121" s="196">
        <f t="shared" si="229"/>
        <v>660576.79999999993</v>
      </c>
      <c r="FQ121" s="196">
        <f t="shared" si="229"/>
        <v>262926.94999999995</v>
      </c>
      <c r="FR121" s="196">
        <f t="shared" si="229"/>
        <v>63015.549999999996</v>
      </c>
      <c r="FS121" s="196">
        <f t="shared" si="229"/>
        <v>45631.95</v>
      </c>
      <c r="FT121" s="196">
        <f t="shared" si="229"/>
        <v>15210.649999999998</v>
      </c>
      <c r="FU121" s="196">
        <f t="shared" si="229"/>
        <v>315077.75</v>
      </c>
      <c r="FV121" s="196">
        <f t="shared" si="229"/>
        <v>234678.59999999998</v>
      </c>
      <c r="FW121" s="196">
        <f t="shared" si="229"/>
        <v>32594.249999999996</v>
      </c>
      <c r="FX121" s="196">
        <f t="shared" si="229"/>
        <v>6518.8499999999995</v>
      </c>
      <c r="FY121" s="14"/>
      <c r="FZ121" s="2">
        <f>SUM(C121:FX121)</f>
        <v>248672397.99999994</v>
      </c>
      <c r="GA121" s="62"/>
      <c r="GB121" s="2">
        <f>FZ121-GA121</f>
        <v>248672397.99999994</v>
      </c>
      <c r="GC121" s="14"/>
      <c r="GD121" s="14"/>
      <c r="GE121" s="14"/>
      <c r="GF121" s="14"/>
      <c r="GG121" s="2"/>
      <c r="GH121" s="12"/>
      <c r="GI121" s="129"/>
      <c r="GJ121" s="129"/>
      <c r="GK121" s="129"/>
      <c r="GL121" s="129"/>
      <c r="GM121" s="129"/>
      <c r="GN121" s="176"/>
      <c r="GO121" s="176"/>
    </row>
    <row r="122" spans="1:197" s="117" customFormat="1" x14ac:dyDescent="0.35">
      <c r="A122" s="115"/>
      <c r="B122" s="116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4"/>
      <c r="FZ122" s="14"/>
      <c r="GA122" s="2"/>
      <c r="GB122" s="14"/>
      <c r="GC122" s="14"/>
      <c r="GD122" s="14"/>
      <c r="GE122" s="14"/>
      <c r="GF122" s="14"/>
      <c r="GG122" s="2"/>
      <c r="GH122" s="12"/>
      <c r="GI122" s="129"/>
      <c r="GJ122" s="129"/>
      <c r="GK122" s="129"/>
      <c r="GL122" s="129"/>
      <c r="GM122" s="129"/>
      <c r="GN122" s="176"/>
      <c r="GO122" s="176"/>
    </row>
    <row r="123" spans="1:197" s="117" customFormat="1" x14ac:dyDescent="0.35">
      <c r="A123" s="115"/>
      <c r="B123" s="150" t="s">
        <v>743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4"/>
      <c r="FZ123" s="14"/>
      <c r="GA123" s="2"/>
      <c r="GB123" s="14"/>
      <c r="GC123" s="14"/>
      <c r="GD123" s="14"/>
      <c r="GE123" s="14"/>
      <c r="GF123" s="14"/>
      <c r="GG123" s="2"/>
      <c r="GH123" s="12"/>
      <c r="GI123" s="129"/>
      <c r="GJ123" s="129"/>
      <c r="GK123" s="129"/>
      <c r="GL123" s="129"/>
      <c r="GM123" s="129"/>
      <c r="GN123" s="176"/>
      <c r="GO123" s="176"/>
    </row>
    <row r="124" spans="1:197" s="117" customFormat="1" x14ac:dyDescent="0.35">
      <c r="A124" s="115" t="s">
        <v>736</v>
      </c>
      <c r="B124" s="116" t="s">
        <v>739</v>
      </c>
      <c r="C124" s="12">
        <f t="shared" ref="C124:AH124" si="230">C72</f>
        <v>6364.5</v>
      </c>
      <c r="D124" s="12">
        <f t="shared" si="230"/>
        <v>36729</v>
      </c>
      <c r="E124" s="12">
        <f t="shared" si="230"/>
        <v>5353.9</v>
      </c>
      <c r="F124" s="12">
        <f t="shared" si="230"/>
        <v>22394.6</v>
      </c>
      <c r="G124" s="12">
        <f t="shared" si="230"/>
        <v>1844</v>
      </c>
      <c r="H124" s="12">
        <f t="shared" si="230"/>
        <v>1070</v>
      </c>
      <c r="I124" s="12">
        <f t="shared" si="230"/>
        <v>7775</v>
      </c>
      <c r="J124" s="12">
        <f t="shared" si="230"/>
        <v>1988</v>
      </c>
      <c r="K124" s="12">
        <f t="shared" si="230"/>
        <v>248.5</v>
      </c>
      <c r="L124" s="12">
        <f t="shared" si="230"/>
        <v>2062</v>
      </c>
      <c r="M124" s="12">
        <f t="shared" si="230"/>
        <v>839</v>
      </c>
      <c r="N124" s="12">
        <f t="shared" si="230"/>
        <v>49651.6</v>
      </c>
      <c r="O124" s="12">
        <f t="shared" si="230"/>
        <v>12263.8</v>
      </c>
      <c r="P124" s="12">
        <f t="shared" si="230"/>
        <v>313</v>
      </c>
      <c r="Q124" s="12">
        <f t="shared" si="230"/>
        <v>39308.6</v>
      </c>
      <c r="R124" s="12">
        <f t="shared" si="230"/>
        <v>481</v>
      </c>
      <c r="S124" s="12">
        <f t="shared" si="230"/>
        <v>1546</v>
      </c>
      <c r="T124" s="12">
        <f t="shared" si="230"/>
        <v>160</v>
      </c>
      <c r="U124" s="12">
        <f t="shared" si="230"/>
        <v>60</v>
      </c>
      <c r="V124" s="12">
        <f t="shared" si="230"/>
        <v>253</v>
      </c>
      <c r="W124" s="12">
        <f t="shared" si="230"/>
        <v>60</v>
      </c>
      <c r="X124" s="12">
        <f t="shared" si="230"/>
        <v>60</v>
      </c>
      <c r="Y124" s="12">
        <f t="shared" si="230"/>
        <v>397</v>
      </c>
      <c r="Z124" s="12">
        <f t="shared" si="230"/>
        <v>231</v>
      </c>
      <c r="AA124" s="12">
        <f t="shared" si="230"/>
        <v>30258.799999999999</v>
      </c>
      <c r="AB124" s="12">
        <f t="shared" si="230"/>
        <v>26514.2</v>
      </c>
      <c r="AC124" s="12">
        <f t="shared" si="230"/>
        <v>847.5</v>
      </c>
      <c r="AD124" s="12">
        <f t="shared" si="230"/>
        <v>1435.1</v>
      </c>
      <c r="AE124" s="12">
        <f t="shared" si="230"/>
        <v>97</v>
      </c>
      <c r="AF124" s="12">
        <f t="shared" si="230"/>
        <v>164</v>
      </c>
      <c r="AG124" s="12">
        <f t="shared" si="230"/>
        <v>585.5</v>
      </c>
      <c r="AH124" s="12">
        <f t="shared" si="230"/>
        <v>908</v>
      </c>
      <c r="AI124" s="12">
        <f t="shared" ref="AI124:BN124" si="231">AI72</f>
        <v>383</v>
      </c>
      <c r="AJ124" s="12">
        <f t="shared" si="231"/>
        <v>181.5</v>
      </c>
      <c r="AK124" s="12">
        <f t="shared" si="231"/>
        <v>162.5</v>
      </c>
      <c r="AL124" s="12">
        <f t="shared" si="231"/>
        <v>288.5</v>
      </c>
      <c r="AM124" s="12">
        <f t="shared" si="231"/>
        <v>306</v>
      </c>
      <c r="AN124" s="12">
        <f t="shared" si="231"/>
        <v>267</v>
      </c>
      <c r="AO124" s="12">
        <f t="shared" si="231"/>
        <v>3681.6</v>
      </c>
      <c r="AP124" s="12">
        <f t="shared" si="231"/>
        <v>83522.600000000006</v>
      </c>
      <c r="AQ124" s="12">
        <f t="shared" si="231"/>
        <v>251</v>
      </c>
      <c r="AR124" s="12">
        <f t="shared" si="231"/>
        <v>59430.3</v>
      </c>
      <c r="AS124" s="12">
        <f t="shared" si="231"/>
        <v>6254.8</v>
      </c>
      <c r="AT124" s="12">
        <f t="shared" si="231"/>
        <v>2360.1999999999998</v>
      </c>
      <c r="AU124" s="12">
        <f t="shared" si="231"/>
        <v>268</v>
      </c>
      <c r="AV124" s="12">
        <f t="shared" si="231"/>
        <v>296</v>
      </c>
      <c r="AW124" s="12">
        <f t="shared" si="231"/>
        <v>255</v>
      </c>
      <c r="AX124" s="12">
        <f t="shared" si="231"/>
        <v>81</v>
      </c>
      <c r="AY124" s="12">
        <f t="shared" si="231"/>
        <v>391.5</v>
      </c>
      <c r="AZ124" s="12">
        <f t="shared" si="231"/>
        <v>11780.9</v>
      </c>
      <c r="BA124" s="12">
        <f t="shared" si="231"/>
        <v>8849.5</v>
      </c>
      <c r="BB124" s="12">
        <f t="shared" si="231"/>
        <v>7441.2</v>
      </c>
      <c r="BC124" s="12">
        <f t="shared" si="231"/>
        <v>23928.799999999999</v>
      </c>
      <c r="BD124" s="12">
        <f t="shared" si="231"/>
        <v>3633.5</v>
      </c>
      <c r="BE124" s="12">
        <f t="shared" si="231"/>
        <v>1092</v>
      </c>
      <c r="BF124" s="12">
        <f t="shared" si="231"/>
        <v>24377.7</v>
      </c>
      <c r="BG124" s="12">
        <f t="shared" si="231"/>
        <v>919.6</v>
      </c>
      <c r="BH124" s="12">
        <f t="shared" si="231"/>
        <v>534</v>
      </c>
      <c r="BI124" s="12">
        <f t="shared" si="231"/>
        <v>254.5</v>
      </c>
      <c r="BJ124" s="12">
        <f t="shared" si="231"/>
        <v>6297.4</v>
      </c>
      <c r="BK124" s="12">
        <f t="shared" si="231"/>
        <v>21864.7</v>
      </c>
      <c r="BL124" s="12">
        <f t="shared" si="231"/>
        <v>69.5</v>
      </c>
      <c r="BM124" s="12">
        <f t="shared" si="231"/>
        <v>330.5</v>
      </c>
      <c r="BN124" s="12">
        <f t="shared" si="231"/>
        <v>2993.1</v>
      </c>
      <c r="BO124" s="12">
        <f t="shared" ref="BO124:CT124" si="232">BO72</f>
        <v>1186</v>
      </c>
      <c r="BP124" s="12">
        <f t="shared" si="232"/>
        <v>137</v>
      </c>
      <c r="BQ124" s="12">
        <f t="shared" si="232"/>
        <v>5819.5</v>
      </c>
      <c r="BR124" s="12">
        <f t="shared" si="232"/>
        <v>4474.5</v>
      </c>
      <c r="BS124" s="12">
        <f t="shared" si="232"/>
        <v>1158.0999999999999</v>
      </c>
      <c r="BT124" s="12">
        <f t="shared" si="232"/>
        <v>353</v>
      </c>
      <c r="BU124" s="12">
        <f t="shared" si="232"/>
        <v>382</v>
      </c>
      <c r="BV124" s="12">
        <f t="shared" si="232"/>
        <v>1243</v>
      </c>
      <c r="BW124" s="12">
        <f t="shared" si="232"/>
        <v>2017.5</v>
      </c>
      <c r="BX124" s="12">
        <f t="shared" si="232"/>
        <v>60</v>
      </c>
      <c r="BY124" s="12">
        <f t="shared" si="232"/>
        <v>392.6</v>
      </c>
      <c r="BZ124" s="12">
        <f t="shared" si="232"/>
        <v>228</v>
      </c>
      <c r="CA124" s="12">
        <f t="shared" si="232"/>
        <v>141.5</v>
      </c>
      <c r="CB124" s="12">
        <f t="shared" si="232"/>
        <v>71054.2</v>
      </c>
      <c r="CC124" s="12">
        <f t="shared" si="232"/>
        <v>186</v>
      </c>
      <c r="CD124" s="12">
        <f t="shared" si="232"/>
        <v>60</v>
      </c>
      <c r="CE124" s="12">
        <f t="shared" si="232"/>
        <v>158</v>
      </c>
      <c r="CF124" s="12">
        <f t="shared" si="232"/>
        <v>100</v>
      </c>
      <c r="CG124" s="12">
        <f t="shared" si="232"/>
        <v>191</v>
      </c>
      <c r="CH124" s="12">
        <f t="shared" si="232"/>
        <v>90</v>
      </c>
      <c r="CI124" s="12">
        <f t="shared" si="232"/>
        <v>683</v>
      </c>
      <c r="CJ124" s="12">
        <f t="shared" si="232"/>
        <v>822.5</v>
      </c>
      <c r="CK124" s="12">
        <f t="shared" si="232"/>
        <v>4772.7</v>
      </c>
      <c r="CL124" s="12">
        <f t="shared" si="232"/>
        <v>1148</v>
      </c>
      <c r="CM124" s="12">
        <f t="shared" si="232"/>
        <v>676.6</v>
      </c>
      <c r="CN124" s="12">
        <f t="shared" si="232"/>
        <v>30824.2</v>
      </c>
      <c r="CO124" s="12">
        <f t="shared" si="232"/>
        <v>13924.1</v>
      </c>
      <c r="CP124" s="12">
        <f t="shared" si="232"/>
        <v>857.3</v>
      </c>
      <c r="CQ124" s="12">
        <f t="shared" si="232"/>
        <v>759</v>
      </c>
      <c r="CR124" s="12">
        <f t="shared" si="232"/>
        <v>195</v>
      </c>
      <c r="CS124" s="12">
        <f t="shared" si="232"/>
        <v>245.5</v>
      </c>
      <c r="CT124" s="12">
        <f t="shared" si="232"/>
        <v>112</v>
      </c>
      <c r="CU124" s="12">
        <f t="shared" ref="CU124:DZ124" si="233">CU72</f>
        <v>67</v>
      </c>
      <c r="CV124" s="12">
        <f t="shared" si="233"/>
        <v>60</v>
      </c>
      <c r="CW124" s="12">
        <f t="shared" si="233"/>
        <v>187</v>
      </c>
      <c r="CX124" s="12">
        <f t="shared" si="233"/>
        <v>457</v>
      </c>
      <c r="CY124" s="12">
        <f t="shared" si="233"/>
        <v>60</v>
      </c>
      <c r="CZ124" s="12">
        <f t="shared" si="233"/>
        <v>1768.2</v>
      </c>
      <c r="DA124" s="12">
        <f t="shared" si="233"/>
        <v>203.5</v>
      </c>
      <c r="DB124" s="12">
        <f t="shared" si="233"/>
        <v>310.5</v>
      </c>
      <c r="DC124" s="12">
        <f t="shared" si="233"/>
        <v>193</v>
      </c>
      <c r="DD124" s="12">
        <f t="shared" si="233"/>
        <v>174.5</v>
      </c>
      <c r="DE124" s="12">
        <f t="shared" si="233"/>
        <v>279.5</v>
      </c>
      <c r="DF124" s="12">
        <f t="shared" si="233"/>
        <v>19849.099999999999</v>
      </c>
      <c r="DG124" s="12">
        <f t="shared" si="233"/>
        <v>93.5</v>
      </c>
      <c r="DH124" s="12">
        <f t="shared" si="233"/>
        <v>1684</v>
      </c>
      <c r="DI124" s="12">
        <f t="shared" si="233"/>
        <v>2350.1</v>
      </c>
      <c r="DJ124" s="12">
        <f t="shared" si="233"/>
        <v>600</v>
      </c>
      <c r="DK124" s="12">
        <f t="shared" si="233"/>
        <v>472.5</v>
      </c>
      <c r="DL124" s="12">
        <f t="shared" si="233"/>
        <v>5616.1</v>
      </c>
      <c r="DM124" s="12">
        <f t="shared" si="233"/>
        <v>235</v>
      </c>
      <c r="DN124" s="12">
        <f t="shared" si="233"/>
        <v>1294.5</v>
      </c>
      <c r="DO124" s="12">
        <f t="shared" si="233"/>
        <v>3290</v>
      </c>
      <c r="DP124" s="12">
        <f t="shared" si="233"/>
        <v>199</v>
      </c>
      <c r="DQ124" s="12">
        <f t="shared" si="233"/>
        <v>887</v>
      </c>
      <c r="DR124" s="12">
        <f t="shared" si="233"/>
        <v>1266.0999999999999</v>
      </c>
      <c r="DS124" s="12">
        <f t="shared" si="233"/>
        <v>545</v>
      </c>
      <c r="DT124" s="12">
        <f t="shared" si="233"/>
        <v>175</v>
      </c>
      <c r="DU124" s="12">
        <f t="shared" si="233"/>
        <v>346</v>
      </c>
      <c r="DV124" s="12">
        <f t="shared" si="233"/>
        <v>198</v>
      </c>
      <c r="DW124" s="12">
        <f t="shared" si="233"/>
        <v>285</v>
      </c>
      <c r="DX124" s="12">
        <f t="shared" si="233"/>
        <v>168</v>
      </c>
      <c r="DY124" s="12">
        <f t="shared" si="233"/>
        <v>280</v>
      </c>
      <c r="DZ124" s="12">
        <f t="shared" si="233"/>
        <v>606.5</v>
      </c>
      <c r="EA124" s="12">
        <f t="shared" ref="EA124:FF124" si="234">EA72</f>
        <v>507.5</v>
      </c>
      <c r="EB124" s="12">
        <f t="shared" si="234"/>
        <v>498</v>
      </c>
      <c r="EC124" s="12">
        <f t="shared" si="234"/>
        <v>260</v>
      </c>
      <c r="ED124" s="12">
        <f t="shared" si="234"/>
        <v>1546.5</v>
      </c>
      <c r="EE124" s="12">
        <f t="shared" si="234"/>
        <v>185.5</v>
      </c>
      <c r="EF124" s="12">
        <f t="shared" si="234"/>
        <v>1260</v>
      </c>
      <c r="EG124" s="12">
        <f t="shared" si="234"/>
        <v>250</v>
      </c>
      <c r="EH124" s="12">
        <f t="shared" si="234"/>
        <v>246</v>
      </c>
      <c r="EI124" s="12">
        <f t="shared" si="234"/>
        <v>13258.5</v>
      </c>
      <c r="EJ124" s="12">
        <f t="shared" si="234"/>
        <v>9752</v>
      </c>
      <c r="EK124" s="12">
        <f t="shared" si="234"/>
        <v>663.5</v>
      </c>
      <c r="EL124" s="12">
        <f t="shared" si="234"/>
        <v>447</v>
      </c>
      <c r="EM124" s="12">
        <f t="shared" si="234"/>
        <v>355</v>
      </c>
      <c r="EN124" s="12">
        <f t="shared" si="234"/>
        <v>876.5</v>
      </c>
      <c r="EO124" s="12">
        <f t="shared" si="234"/>
        <v>287</v>
      </c>
      <c r="EP124" s="12">
        <f t="shared" si="234"/>
        <v>428.5</v>
      </c>
      <c r="EQ124" s="12">
        <f t="shared" si="234"/>
        <v>2523</v>
      </c>
      <c r="ER124" s="12">
        <f t="shared" si="234"/>
        <v>306.5</v>
      </c>
      <c r="ES124" s="12">
        <f t="shared" si="234"/>
        <v>157</v>
      </c>
      <c r="ET124" s="12">
        <f t="shared" si="234"/>
        <v>197.5</v>
      </c>
      <c r="EU124" s="12">
        <f t="shared" si="234"/>
        <v>568</v>
      </c>
      <c r="EV124" s="12">
        <f t="shared" si="234"/>
        <v>66</v>
      </c>
      <c r="EW124" s="12">
        <f t="shared" si="234"/>
        <v>746.5</v>
      </c>
      <c r="EX124" s="12">
        <f t="shared" si="234"/>
        <v>173.5</v>
      </c>
      <c r="EY124" s="12">
        <f t="shared" si="234"/>
        <v>201</v>
      </c>
      <c r="EZ124" s="12">
        <f t="shared" si="234"/>
        <v>127</v>
      </c>
      <c r="FA124" s="12">
        <f t="shared" si="234"/>
        <v>3245</v>
      </c>
      <c r="FB124" s="12">
        <f t="shared" si="234"/>
        <v>275.5</v>
      </c>
      <c r="FC124" s="12">
        <f t="shared" si="234"/>
        <v>1640.9</v>
      </c>
      <c r="FD124" s="12">
        <f t="shared" si="234"/>
        <v>399</v>
      </c>
      <c r="FE124" s="12">
        <f t="shared" si="234"/>
        <v>70</v>
      </c>
      <c r="FF124" s="12">
        <f t="shared" si="234"/>
        <v>175</v>
      </c>
      <c r="FG124" s="12">
        <f t="shared" ref="FG124:FX124" si="235">FG72</f>
        <v>114</v>
      </c>
      <c r="FH124" s="12">
        <f t="shared" si="235"/>
        <v>69</v>
      </c>
      <c r="FI124" s="12">
        <f t="shared" si="235"/>
        <v>1645</v>
      </c>
      <c r="FJ124" s="12">
        <f t="shared" si="235"/>
        <v>2016.5</v>
      </c>
      <c r="FK124" s="12">
        <f t="shared" si="235"/>
        <v>2482</v>
      </c>
      <c r="FL124" s="12">
        <f t="shared" si="235"/>
        <v>8538.5</v>
      </c>
      <c r="FM124" s="12">
        <f t="shared" si="235"/>
        <v>3981.5</v>
      </c>
      <c r="FN124" s="12">
        <f t="shared" si="235"/>
        <v>22422.3</v>
      </c>
      <c r="FO124" s="12">
        <f t="shared" si="235"/>
        <v>1117.2</v>
      </c>
      <c r="FP124" s="12">
        <f t="shared" si="235"/>
        <v>2341.5</v>
      </c>
      <c r="FQ124" s="12">
        <f t="shared" si="235"/>
        <v>982.5</v>
      </c>
      <c r="FR124" s="12">
        <f t="shared" si="235"/>
        <v>162.5</v>
      </c>
      <c r="FS124" s="12">
        <f t="shared" si="235"/>
        <v>160.5</v>
      </c>
      <c r="FT124" s="12">
        <f t="shared" si="235"/>
        <v>60</v>
      </c>
      <c r="FU124" s="12">
        <f t="shared" si="235"/>
        <v>760</v>
      </c>
      <c r="FV124" s="12">
        <f t="shared" si="235"/>
        <v>692</v>
      </c>
      <c r="FW124" s="12">
        <f t="shared" si="235"/>
        <v>128</v>
      </c>
      <c r="FX124" s="12">
        <f t="shared" si="235"/>
        <v>64</v>
      </c>
      <c r="FY124" s="14"/>
      <c r="FZ124" s="14"/>
      <c r="GA124" s="2"/>
      <c r="GB124" s="14"/>
      <c r="GC124" s="14"/>
      <c r="GD124" s="14"/>
      <c r="GE124" s="14"/>
      <c r="GF124" s="14"/>
      <c r="GG124" s="2"/>
      <c r="GH124" s="12"/>
      <c r="GI124" s="129"/>
      <c r="GJ124" s="129"/>
      <c r="GK124" s="129"/>
      <c r="GL124" s="129"/>
      <c r="GM124" s="129"/>
      <c r="GN124" s="176"/>
      <c r="GO124" s="176"/>
    </row>
    <row r="125" spans="1:197" s="117" customFormat="1" x14ac:dyDescent="0.35">
      <c r="A125" s="115" t="s">
        <v>737</v>
      </c>
      <c r="B125" s="116" t="s">
        <v>741</v>
      </c>
      <c r="C125" s="188">
        <v>1.24</v>
      </c>
      <c r="D125" s="188">
        <v>1.2330000000000001</v>
      </c>
      <c r="E125" s="188">
        <v>1.238</v>
      </c>
      <c r="F125" s="188">
        <v>1.212</v>
      </c>
      <c r="G125" s="188">
        <v>1.2010000000000001</v>
      </c>
      <c r="H125" s="188">
        <v>1.18</v>
      </c>
      <c r="I125" s="188">
        <v>1.2370000000000001</v>
      </c>
      <c r="J125" s="188">
        <v>1.052</v>
      </c>
      <c r="K125" s="188">
        <v>1.054</v>
      </c>
      <c r="L125" s="188">
        <v>1.256</v>
      </c>
      <c r="M125" s="188">
        <v>1.2490000000000001</v>
      </c>
      <c r="N125" s="188">
        <v>1.2370000000000001</v>
      </c>
      <c r="O125" s="188">
        <v>1.2470000000000001</v>
      </c>
      <c r="P125" s="188">
        <v>1.1679999999999999</v>
      </c>
      <c r="Q125" s="188">
        <v>1.246</v>
      </c>
      <c r="R125" s="188">
        <v>1.1950000000000001</v>
      </c>
      <c r="S125" s="188">
        <v>1.1479999999999999</v>
      </c>
      <c r="T125" s="188">
        <v>1.018</v>
      </c>
      <c r="U125" s="188">
        <v>1.018</v>
      </c>
      <c r="V125" s="188">
        <v>1</v>
      </c>
      <c r="W125" s="188">
        <v>1.0009999999999999</v>
      </c>
      <c r="X125" s="188">
        <v>1.0069999999999999</v>
      </c>
      <c r="Y125" s="188">
        <v>1.0740000000000001</v>
      </c>
      <c r="Z125" s="188">
        <v>1.034</v>
      </c>
      <c r="AA125" s="188">
        <v>1.2010000000000001</v>
      </c>
      <c r="AB125" s="188">
        <v>1.254</v>
      </c>
      <c r="AC125" s="188">
        <v>1.204</v>
      </c>
      <c r="AD125" s="188">
        <v>1.1970000000000001</v>
      </c>
      <c r="AE125" s="188">
        <v>1.04</v>
      </c>
      <c r="AF125" s="188">
        <v>1.034</v>
      </c>
      <c r="AG125" s="188">
        <v>1.2250000000000001</v>
      </c>
      <c r="AH125" s="188">
        <v>1.04</v>
      </c>
      <c r="AI125" s="188">
        <v>1.036</v>
      </c>
      <c r="AJ125" s="188">
        <v>1.0369999999999999</v>
      </c>
      <c r="AK125" s="188">
        <v>1.0449999999999999</v>
      </c>
      <c r="AL125" s="188">
        <v>1.0589999999999999</v>
      </c>
      <c r="AM125" s="188">
        <v>1.0740000000000001</v>
      </c>
      <c r="AN125" s="188">
        <v>1.157</v>
      </c>
      <c r="AO125" s="188">
        <v>1.1160000000000001</v>
      </c>
      <c r="AP125" s="188">
        <v>1.272</v>
      </c>
      <c r="AQ125" s="188">
        <v>1.123</v>
      </c>
      <c r="AR125" s="188">
        <v>1.2230000000000001</v>
      </c>
      <c r="AS125" s="188">
        <v>1.3149999999999999</v>
      </c>
      <c r="AT125" s="188">
        <v>1.202</v>
      </c>
      <c r="AU125" s="188">
        <v>1.175</v>
      </c>
      <c r="AV125" s="188">
        <v>1.1419999999999999</v>
      </c>
      <c r="AW125" s="188">
        <v>1.179</v>
      </c>
      <c r="AX125" s="188">
        <v>1.167</v>
      </c>
      <c r="AY125" s="188">
        <v>1.177</v>
      </c>
      <c r="AZ125" s="188">
        <v>1.1970000000000001</v>
      </c>
      <c r="BA125" s="188">
        <v>1.2</v>
      </c>
      <c r="BB125" s="188">
        <v>1.198</v>
      </c>
      <c r="BC125" s="188">
        <v>1.194</v>
      </c>
      <c r="BD125" s="188">
        <v>1.2050000000000001</v>
      </c>
      <c r="BE125" s="188">
        <v>1.2010000000000001</v>
      </c>
      <c r="BF125" s="188">
        <v>1.2030000000000001</v>
      </c>
      <c r="BG125" s="188">
        <v>1.181</v>
      </c>
      <c r="BH125" s="188">
        <v>1.2</v>
      </c>
      <c r="BI125" s="188">
        <v>1.1879999999999999</v>
      </c>
      <c r="BJ125" s="188">
        <v>1.2090000000000001</v>
      </c>
      <c r="BK125" s="188">
        <v>1.1970000000000001</v>
      </c>
      <c r="BL125" s="188">
        <v>1.1459999999999999</v>
      </c>
      <c r="BM125" s="188">
        <v>1.179</v>
      </c>
      <c r="BN125" s="188">
        <v>1.139</v>
      </c>
      <c r="BO125" s="188">
        <v>1.1479999999999999</v>
      </c>
      <c r="BP125" s="188">
        <v>1.169</v>
      </c>
      <c r="BQ125" s="188">
        <v>1.2969999999999999</v>
      </c>
      <c r="BR125" s="188">
        <v>1.2090000000000001</v>
      </c>
      <c r="BS125" s="188">
        <v>1.1659999999999999</v>
      </c>
      <c r="BT125" s="188">
        <v>1.179</v>
      </c>
      <c r="BU125" s="188">
        <v>1.242</v>
      </c>
      <c r="BV125" s="188">
        <v>1.2749999999999999</v>
      </c>
      <c r="BW125" s="188">
        <v>1.238</v>
      </c>
      <c r="BX125" s="188">
        <v>1.149</v>
      </c>
      <c r="BY125" s="188">
        <v>1.0940000000000001</v>
      </c>
      <c r="BZ125" s="188">
        <v>1.113</v>
      </c>
      <c r="CA125" s="188">
        <v>1.099</v>
      </c>
      <c r="CB125" s="188">
        <v>1.224</v>
      </c>
      <c r="CC125" s="188">
        <v>1.026</v>
      </c>
      <c r="CD125" s="188">
        <v>1.0469999999999999</v>
      </c>
      <c r="CE125" s="188">
        <v>1.0860000000000001</v>
      </c>
      <c r="CF125" s="188">
        <v>1.0840000000000001</v>
      </c>
      <c r="CG125" s="188">
        <v>1.085</v>
      </c>
      <c r="CH125" s="188">
        <v>1.0820000000000001</v>
      </c>
      <c r="CI125" s="188">
        <v>1.077</v>
      </c>
      <c r="CJ125" s="188">
        <v>1.2450000000000001</v>
      </c>
      <c r="CK125" s="188">
        <v>1.2090000000000001</v>
      </c>
      <c r="CL125" s="188">
        <v>1.1850000000000001</v>
      </c>
      <c r="CM125" s="188">
        <v>1.1639999999999999</v>
      </c>
      <c r="CN125" s="188">
        <v>1.181</v>
      </c>
      <c r="CO125" s="188">
        <v>1.1819999999999999</v>
      </c>
      <c r="CP125" s="188">
        <v>1.2410000000000001</v>
      </c>
      <c r="CQ125" s="188">
        <v>1.0369999999999999</v>
      </c>
      <c r="CR125" s="188">
        <v>1.0669999999999999</v>
      </c>
      <c r="CS125" s="188">
        <v>1.04</v>
      </c>
      <c r="CT125" s="188">
        <v>1.0609999999999999</v>
      </c>
      <c r="CU125" s="188">
        <v>1.1419999999999999</v>
      </c>
      <c r="CV125" s="188">
        <v>1.0569999999999999</v>
      </c>
      <c r="CW125" s="188">
        <v>1.089</v>
      </c>
      <c r="CX125" s="188">
        <v>1.107</v>
      </c>
      <c r="CY125" s="188">
        <v>1.101</v>
      </c>
      <c r="CZ125" s="188">
        <v>1.0720000000000001</v>
      </c>
      <c r="DA125" s="188">
        <v>1.0680000000000001</v>
      </c>
      <c r="DB125" s="188">
        <v>1.08</v>
      </c>
      <c r="DC125" s="188">
        <v>1.07</v>
      </c>
      <c r="DD125" s="188">
        <v>1.1479999999999999</v>
      </c>
      <c r="DE125" s="188">
        <v>1.1100000000000001</v>
      </c>
      <c r="DF125" s="188">
        <v>1.103</v>
      </c>
      <c r="DG125" s="188">
        <v>1.08</v>
      </c>
      <c r="DH125" s="188">
        <v>1.159</v>
      </c>
      <c r="DI125" s="188">
        <v>1.125</v>
      </c>
      <c r="DJ125" s="188">
        <v>1.1399999999999999</v>
      </c>
      <c r="DK125" s="188">
        <v>1.1479999999999999</v>
      </c>
      <c r="DL125" s="188">
        <v>1.1559999999999999</v>
      </c>
      <c r="DM125" s="188">
        <v>1.125</v>
      </c>
      <c r="DN125" s="188">
        <v>1.1479999999999999</v>
      </c>
      <c r="DO125" s="188">
        <v>1.145</v>
      </c>
      <c r="DP125" s="188">
        <v>1.157</v>
      </c>
      <c r="DQ125" s="188">
        <v>1.1759999999999999</v>
      </c>
      <c r="DR125" s="188">
        <v>1.02</v>
      </c>
      <c r="DS125" s="188">
        <v>1.038</v>
      </c>
      <c r="DT125" s="188">
        <v>1.048</v>
      </c>
      <c r="DU125" s="188">
        <v>1.0940000000000001</v>
      </c>
      <c r="DV125" s="188">
        <v>1.02</v>
      </c>
      <c r="DW125" s="188">
        <v>1.0389999999999999</v>
      </c>
      <c r="DX125" s="188">
        <v>1.234</v>
      </c>
      <c r="DY125" s="188">
        <v>1.242</v>
      </c>
      <c r="DZ125" s="188">
        <v>1.2470000000000001</v>
      </c>
      <c r="EA125" s="188">
        <v>1.224</v>
      </c>
      <c r="EB125" s="188">
        <v>1.052</v>
      </c>
      <c r="EC125" s="188">
        <v>1.0589999999999999</v>
      </c>
      <c r="ED125" s="188">
        <v>1.5309999999999999</v>
      </c>
      <c r="EE125" s="188">
        <v>1.016</v>
      </c>
      <c r="EF125" s="188">
        <v>1.0269999999999999</v>
      </c>
      <c r="EG125" s="188">
        <v>1.026</v>
      </c>
      <c r="EH125" s="188">
        <v>1.0269999999999999</v>
      </c>
      <c r="EI125" s="188">
        <v>1.1679999999999999</v>
      </c>
      <c r="EJ125" s="188">
        <v>1.18</v>
      </c>
      <c r="EK125" s="188">
        <v>1.1020000000000001</v>
      </c>
      <c r="EL125" s="188">
        <v>1.0649999999999999</v>
      </c>
      <c r="EM125" s="188">
        <v>1.0820000000000001</v>
      </c>
      <c r="EN125" s="188">
        <v>1.0660000000000001</v>
      </c>
      <c r="EO125" s="188">
        <v>1.0629999999999999</v>
      </c>
      <c r="EP125" s="188">
        <v>1.2430000000000001</v>
      </c>
      <c r="EQ125" s="188">
        <v>1.34</v>
      </c>
      <c r="ER125" s="188">
        <v>1.278</v>
      </c>
      <c r="ES125" s="188">
        <v>1.0880000000000001</v>
      </c>
      <c r="ET125" s="188">
        <v>1.1120000000000001</v>
      </c>
      <c r="EU125" s="188">
        <v>1.052</v>
      </c>
      <c r="EV125" s="188">
        <v>1.198</v>
      </c>
      <c r="EW125" s="188">
        <v>1.3080000000000001</v>
      </c>
      <c r="EX125" s="188">
        <v>1.1459999999999999</v>
      </c>
      <c r="EY125" s="188">
        <v>1.1160000000000001</v>
      </c>
      <c r="EZ125" s="188">
        <v>1.0329999999999999</v>
      </c>
      <c r="FA125" s="188">
        <v>1.4319999999999999</v>
      </c>
      <c r="FB125" s="188">
        <v>1.2030000000000001</v>
      </c>
      <c r="FC125" s="188">
        <v>1.2130000000000001</v>
      </c>
      <c r="FD125" s="188">
        <v>1.0780000000000001</v>
      </c>
      <c r="FE125" s="188">
        <v>1.0900000000000001</v>
      </c>
      <c r="FF125" s="188">
        <v>1.07</v>
      </c>
      <c r="FG125" s="188">
        <v>1.0580000000000001</v>
      </c>
      <c r="FH125" s="188">
        <v>1.109</v>
      </c>
      <c r="FI125" s="188">
        <v>1.1830000000000001</v>
      </c>
      <c r="FJ125" s="188">
        <v>1.167</v>
      </c>
      <c r="FK125" s="188">
        <v>1.1910000000000001</v>
      </c>
      <c r="FL125" s="188">
        <v>1.1859999999999999</v>
      </c>
      <c r="FM125" s="188">
        <v>1.1850000000000001</v>
      </c>
      <c r="FN125" s="188">
        <v>1.1859999999999999</v>
      </c>
      <c r="FO125" s="188">
        <v>1.1719999999999999</v>
      </c>
      <c r="FP125" s="188">
        <v>1.1990000000000001</v>
      </c>
      <c r="FQ125" s="188">
        <v>1.173</v>
      </c>
      <c r="FR125" s="188">
        <v>1.149</v>
      </c>
      <c r="FS125" s="188">
        <v>1.093</v>
      </c>
      <c r="FT125" s="188">
        <v>1.109</v>
      </c>
      <c r="FU125" s="188">
        <v>1.0369999999999999</v>
      </c>
      <c r="FV125" s="188">
        <v>1.0429999999999999</v>
      </c>
      <c r="FW125" s="188">
        <v>1.071</v>
      </c>
      <c r="FX125" s="188">
        <v>1.0640000000000001</v>
      </c>
      <c r="FY125" s="14"/>
      <c r="FZ125" s="14"/>
      <c r="GA125" s="2"/>
      <c r="GB125" s="14"/>
      <c r="GC125" s="14"/>
      <c r="GD125" s="14"/>
      <c r="GE125" s="14"/>
      <c r="GF125" s="14"/>
      <c r="GG125" s="2"/>
      <c r="GH125" s="12"/>
      <c r="GI125" s="129"/>
      <c r="GJ125" s="129"/>
      <c r="GK125" s="129"/>
      <c r="GL125" s="129"/>
      <c r="GM125" s="129"/>
      <c r="GN125" s="176"/>
      <c r="GO125" s="176"/>
    </row>
    <row r="126" spans="1:197" s="117" customFormat="1" x14ac:dyDescent="0.35">
      <c r="A126" s="115" t="s">
        <v>738</v>
      </c>
      <c r="B126" s="116" t="s">
        <v>745</v>
      </c>
      <c r="C126" s="188">
        <f>MIN(C125-1,$B$4)</f>
        <v>0.23</v>
      </c>
      <c r="D126" s="188">
        <f t="shared" ref="D126:BO126" si="236">MIN(D125-1,$B$4)</f>
        <v>0.23</v>
      </c>
      <c r="E126" s="188">
        <f t="shared" si="236"/>
        <v>0.23</v>
      </c>
      <c r="F126" s="188">
        <f t="shared" si="236"/>
        <v>0.21199999999999997</v>
      </c>
      <c r="G126" s="188">
        <f t="shared" si="236"/>
        <v>0.20100000000000007</v>
      </c>
      <c r="H126" s="188">
        <f t="shared" si="236"/>
        <v>0.17999999999999994</v>
      </c>
      <c r="I126" s="188">
        <f t="shared" si="236"/>
        <v>0.23</v>
      </c>
      <c r="J126" s="188">
        <f t="shared" si="236"/>
        <v>5.2000000000000046E-2</v>
      </c>
      <c r="K126" s="188">
        <f t="shared" si="236"/>
        <v>5.4000000000000048E-2</v>
      </c>
      <c r="L126" s="188">
        <f t="shared" si="236"/>
        <v>0.23</v>
      </c>
      <c r="M126" s="188">
        <f t="shared" si="236"/>
        <v>0.23</v>
      </c>
      <c r="N126" s="188">
        <f t="shared" si="236"/>
        <v>0.23</v>
      </c>
      <c r="O126" s="188">
        <f t="shared" si="236"/>
        <v>0.23</v>
      </c>
      <c r="P126" s="188">
        <f t="shared" si="236"/>
        <v>0.16799999999999993</v>
      </c>
      <c r="Q126" s="188">
        <f t="shared" si="236"/>
        <v>0.23</v>
      </c>
      <c r="R126" s="188">
        <f t="shared" si="236"/>
        <v>0.19500000000000006</v>
      </c>
      <c r="S126" s="188">
        <f t="shared" si="236"/>
        <v>0.14799999999999991</v>
      </c>
      <c r="T126" s="188">
        <f t="shared" si="236"/>
        <v>1.8000000000000016E-2</v>
      </c>
      <c r="U126" s="188">
        <f t="shared" si="236"/>
        <v>1.8000000000000016E-2</v>
      </c>
      <c r="V126" s="188">
        <f t="shared" si="236"/>
        <v>0</v>
      </c>
      <c r="W126" s="188">
        <f t="shared" si="236"/>
        <v>9.9999999999988987E-4</v>
      </c>
      <c r="X126" s="188">
        <f t="shared" si="236"/>
        <v>6.9999999999998952E-3</v>
      </c>
      <c r="Y126" s="188">
        <f t="shared" si="236"/>
        <v>7.4000000000000066E-2</v>
      </c>
      <c r="Z126" s="188">
        <f t="shared" si="236"/>
        <v>3.400000000000003E-2</v>
      </c>
      <c r="AA126" s="188">
        <f t="shared" si="236"/>
        <v>0.20100000000000007</v>
      </c>
      <c r="AB126" s="188">
        <f t="shared" si="236"/>
        <v>0.23</v>
      </c>
      <c r="AC126" s="188">
        <f t="shared" si="236"/>
        <v>0.20399999999999996</v>
      </c>
      <c r="AD126" s="188">
        <f t="shared" si="236"/>
        <v>0.19700000000000006</v>
      </c>
      <c r="AE126" s="188">
        <f t="shared" si="236"/>
        <v>4.0000000000000036E-2</v>
      </c>
      <c r="AF126" s="188">
        <f t="shared" si="236"/>
        <v>3.400000000000003E-2</v>
      </c>
      <c r="AG126" s="188">
        <f t="shared" si="236"/>
        <v>0.22500000000000009</v>
      </c>
      <c r="AH126" s="188">
        <f t="shared" si="236"/>
        <v>4.0000000000000036E-2</v>
      </c>
      <c r="AI126" s="188">
        <f t="shared" si="236"/>
        <v>3.6000000000000032E-2</v>
      </c>
      <c r="AJ126" s="188">
        <f t="shared" si="236"/>
        <v>3.6999999999999922E-2</v>
      </c>
      <c r="AK126" s="188">
        <f t="shared" si="236"/>
        <v>4.4999999999999929E-2</v>
      </c>
      <c r="AL126" s="188">
        <f t="shared" si="236"/>
        <v>5.8999999999999941E-2</v>
      </c>
      <c r="AM126" s="188">
        <f t="shared" si="236"/>
        <v>7.4000000000000066E-2</v>
      </c>
      <c r="AN126" s="188">
        <f t="shared" si="236"/>
        <v>0.15700000000000003</v>
      </c>
      <c r="AO126" s="188">
        <f t="shared" si="236"/>
        <v>0.1160000000000001</v>
      </c>
      <c r="AP126" s="188">
        <f t="shared" si="236"/>
        <v>0.23</v>
      </c>
      <c r="AQ126" s="188">
        <f t="shared" si="236"/>
        <v>0.123</v>
      </c>
      <c r="AR126" s="188">
        <f t="shared" si="236"/>
        <v>0.22300000000000009</v>
      </c>
      <c r="AS126" s="188">
        <f t="shared" si="236"/>
        <v>0.23</v>
      </c>
      <c r="AT126" s="188">
        <f t="shared" si="236"/>
        <v>0.20199999999999996</v>
      </c>
      <c r="AU126" s="188">
        <f t="shared" si="236"/>
        <v>0.17500000000000004</v>
      </c>
      <c r="AV126" s="188">
        <f t="shared" si="236"/>
        <v>0.1419999999999999</v>
      </c>
      <c r="AW126" s="188">
        <f t="shared" si="236"/>
        <v>0.17900000000000005</v>
      </c>
      <c r="AX126" s="188">
        <f t="shared" si="236"/>
        <v>0.16700000000000004</v>
      </c>
      <c r="AY126" s="188">
        <f t="shared" si="236"/>
        <v>0.17700000000000005</v>
      </c>
      <c r="AZ126" s="188">
        <f t="shared" si="236"/>
        <v>0.19700000000000006</v>
      </c>
      <c r="BA126" s="188">
        <f t="shared" si="236"/>
        <v>0.19999999999999996</v>
      </c>
      <c r="BB126" s="188">
        <f t="shared" si="236"/>
        <v>0.19799999999999995</v>
      </c>
      <c r="BC126" s="188">
        <f t="shared" si="236"/>
        <v>0.19399999999999995</v>
      </c>
      <c r="BD126" s="188">
        <f t="shared" si="236"/>
        <v>0.20500000000000007</v>
      </c>
      <c r="BE126" s="188">
        <f t="shared" si="236"/>
        <v>0.20100000000000007</v>
      </c>
      <c r="BF126" s="188">
        <f t="shared" si="236"/>
        <v>0.20300000000000007</v>
      </c>
      <c r="BG126" s="188">
        <f t="shared" si="236"/>
        <v>0.18100000000000005</v>
      </c>
      <c r="BH126" s="188">
        <f t="shared" si="236"/>
        <v>0.19999999999999996</v>
      </c>
      <c r="BI126" s="188">
        <f t="shared" si="236"/>
        <v>0.18799999999999994</v>
      </c>
      <c r="BJ126" s="188">
        <f t="shared" si="236"/>
        <v>0.20900000000000007</v>
      </c>
      <c r="BK126" s="188">
        <f t="shared" si="236"/>
        <v>0.19700000000000006</v>
      </c>
      <c r="BL126" s="188">
        <f t="shared" si="236"/>
        <v>0.14599999999999991</v>
      </c>
      <c r="BM126" s="188">
        <f t="shared" si="236"/>
        <v>0.17900000000000005</v>
      </c>
      <c r="BN126" s="188">
        <f t="shared" si="236"/>
        <v>0.13900000000000001</v>
      </c>
      <c r="BO126" s="188">
        <f t="shared" si="236"/>
        <v>0.14799999999999991</v>
      </c>
      <c r="BP126" s="188">
        <f t="shared" ref="BP126:EA126" si="237">MIN(BP125-1,$B$4)</f>
        <v>0.16900000000000004</v>
      </c>
      <c r="BQ126" s="188">
        <f t="shared" si="237"/>
        <v>0.23</v>
      </c>
      <c r="BR126" s="188">
        <f t="shared" si="237"/>
        <v>0.20900000000000007</v>
      </c>
      <c r="BS126" s="188">
        <f t="shared" si="237"/>
        <v>0.16599999999999993</v>
      </c>
      <c r="BT126" s="188">
        <f t="shared" si="237"/>
        <v>0.17900000000000005</v>
      </c>
      <c r="BU126" s="188">
        <f t="shared" si="237"/>
        <v>0.23</v>
      </c>
      <c r="BV126" s="188">
        <f t="shared" si="237"/>
        <v>0.23</v>
      </c>
      <c r="BW126" s="188">
        <f t="shared" si="237"/>
        <v>0.23</v>
      </c>
      <c r="BX126" s="188">
        <f t="shared" si="237"/>
        <v>0.14900000000000002</v>
      </c>
      <c r="BY126" s="188">
        <f t="shared" si="237"/>
        <v>9.4000000000000083E-2</v>
      </c>
      <c r="BZ126" s="188">
        <f t="shared" si="237"/>
        <v>0.11299999999999999</v>
      </c>
      <c r="CA126" s="188">
        <f t="shared" si="237"/>
        <v>9.8999999999999977E-2</v>
      </c>
      <c r="CB126" s="188">
        <f t="shared" si="237"/>
        <v>0.22399999999999998</v>
      </c>
      <c r="CC126" s="188">
        <f t="shared" si="237"/>
        <v>2.6000000000000023E-2</v>
      </c>
      <c r="CD126" s="188">
        <f t="shared" si="237"/>
        <v>4.6999999999999931E-2</v>
      </c>
      <c r="CE126" s="188">
        <f t="shared" si="237"/>
        <v>8.6000000000000076E-2</v>
      </c>
      <c r="CF126" s="188">
        <f t="shared" si="237"/>
        <v>8.4000000000000075E-2</v>
      </c>
      <c r="CG126" s="188">
        <f t="shared" si="237"/>
        <v>8.4999999999999964E-2</v>
      </c>
      <c r="CH126" s="188">
        <f t="shared" si="237"/>
        <v>8.2000000000000073E-2</v>
      </c>
      <c r="CI126" s="188">
        <f t="shared" si="237"/>
        <v>7.6999999999999957E-2</v>
      </c>
      <c r="CJ126" s="188">
        <f t="shared" si="237"/>
        <v>0.23</v>
      </c>
      <c r="CK126" s="188">
        <f t="shared" si="237"/>
        <v>0.20900000000000007</v>
      </c>
      <c r="CL126" s="188">
        <f t="shared" si="237"/>
        <v>0.18500000000000005</v>
      </c>
      <c r="CM126" s="188">
        <f t="shared" si="237"/>
        <v>0.16399999999999992</v>
      </c>
      <c r="CN126" s="188">
        <f t="shared" si="237"/>
        <v>0.18100000000000005</v>
      </c>
      <c r="CO126" s="188">
        <f t="shared" si="237"/>
        <v>0.18199999999999994</v>
      </c>
      <c r="CP126" s="188">
        <f t="shared" si="237"/>
        <v>0.23</v>
      </c>
      <c r="CQ126" s="188">
        <f t="shared" si="237"/>
        <v>3.6999999999999922E-2</v>
      </c>
      <c r="CR126" s="188">
        <f t="shared" si="237"/>
        <v>6.6999999999999948E-2</v>
      </c>
      <c r="CS126" s="188">
        <f t="shared" si="237"/>
        <v>4.0000000000000036E-2</v>
      </c>
      <c r="CT126" s="188">
        <f t="shared" si="237"/>
        <v>6.0999999999999943E-2</v>
      </c>
      <c r="CU126" s="188">
        <f t="shared" si="237"/>
        <v>0.1419999999999999</v>
      </c>
      <c r="CV126" s="188">
        <f t="shared" si="237"/>
        <v>5.699999999999994E-2</v>
      </c>
      <c r="CW126" s="188">
        <f t="shared" si="237"/>
        <v>8.8999999999999968E-2</v>
      </c>
      <c r="CX126" s="188">
        <f t="shared" si="237"/>
        <v>0.10699999999999998</v>
      </c>
      <c r="CY126" s="188">
        <f t="shared" si="237"/>
        <v>0.10099999999999998</v>
      </c>
      <c r="CZ126" s="188">
        <f t="shared" si="237"/>
        <v>7.2000000000000064E-2</v>
      </c>
      <c r="DA126" s="188">
        <f t="shared" si="237"/>
        <v>6.800000000000006E-2</v>
      </c>
      <c r="DB126" s="188">
        <f t="shared" si="237"/>
        <v>8.0000000000000071E-2</v>
      </c>
      <c r="DC126" s="188">
        <f t="shared" si="237"/>
        <v>7.0000000000000062E-2</v>
      </c>
      <c r="DD126" s="188">
        <f t="shared" si="237"/>
        <v>0.14799999999999991</v>
      </c>
      <c r="DE126" s="188">
        <f t="shared" si="237"/>
        <v>0.1100000000000001</v>
      </c>
      <c r="DF126" s="188">
        <f t="shared" si="237"/>
        <v>0.10299999999999998</v>
      </c>
      <c r="DG126" s="188">
        <f t="shared" si="237"/>
        <v>8.0000000000000071E-2</v>
      </c>
      <c r="DH126" s="188">
        <f t="shared" si="237"/>
        <v>0.15900000000000003</v>
      </c>
      <c r="DI126" s="188">
        <f t="shared" si="237"/>
        <v>0.125</v>
      </c>
      <c r="DJ126" s="188">
        <f t="shared" si="237"/>
        <v>0.1399999999999999</v>
      </c>
      <c r="DK126" s="188">
        <f t="shared" si="237"/>
        <v>0.14799999999999991</v>
      </c>
      <c r="DL126" s="188">
        <f t="shared" si="237"/>
        <v>0.15599999999999992</v>
      </c>
      <c r="DM126" s="188">
        <f t="shared" si="237"/>
        <v>0.125</v>
      </c>
      <c r="DN126" s="188">
        <f t="shared" si="237"/>
        <v>0.14799999999999991</v>
      </c>
      <c r="DO126" s="188">
        <f t="shared" si="237"/>
        <v>0.14500000000000002</v>
      </c>
      <c r="DP126" s="188">
        <f t="shared" si="237"/>
        <v>0.15700000000000003</v>
      </c>
      <c r="DQ126" s="188">
        <f t="shared" si="237"/>
        <v>0.17599999999999993</v>
      </c>
      <c r="DR126" s="188">
        <f t="shared" si="237"/>
        <v>2.0000000000000018E-2</v>
      </c>
      <c r="DS126" s="188">
        <f t="shared" si="237"/>
        <v>3.8000000000000034E-2</v>
      </c>
      <c r="DT126" s="188">
        <f t="shared" si="237"/>
        <v>4.8000000000000043E-2</v>
      </c>
      <c r="DU126" s="188">
        <f t="shared" si="237"/>
        <v>9.4000000000000083E-2</v>
      </c>
      <c r="DV126" s="188">
        <f t="shared" si="237"/>
        <v>2.0000000000000018E-2</v>
      </c>
      <c r="DW126" s="188">
        <f t="shared" si="237"/>
        <v>3.8999999999999924E-2</v>
      </c>
      <c r="DX126" s="188">
        <f t="shared" si="237"/>
        <v>0.23</v>
      </c>
      <c r="DY126" s="188">
        <f t="shared" si="237"/>
        <v>0.23</v>
      </c>
      <c r="DZ126" s="188">
        <f t="shared" si="237"/>
        <v>0.23</v>
      </c>
      <c r="EA126" s="188">
        <f t="shared" si="237"/>
        <v>0.22399999999999998</v>
      </c>
      <c r="EB126" s="188">
        <f t="shared" ref="EB126:FX126" si="238">MIN(EB125-1,$B$4)</f>
        <v>5.2000000000000046E-2</v>
      </c>
      <c r="EC126" s="188">
        <f t="shared" si="238"/>
        <v>5.8999999999999941E-2</v>
      </c>
      <c r="ED126" s="188">
        <f t="shared" si="238"/>
        <v>0.23</v>
      </c>
      <c r="EE126" s="188">
        <f t="shared" si="238"/>
        <v>1.6000000000000014E-2</v>
      </c>
      <c r="EF126" s="188">
        <f t="shared" si="238"/>
        <v>2.6999999999999913E-2</v>
      </c>
      <c r="EG126" s="188">
        <f t="shared" si="238"/>
        <v>2.6000000000000023E-2</v>
      </c>
      <c r="EH126" s="188">
        <f t="shared" si="238"/>
        <v>2.6999999999999913E-2</v>
      </c>
      <c r="EI126" s="188">
        <f t="shared" si="238"/>
        <v>0.16799999999999993</v>
      </c>
      <c r="EJ126" s="188">
        <f t="shared" si="238"/>
        <v>0.17999999999999994</v>
      </c>
      <c r="EK126" s="188">
        <f t="shared" si="238"/>
        <v>0.10200000000000009</v>
      </c>
      <c r="EL126" s="188">
        <f t="shared" si="238"/>
        <v>6.4999999999999947E-2</v>
      </c>
      <c r="EM126" s="188">
        <f t="shared" si="238"/>
        <v>8.2000000000000073E-2</v>
      </c>
      <c r="EN126" s="188">
        <f t="shared" si="238"/>
        <v>6.6000000000000059E-2</v>
      </c>
      <c r="EO126" s="188">
        <f t="shared" si="238"/>
        <v>6.2999999999999945E-2</v>
      </c>
      <c r="EP126" s="188">
        <f t="shared" si="238"/>
        <v>0.23</v>
      </c>
      <c r="EQ126" s="188">
        <f t="shared" si="238"/>
        <v>0.23</v>
      </c>
      <c r="ER126" s="188">
        <f t="shared" si="238"/>
        <v>0.23</v>
      </c>
      <c r="ES126" s="188">
        <f t="shared" si="238"/>
        <v>8.8000000000000078E-2</v>
      </c>
      <c r="ET126" s="188">
        <f t="shared" si="238"/>
        <v>0.1120000000000001</v>
      </c>
      <c r="EU126" s="188">
        <f t="shared" si="238"/>
        <v>5.2000000000000046E-2</v>
      </c>
      <c r="EV126" s="188">
        <f t="shared" si="238"/>
        <v>0.19799999999999995</v>
      </c>
      <c r="EW126" s="188">
        <f t="shared" si="238"/>
        <v>0.23</v>
      </c>
      <c r="EX126" s="188">
        <f t="shared" si="238"/>
        <v>0.14599999999999991</v>
      </c>
      <c r="EY126" s="188">
        <f t="shared" si="238"/>
        <v>0.1160000000000001</v>
      </c>
      <c r="EZ126" s="188">
        <f t="shared" si="238"/>
        <v>3.2999999999999918E-2</v>
      </c>
      <c r="FA126" s="188">
        <f t="shared" si="238"/>
        <v>0.23</v>
      </c>
      <c r="FB126" s="188">
        <f t="shared" si="238"/>
        <v>0.20300000000000007</v>
      </c>
      <c r="FC126" s="188">
        <f t="shared" si="238"/>
        <v>0.21300000000000008</v>
      </c>
      <c r="FD126" s="188">
        <f t="shared" si="238"/>
        <v>7.8000000000000069E-2</v>
      </c>
      <c r="FE126" s="188">
        <f t="shared" si="238"/>
        <v>9.000000000000008E-2</v>
      </c>
      <c r="FF126" s="188">
        <f t="shared" si="238"/>
        <v>7.0000000000000062E-2</v>
      </c>
      <c r="FG126" s="188">
        <f t="shared" si="238"/>
        <v>5.8000000000000052E-2</v>
      </c>
      <c r="FH126" s="188">
        <f t="shared" si="238"/>
        <v>0.10899999999999999</v>
      </c>
      <c r="FI126" s="188">
        <f t="shared" si="238"/>
        <v>0.18300000000000005</v>
      </c>
      <c r="FJ126" s="188">
        <f t="shared" si="238"/>
        <v>0.16700000000000004</v>
      </c>
      <c r="FK126" s="188">
        <f t="shared" si="238"/>
        <v>0.19100000000000006</v>
      </c>
      <c r="FL126" s="188">
        <f t="shared" si="238"/>
        <v>0.18599999999999994</v>
      </c>
      <c r="FM126" s="188">
        <f t="shared" si="238"/>
        <v>0.18500000000000005</v>
      </c>
      <c r="FN126" s="188">
        <f t="shared" si="238"/>
        <v>0.18599999999999994</v>
      </c>
      <c r="FO126" s="188">
        <f t="shared" si="238"/>
        <v>0.17199999999999993</v>
      </c>
      <c r="FP126" s="188">
        <f t="shared" si="238"/>
        <v>0.19900000000000007</v>
      </c>
      <c r="FQ126" s="188">
        <f t="shared" si="238"/>
        <v>0.17300000000000004</v>
      </c>
      <c r="FR126" s="188">
        <f t="shared" si="238"/>
        <v>0.14900000000000002</v>
      </c>
      <c r="FS126" s="188">
        <f t="shared" si="238"/>
        <v>9.2999999999999972E-2</v>
      </c>
      <c r="FT126" s="188">
        <f t="shared" si="238"/>
        <v>0.10899999999999999</v>
      </c>
      <c r="FU126" s="188">
        <f t="shared" si="238"/>
        <v>3.6999999999999922E-2</v>
      </c>
      <c r="FV126" s="188">
        <f t="shared" si="238"/>
        <v>4.2999999999999927E-2</v>
      </c>
      <c r="FW126" s="188">
        <f t="shared" si="238"/>
        <v>7.0999999999999952E-2</v>
      </c>
      <c r="FX126" s="188">
        <f t="shared" si="238"/>
        <v>6.4000000000000057E-2</v>
      </c>
      <c r="FY126" s="14"/>
      <c r="FZ126" s="14"/>
      <c r="GA126" s="2"/>
      <c r="GB126" s="14"/>
      <c r="GC126" s="14"/>
      <c r="GD126" s="14"/>
      <c r="GE126" s="14"/>
      <c r="GF126" s="14"/>
      <c r="GG126" s="2"/>
      <c r="GH126" s="12"/>
      <c r="GI126" s="129"/>
      <c r="GJ126" s="129"/>
      <c r="GK126" s="129"/>
      <c r="GL126" s="129"/>
      <c r="GM126" s="129"/>
      <c r="GN126" s="176"/>
      <c r="GO126" s="176"/>
    </row>
    <row r="127" spans="1:197" s="174" customFormat="1" x14ac:dyDescent="0.35">
      <c r="A127" s="173" t="s">
        <v>740</v>
      </c>
      <c r="B127" s="150" t="s">
        <v>750</v>
      </c>
      <c r="C127" s="184">
        <f>(C124*C84*C126)</f>
        <v>12723361.052999999</v>
      </c>
      <c r="D127" s="184">
        <f t="shared" ref="D127:BO127" si="239">(D124*D84*D126)</f>
        <v>73425458.106000006</v>
      </c>
      <c r="E127" s="184">
        <f t="shared" si="239"/>
        <v>10703056.444599999</v>
      </c>
      <c r="F127" s="184">
        <f t="shared" si="239"/>
        <v>41265669.46735999</v>
      </c>
      <c r="G127" s="184">
        <f t="shared" si="239"/>
        <v>3221563.5192000009</v>
      </c>
      <c r="H127" s="184">
        <f t="shared" si="239"/>
        <v>1674040.6799999995</v>
      </c>
      <c r="I127" s="184">
        <f t="shared" si="239"/>
        <v>15543111.350000001</v>
      </c>
      <c r="J127" s="184">
        <f t="shared" si="239"/>
        <v>898523.51680000068</v>
      </c>
      <c r="K127" s="184">
        <f t="shared" si="239"/>
        <v>116635.26420000009</v>
      </c>
      <c r="L127" s="184">
        <f t="shared" si="239"/>
        <v>4122173.0679999995</v>
      </c>
      <c r="M127" s="184">
        <f t="shared" si="239"/>
        <v>1677256.6459999999</v>
      </c>
      <c r="N127" s="184">
        <f t="shared" si="239"/>
        <v>99259208.682399988</v>
      </c>
      <c r="O127" s="184">
        <f t="shared" si="239"/>
        <v>24516734.273199998</v>
      </c>
      <c r="P127" s="184">
        <f t="shared" si="239"/>
        <v>457049.61119999981</v>
      </c>
      <c r="Q127" s="184">
        <f t="shared" si="239"/>
        <v>78582372.58039999</v>
      </c>
      <c r="R127" s="184">
        <f t="shared" si="239"/>
        <v>815247.38100000017</v>
      </c>
      <c r="S127" s="184">
        <f t="shared" si="239"/>
        <v>1988753.3743999987</v>
      </c>
      <c r="T127" s="184">
        <f t="shared" si="239"/>
        <v>25032.384000000024</v>
      </c>
      <c r="U127" s="184">
        <f t="shared" si="239"/>
        <v>9387.1440000000075</v>
      </c>
      <c r="V127" s="184">
        <f t="shared" si="239"/>
        <v>0</v>
      </c>
      <c r="W127" s="184">
        <f t="shared" si="239"/>
        <v>521.50799999994251</v>
      </c>
      <c r="X127" s="184">
        <f t="shared" si="239"/>
        <v>3650.555999999945</v>
      </c>
      <c r="Y127" s="184">
        <f t="shared" si="239"/>
        <v>255347.70040000021</v>
      </c>
      <c r="Z127" s="184">
        <f t="shared" si="239"/>
        <v>68265.39720000005</v>
      </c>
      <c r="AA127" s="184">
        <f t="shared" si="239"/>
        <v>52863691.005840011</v>
      </c>
      <c r="AB127" s="184">
        <f t="shared" si="239"/>
        <v>53004908.418799996</v>
      </c>
      <c r="AC127" s="184">
        <f t="shared" si="239"/>
        <v>1502725.3019999994</v>
      </c>
      <c r="AD127" s="184">
        <f t="shared" si="239"/>
        <v>2457299.6294600004</v>
      </c>
      <c r="AE127" s="184">
        <f t="shared" si="239"/>
        <v>33724.18400000003</v>
      </c>
      <c r="AF127" s="184">
        <f t="shared" si="239"/>
        <v>48465.47680000004</v>
      </c>
      <c r="AG127" s="184">
        <f t="shared" si="239"/>
        <v>1145036.0025000004</v>
      </c>
      <c r="AH127" s="184">
        <f t="shared" si="239"/>
        <v>315686.17600000027</v>
      </c>
      <c r="AI127" s="184">
        <f t="shared" si="239"/>
        <v>119842.53840000011</v>
      </c>
      <c r="AJ127" s="184">
        <f t="shared" si="239"/>
        <v>58369.782899999875</v>
      </c>
      <c r="AK127" s="184">
        <f t="shared" si="239"/>
        <v>63558.787499999889</v>
      </c>
      <c r="AL127" s="184">
        <f t="shared" si="239"/>
        <v>147947.47369999983</v>
      </c>
      <c r="AM127" s="184">
        <f t="shared" si="239"/>
        <v>196817.11920000016</v>
      </c>
      <c r="AN127" s="184">
        <f t="shared" si="239"/>
        <v>364351.56420000002</v>
      </c>
      <c r="AO127" s="184">
        <f t="shared" si="239"/>
        <v>3711968.7820800026</v>
      </c>
      <c r="AP127" s="184">
        <f t="shared" si="239"/>
        <v>166971198.97639999</v>
      </c>
      <c r="AQ127" s="184">
        <f t="shared" si="239"/>
        <v>268341.94139999995</v>
      </c>
      <c r="AR127" s="184">
        <f t="shared" si="239"/>
        <v>115192050.78342004</v>
      </c>
      <c r="AS127" s="184">
        <f t="shared" si="239"/>
        <v>12504058.247200001</v>
      </c>
      <c r="AT127" s="184">
        <f t="shared" si="239"/>
        <v>4143906.0447199983</v>
      </c>
      <c r="AU127" s="184">
        <f t="shared" si="239"/>
        <v>407645.4200000001</v>
      </c>
      <c r="AV127" s="184">
        <f t="shared" si="239"/>
        <v>365333.7375999997</v>
      </c>
      <c r="AW127" s="184">
        <f t="shared" si="239"/>
        <v>396737.21100000013</v>
      </c>
      <c r="AX127" s="184">
        <f t="shared" si="239"/>
        <v>117573.97860000002</v>
      </c>
      <c r="AY127" s="184">
        <f t="shared" si="239"/>
        <v>602302.62690000015</v>
      </c>
      <c r="AZ127" s="184">
        <f t="shared" si="239"/>
        <v>20172253.644140005</v>
      </c>
      <c r="BA127" s="184">
        <f t="shared" si="239"/>
        <v>15383616.819999995</v>
      </c>
      <c r="BB127" s="184">
        <f t="shared" si="239"/>
        <v>12806129.587679997</v>
      </c>
      <c r="BC127" s="184">
        <f t="shared" si="239"/>
        <v>40348962.704959981</v>
      </c>
      <c r="BD127" s="184">
        <f t="shared" si="239"/>
        <v>6474239.3365000021</v>
      </c>
      <c r="BE127" s="184">
        <f t="shared" si="239"/>
        <v>1907780.5656000006</v>
      </c>
      <c r="BF127" s="184">
        <f t="shared" si="239"/>
        <v>43012876.850580014</v>
      </c>
      <c r="BG127" s="184">
        <f t="shared" si="239"/>
        <v>1446729.2496800004</v>
      </c>
      <c r="BH127" s="184">
        <f t="shared" si="239"/>
        <v>928284.23999999964</v>
      </c>
      <c r="BI127" s="184">
        <f t="shared" si="239"/>
        <v>415867.86279999983</v>
      </c>
      <c r="BJ127" s="184">
        <f t="shared" si="239"/>
        <v>11439769.935880003</v>
      </c>
      <c r="BK127" s="184">
        <f t="shared" si="239"/>
        <v>37438589.09362001</v>
      </c>
      <c r="BL127" s="184">
        <f t="shared" si="239"/>
        <v>88195.694599999944</v>
      </c>
      <c r="BM127" s="184">
        <f t="shared" si="239"/>
        <v>514202.54210000014</v>
      </c>
      <c r="BN127" s="184">
        <f t="shared" si="239"/>
        <v>3616144.2946200003</v>
      </c>
      <c r="BO127" s="184">
        <f t="shared" si="239"/>
        <v>1525654.2703999989</v>
      </c>
      <c r="BP127" s="184">
        <f t="shared" ref="BP127:EA127" si="240">(BP124*BP84*BP126)</f>
        <v>201241.24540000001</v>
      </c>
      <c r="BQ127" s="184">
        <f t="shared" si="240"/>
        <v>11633843.922999999</v>
      </c>
      <c r="BR127" s="184">
        <f t="shared" si="240"/>
        <v>8128314.9519000016</v>
      </c>
      <c r="BS127" s="184">
        <f t="shared" si="240"/>
        <v>1670951.6142799989</v>
      </c>
      <c r="BT127" s="184">
        <f t="shared" si="240"/>
        <v>549208.76660000009</v>
      </c>
      <c r="BU127" s="184">
        <f t="shared" si="240"/>
        <v>763661.54799999995</v>
      </c>
      <c r="BV127" s="184">
        <f t="shared" si="240"/>
        <v>2484898.7019999996</v>
      </c>
      <c r="BW127" s="184">
        <f t="shared" si="240"/>
        <v>4033212.4950000001</v>
      </c>
      <c r="BX127" s="184">
        <f t="shared" si="240"/>
        <v>77704.691999999995</v>
      </c>
      <c r="BY127" s="184">
        <f t="shared" si="240"/>
        <v>320765.66392000025</v>
      </c>
      <c r="BZ127" s="184">
        <f t="shared" si="240"/>
        <v>223935.53519999995</v>
      </c>
      <c r="CA127" s="184">
        <f t="shared" si="240"/>
        <v>121759.08029999997</v>
      </c>
      <c r="CB127" s="184">
        <f t="shared" si="240"/>
        <v>138339912.60543996</v>
      </c>
      <c r="CC127" s="184">
        <f t="shared" si="240"/>
        <v>42033.544800000032</v>
      </c>
      <c r="CD127" s="184">
        <f t="shared" si="240"/>
        <v>24510.87599999996</v>
      </c>
      <c r="CE127" s="184">
        <f t="shared" si="240"/>
        <v>118104.17840000009</v>
      </c>
      <c r="CF127" s="184">
        <f t="shared" si="240"/>
        <v>73011.120000000054</v>
      </c>
      <c r="CG127" s="184">
        <f t="shared" si="240"/>
        <v>141111.37299999993</v>
      </c>
      <c r="CH127" s="184">
        <f t="shared" si="240"/>
        <v>64145.484000000048</v>
      </c>
      <c r="CI127" s="184">
        <f t="shared" si="240"/>
        <v>457110.45379999973</v>
      </c>
      <c r="CJ127" s="184">
        <f t="shared" si="240"/>
        <v>1644271.2649999999</v>
      </c>
      <c r="CK127" s="184">
        <f t="shared" si="240"/>
        <v>8670020.9567400012</v>
      </c>
      <c r="CL127" s="184">
        <f t="shared" si="240"/>
        <v>1845964.4840000002</v>
      </c>
      <c r="CM127" s="184">
        <f t="shared" si="240"/>
        <v>964462.98831999954</v>
      </c>
      <c r="CN127" s="184">
        <f t="shared" si="240"/>
        <v>48493118.46236001</v>
      </c>
      <c r="CO127" s="184">
        <f t="shared" si="240"/>
        <v>22026639.613159992</v>
      </c>
      <c r="CP127" s="184">
        <f t="shared" si="240"/>
        <v>1713840.4321999997</v>
      </c>
      <c r="CQ127" s="184">
        <f t="shared" si="240"/>
        <v>244091.81939999945</v>
      </c>
      <c r="CR127" s="184">
        <f t="shared" si="240"/>
        <v>113558.3669999999</v>
      </c>
      <c r="CS127" s="184">
        <f t="shared" si="240"/>
        <v>85353.476000000068</v>
      </c>
      <c r="CT127" s="184">
        <f t="shared" si="240"/>
        <v>59382.377599999934</v>
      </c>
      <c r="CU127" s="184">
        <f t="shared" si="240"/>
        <v>82693.78519999994</v>
      </c>
      <c r="CV127" s="184">
        <f t="shared" si="240"/>
        <v>29725.955999999966</v>
      </c>
      <c r="CW127" s="184">
        <f t="shared" si="240"/>
        <v>144657.62739999994</v>
      </c>
      <c r="CX127" s="184">
        <f t="shared" si="240"/>
        <v>425020.32819999987</v>
      </c>
      <c r="CY127" s="184">
        <f t="shared" si="240"/>
        <v>52672.307999999983</v>
      </c>
      <c r="CZ127" s="184">
        <f t="shared" si="240"/>
        <v>1106556.534720001</v>
      </c>
      <c r="DA127" s="184">
        <f t="shared" si="240"/>
        <v>120277.12840000009</v>
      </c>
      <c r="DB127" s="184">
        <f t="shared" si="240"/>
        <v>215904.31200000018</v>
      </c>
      <c r="DC127" s="184">
        <f t="shared" si="240"/>
        <v>117426.2180000001</v>
      </c>
      <c r="DD127" s="184">
        <f t="shared" si="240"/>
        <v>224474.42679999984</v>
      </c>
      <c r="DE127" s="184">
        <f t="shared" si="240"/>
        <v>267229.39100000018</v>
      </c>
      <c r="DF127" s="184">
        <f t="shared" si="240"/>
        <v>17770013.960139994</v>
      </c>
      <c r="DG127" s="184">
        <f t="shared" si="240"/>
        <v>65014.664000000055</v>
      </c>
      <c r="DH127" s="184">
        <f t="shared" si="240"/>
        <v>2327281.6008000001</v>
      </c>
      <c r="DI127" s="184">
        <f t="shared" si="240"/>
        <v>2553324.8974999995</v>
      </c>
      <c r="DJ127" s="184">
        <f t="shared" si="240"/>
        <v>730111.19999999949</v>
      </c>
      <c r="DK127" s="184">
        <f t="shared" si="240"/>
        <v>607817.57399999956</v>
      </c>
      <c r="DL127" s="184">
        <f t="shared" si="240"/>
        <v>7614986.8048799951</v>
      </c>
      <c r="DM127" s="184">
        <f t="shared" si="240"/>
        <v>255321.62499999997</v>
      </c>
      <c r="DN127" s="184">
        <f t="shared" si="240"/>
        <v>1665227.194799999</v>
      </c>
      <c r="DO127" s="184">
        <f t="shared" si="240"/>
        <v>4146423.19</v>
      </c>
      <c r="DP127" s="184">
        <f t="shared" si="240"/>
        <v>271557.90740000003</v>
      </c>
      <c r="DQ127" s="184">
        <f t="shared" si="240"/>
        <v>1356894.2815999994</v>
      </c>
      <c r="DR127" s="184">
        <f t="shared" si="240"/>
        <v>220093.75960000016</v>
      </c>
      <c r="DS127" s="184">
        <f t="shared" si="240"/>
        <v>180007.17800000016</v>
      </c>
      <c r="DT127" s="184">
        <f t="shared" si="240"/>
        <v>73011.120000000054</v>
      </c>
      <c r="DU127" s="184">
        <f t="shared" si="240"/>
        <v>282692.10320000025</v>
      </c>
      <c r="DV127" s="184">
        <f t="shared" si="240"/>
        <v>34419.528000000028</v>
      </c>
      <c r="DW127" s="184">
        <f t="shared" si="240"/>
        <v>96609.356999999814</v>
      </c>
      <c r="DX127" s="184">
        <f t="shared" si="240"/>
        <v>335851.152</v>
      </c>
      <c r="DY127" s="184">
        <f t="shared" si="240"/>
        <v>559751.92000000004</v>
      </c>
      <c r="DZ127" s="184">
        <f t="shared" si="240"/>
        <v>1212462.6409999998</v>
      </c>
      <c r="EA127" s="184">
        <f t="shared" si="240"/>
        <v>988083.82399999991</v>
      </c>
      <c r="EB127" s="184">
        <f t="shared" ref="EB127:FX127" si="241">(EB124*EB84*EB126)</f>
        <v>225082.85280000017</v>
      </c>
      <c r="EC127" s="184">
        <f t="shared" si="241"/>
        <v>133332.21199999985</v>
      </c>
      <c r="ED127" s="184">
        <f t="shared" si="241"/>
        <v>3091629.801</v>
      </c>
      <c r="EE127" s="184">
        <f t="shared" si="241"/>
        <v>25797.262400000021</v>
      </c>
      <c r="EF127" s="184">
        <f t="shared" si="241"/>
        <v>295695.03599999903</v>
      </c>
      <c r="EG127" s="184">
        <f t="shared" si="241"/>
        <v>56496.700000000048</v>
      </c>
      <c r="EH127" s="184">
        <f t="shared" si="241"/>
        <v>57730.935599999808</v>
      </c>
      <c r="EI127" s="184">
        <f t="shared" si="241"/>
        <v>19360358.690399989</v>
      </c>
      <c r="EJ127" s="184">
        <f t="shared" si="241"/>
        <v>15257238.047999993</v>
      </c>
      <c r="EK127" s="184">
        <f t="shared" si="241"/>
        <v>588234.94860000047</v>
      </c>
      <c r="EL127" s="184">
        <f t="shared" si="241"/>
        <v>252540.24899999978</v>
      </c>
      <c r="EM127" s="184">
        <f t="shared" si="241"/>
        <v>253018.29800000018</v>
      </c>
      <c r="EN127" s="184">
        <f t="shared" si="241"/>
        <v>502811.93820000038</v>
      </c>
      <c r="EO127" s="184">
        <f t="shared" si="241"/>
        <v>157156.43579999983</v>
      </c>
      <c r="EP127" s="184">
        <f t="shared" si="241"/>
        <v>856620.34900000005</v>
      </c>
      <c r="EQ127" s="184">
        <f t="shared" si="241"/>
        <v>5043764.6219999995</v>
      </c>
      <c r="ER127" s="184">
        <f t="shared" si="241"/>
        <v>612728.44099999999</v>
      </c>
      <c r="ES127" s="184">
        <f t="shared" si="241"/>
        <v>120085.90880000009</v>
      </c>
      <c r="ET127" s="184">
        <f t="shared" si="241"/>
        <v>192262.61600000015</v>
      </c>
      <c r="EU127" s="184">
        <f t="shared" si="241"/>
        <v>256721.0048000002</v>
      </c>
      <c r="EV127" s="184">
        <f t="shared" si="241"/>
        <v>113584.44239999996</v>
      </c>
      <c r="EW127" s="184">
        <f t="shared" si="241"/>
        <v>1492338.6009999998</v>
      </c>
      <c r="EX127" s="184">
        <f t="shared" si="241"/>
        <v>220171.98579999982</v>
      </c>
      <c r="EY127" s="184">
        <f t="shared" si="241"/>
        <v>202658.00880000016</v>
      </c>
      <c r="EZ127" s="184">
        <f t="shared" si="241"/>
        <v>36427.333799999906</v>
      </c>
      <c r="FA127" s="184">
        <f t="shared" si="241"/>
        <v>6487124.9299999997</v>
      </c>
      <c r="FB127" s="184">
        <f t="shared" si="241"/>
        <v>486101.95270000014</v>
      </c>
      <c r="FC127" s="184">
        <f t="shared" si="241"/>
        <v>3037885.7940600011</v>
      </c>
      <c r="FD127" s="184">
        <f t="shared" si="241"/>
        <v>270506.19960000023</v>
      </c>
      <c r="FE127" s="184">
        <f t="shared" si="241"/>
        <v>54758.340000000047</v>
      </c>
      <c r="FF127" s="184">
        <f t="shared" si="241"/>
        <v>106474.55000000008</v>
      </c>
      <c r="FG127" s="184">
        <f t="shared" si="241"/>
        <v>57470.181600000047</v>
      </c>
      <c r="FH127" s="184">
        <f t="shared" si="241"/>
        <v>65371.027799999989</v>
      </c>
      <c r="FI127" s="184">
        <f t="shared" si="241"/>
        <v>2616536.0130000003</v>
      </c>
      <c r="FJ127" s="184">
        <f t="shared" si="241"/>
        <v>2927011.4549000007</v>
      </c>
      <c r="FK127" s="184">
        <f t="shared" si="241"/>
        <v>4120452.0916000009</v>
      </c>
      <c r="FL127" s="184">
        <f t="shared" si="241"/>
        <v>13803977.779799996</v>
      </c>
      <c r="FM127" s="184">
        <f t="shared" si="241"/>
        <v>6402184.3145000013</v>
      </c>
      <c r="FN127" s="184">
        <f t="shared" si="241"/>
        <v>36249567.368039988</v>
      </c>
      <c r="FO127" s="184">
        <f t="shared" si="241"/>
        <v>1670202.3811199991</v>
      </c>
      <c r="FP127" s="184">
        <f t="shared" si="241"/>
        <v>4050018.0903000012</v>
      </c>
      <c r="FQ127" s="184">
        <f t="shared" si="241"/>
        <v>1477366.9755000004</v>
      </c>
      <c r="FR127" s="184">
        <f t="shared" si="241"/>
        <v>210450.20749999999</v>
      </c>
      <c r="FS127" s="184">
        <f t="shared" si="241"/>
        <v>129738.15269999995</v>
      </c>
      <c r="FT127" s="184">
        <f t="shared" si="241"/>
        <v>56844.371999999988</v>
      </c>
      <c r="FU127" s="184">
        <f t="shared" si="241"/>
        <v>244413.41599999944</v>
      </c>
      <c r="FV127" s="184">
        <f t="shared" si="241"/>
        <v>258633.20079999955</v>
      </c>
      <c r="FW127" s="184">
        <f t="shared" si="241"/>
        <v>78991.07839999994</v>
      </c>
      <c r="FX127" s="184">
        <f t="shared" si="241"/>
        <v>35601.612800000032</v>
      </c>
      <c r="FY127" s="184"/>
      <c r="FZ127" s="2">
        <f>SUM(C127:FX127)</f>
        <v>1421641163.4105198</v>
      </c>
      <c r="GA127" s="62"/>
      <c r="GB127" s="2">
        <f>FZ127-GA127</f>
        <v>1421641163.4105198</v>
      </c>
      <c r="GC127" s="184"/>
      <c r="GD127" s="184"/>
      <c r="GE127" s="184"/>
      <c r="GF127" s="184"/>
      <c r="GG127" s="184"/>
      <c r="GH127" s="184"/>
    </row>
    <row r="128" spans="1:197" s="117" customFormat="1" x14ac:dyDescent="0.35">
      <c r="A128" s="115"/>
      <c r="B128" s="116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4"/>
      <c r="FZ128" s="14"/>
      <c r="GA128" s="2"/>
      <c r="GB128" s="14"/>
      <c r="GC128" s="14"/>
      <c r="GD128" s="14"/>
      <c r="GE128" s="14"/>
      <c r="GF128" s="14"/>
      <c r="GG128" s="2"/>
      <c r="GH128" s="12"/>
      <c r="GI128" s="129"/>
      <c r="GJ128" s="129"/>
      <c r="GK128" s="129"/>
      <c r="GL128" s="129"/>
      <c r="GM128" s="129"/>
      <c r="GN128" s="176"/>
      <c r="GO128" s="176"/>
    </row>
    <row r="129" spans="1:197" s="117" customFormat="1" x14ac:dyDescent="0.35">
      <c r="A129" s="115"/>
      <c r="B129" s="150" t="s">
        <v>742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4"/>
      <c r="FZ129" s="14"/>
      <c r="GA129" s="2"/>
      <c r="GB129" s="14"/>
      <c r="GC129" s="14"/>
      <c r="GD129" s="14"/>
      <c r="GE129" s="14"/>
      <c r="GF129" s="14"/>
      <c r="GG129" s="2"/>
      <c r="GH129" s="12"/>
      <c r="GI129" s="129"/>
      <c r="GJ129" s="129"/>
      <c r="GK129" s="129"/>
      <c r="GL129" s="129"/>
      <c r="GM129" s="129"/>
      <c r="GN129" s="176"/>
      <c r="GO129" s="176"/>
    </row>
    <row r="130" spans="1:197" x14ac:dyDescent="0.35">
      <c r="A130" s="115" t="s">
        <v>744</v>
      </c>
      <c r="B130" s="116" t="s">
        <v>739</v>
      </c>
      <c r="C130">
        <f t="shared" ref="C130:AH130" si="242">C72</f>
        <v>6364.5</v>
      </c>
      <c r="D130">
        <f t="shared" si="242"/>
        <v>36729</v>
      </c>
      <c r="E130">
        <f t="shared" si="242"/>
        <v>5353.9</v>
      </c>
      <c r="F130">
        <f t="shared" si="242"/>
        <v>22394.6</v>
      </c>
      <c r="G130">
        <f t="shared" si="242"/>
        <v>1844</v>
      </c>
      <c r="H130">
        <f t="shared" si="242"/>
        <v>1070</v>
      </c>
      <c r="I130">
        <f t="shared" si="242"/>
        <v>7775</v>
      </c>
      <c r="J130">
        <f t="shared" si="242"/>
        <v>1988</v>
      </c>
      <c r="K130">
        <f t="shared" si="242"/>
        <v>248.5</v>
      </c>
      <c r="L130">
        <f t="shared" si="242"/>
        <v>2062</v>
      </c>
      <c r="M130">
        <f t="shared" si="242"/>
        <v>839</v>
      </c>
      <c r="N130">
        <f t="shared" si="242"/>
        <v>49651.6</v>
      </c>
      <c r="O130">
        <f t="shared" si="242"/>
        <v>12263.8</v>
      </c>
      <c r="P130">
        <f t="shared" si="242"/>
        <v>313</v>
      </c>
      <c r="Q130">
        <f t="shared" si="242"/>
        <v>39308.6</v>
      </c>
      <c r="R130">
        <f t="shared" si="242"/>
        <v>481</v>
      </c>
      <c r="S130">
        <f t="shared" si="242"/>
        <v>1546</v>
      </c>
      <c r="T130">
        <f t="shared" si="242"/>
        <v>160</v>
      </c>
      <c r="U130">
        <f t="shared" si="242"/>
        <v>60</v>
      </c>
      <c r="V130">
        <f t="shared" si="242"/>
        <v>253</v>
      </c>
      <c r="W130">
        <f t="shared" si="242"/>
        <v>60</v>
      </c>
      <c r="X130">
        <f t="shared" si="242"/>
        <v>60</v>
      </c>
      <c r="Y130">
        <f t="shared" si="242"/>
        <v>397</v>
      </c>
      <c r="Z130">
        <f t="shared" si="242"/>
        <v>231</v>
      </c>
      <c r="AA130">
        <f t="shared" si="242"/>
        <v>30258.799999999999</v>
      </c>
      <c r="AB130">
        <f t="shared" si="242"/>
        <v>26514.2</v>
      </c>
      <c r="AC130">
        <f t="shared" si="242"/>
        <v>847.5</v>
      </c>
      <c r="AD130">
        <f t="shared" si="242"/>
        <v>1435.1</v>
      </c>
      <c r="AE130">
        <f t="shared" si="242"/>
        <v>97</v>
      </c>
      <c r="AF130">
        <f t="shared" si="242"/>
        <v>164</v>
      </c>
      <c r="AG130">
        <f t="shared" si="242"/>
        <v>585.5</v>
      </c>
      <c r="AH130">
        <f t="shared" si="242"/>
        <v>908</v>
      </c>
      <c r="AI130">
        <f t="shared" ref="AI130:BN130" si="243">AI72</f>
        <v>383</v>
      </c>
      <c r="AJ130">
        <f t="shared" si="243"/>
        <v>181.5</v>
      </c>
      <c r="AK130">
        <f t="shared" si="243"/>
        <v>162.5</v>
      </c>
      <c r="AL130">
        <f t="shared" si="243"/>
        <v>288.5</v>
      </c>
      <c r="AM130">
        <f t="shared" si="243"/>
        <v>306</v>
      </c>
      <c r="AN130">
        <f t="shared" si="243"/>
        <v>267</v>
      </c>
      <c r="AO130">
        <f t="shared" si="243"/>
        <v>3681.6</v>
      </c>
      <c r="AP130">
        <f t="shared" si="243"/>
        <v>83522.600000000006</v>
      </c>
      <c r="AQ130">
        <f t="shared" si="243"/>
        <v>251</v>
      </c>
      <c r="AR130">
        <f t="shared" si="243"/>
        <v>59430.3</v>
      </c>
      <c r="AS130">
        <f t="shared" si="243"/>
        <v>6254.8</v>
      </c>
      <c r="AT130">
        <f t="shared" si="243"/>
        <v>2360.1999999999998</v>
      </c>
      <c r="AU130">
        <f t="shared" si="243"/>
        <v>268</v>
      </c>
      <c r="AV130">
        <f t="shared" si="243"/>
        <v>296</v>
      </c>
      <c r="AW130">
        <f t="shared" si="243"/>
        <v>255</v>
      </c>
      <c r="AX130">
        <f t="shared" si="243"/>
        <v>81</v>
      </c>
      <c r="AY130">
        <f t="shared" si="243"/>
        <v>391.5</v>
      </c>
      <c r="AZ130">
        <f t="shared" si="243"/>
        <v>11780.9</v>
      </c>
      <c r="BA130">
        <f t="shared" si="243"/>
        <v>8849.5</v>
      </c>
      <c r="BB130">
        <f t="shared" si="243"/>
        <v>7441.2</v>
      </c>
      <c r="BC130">
        <f t="shared" si="243"/>
        <v>23928.799999999999</v>
      </c>
      <c r="BD130">
        <f t="shared" si="243"/>
        <v>3633.5</v>
      </c>
      <c r="BE130">
        <f t="shared" si="243"/>
        <v>1092</v>
      </c>
      <c r="BF130">
        <f t="shared" si="243"/>
        <v>24377.7</v>
      </c>
      <c r="BG130">
        <f t="shared" si="243"/>
        <v>919.6</v>
      </c>
      <c r="BH130">
        <f t="shared" si="243"/>
        <v>534</v>
      </c>
      <c r="BI130">
        <f t="shared" si="243"/>
        <v>254.5</v>
      </c>
      <c r="BJ130">
        <f t="shared" si="243"/>
        <v>6297.4</v>
      </c>
      <c r="BK130">
        <f t="shared" si="243"/>
        <v>21864.7</v>
      </c>
      <c r="BL130">
        <f t="shared" si="243"/>
        <v>69.5</v>
      </c>
      <c r="BM130">
        <f t="shared" si="243"/>
        <v>330.5</v>
      </c>
      <c r="BN130">
        <f t="shared" si="243"/>
        <v>2993.1</v>
      </c>
      <c r="BO130">
        <f t="shared" ref="BO130:CT130" si="244">BO72</f>
        <v>1186</v>
      </c>
      <c r="BP130">
        <f t="shared" si="244"/>
        <v>137</v>
      </c>
      <c r="BQ130">
        <f t="shared" si="244"/>
        <v>5819.5</v>
      </c>
      <c r="BR130">
        <f t="shared" si="244"/>
        <v>4474.5</v>
      </c>
      <c r="BS130">
        <f t="shared" si="244"/>
        <v>1158.0999999999999</v>
      </c>
      <c r="BT130">
        <f t="shared" si="244"/>
        <v>353</v>
      </c>
      <c r="BU130">
        <f t="shared" si="244"/>
        <v>382</v>
      </c>
      <c r="BV130">
        <f t="shared" si="244"/>
        <v>1243</v>
      </c>
      <c r="BW130">
        <f t="shared" si="244"/>
        <v>2017.5</v>
      </c>
      <c r="BX130">
        <f t="shared" si="244"/>
        <v>60</v>
      </c>
      <c r="BY130">
        <f t="shared" si="244"/>
        <v>392.6</v>
      </c>
      <c r="BZ130">
        <f t="shared" si="244"/>
        <v>228</v>
      </c>
      <c r="CA130">
        <f t="shared" si="244"/>
        <v>141.5</v>
      </c>
      <c r="CB130">
        <f t="shared" si="244"/>
        <v>71054.2</v>
      </c>
      <c r="CC130">
        <f t="shared" si="244"/>
        <v>186</v>
      </c>
      <c r="CD130">
        <f t="shared" si="244"/>
        <v>60</v>
      </c>
      <c r="CE130">
        <f t="shared" si="244"/>
        <v>158</v>
      </c>
      <c r="CF130">
        <f t="shared" si="244"/>
        <v>100</v>
      </c>
      <c r="CG130">
        <f t="shared" si="244"/>
        <v>191</v>
      </c>
      <c r="CH130">
        <f t="shared" si="244"/>
        <v>90</v>
      </c>
      <c r="CI130">
        <f t="shared" si="244"/>
        <v>683</v>
      </c>
      <c r="CJ130">
        <f t="shared" si="244"/>
        <v>822.5</v>
      </c>
      <c r="CK130">
        <f t="shared" si="244"/>
        <v>4772.7</v>
      </c>
      <c r="CL130">
        <f t="shared" si="244"/>
        <v>1148</v>
      </c>
      <c r="CM130">
        <f t="shared" si="244"/>
        <v>676.6</v>
      </c>
      <c r="CN130">
        <f t="shared" si="244"/>
        <v>30824.2</v>
      </c>
      <c r="CO130">
        <f t="shared" si="244"/>
        <v>13924.1</v>
      </c>
      <c r="CP130">
        <f t="shared" si="244"/>
        <v>857.3</v>
      </c>
      <c r="CQ130">
        <f t="shared" si="244"/>
        <v>759</v>
      </c>
      <c r="CR130">
        <f t="shared" si="244"/>
        <v>195</v>
      </c>
      <c r="CS130">
        <f t="shared" si="244"/>
        <v>245.5</v>
      </c>
      <c r="CT130">
        <f t="shared" si="244"/>
        <v>112</v>
      </c>
      <c r="CU130">
        <f t="shared" ref="CU130:DZ130" si="245">CU72</f>
        <v>67</v>
      </c>
      <c r="CV130">
        <f t="shared" si="245"/>
        <v>60</v>
      </c>
      <c r="CW130">
        <f t="shared" si="245"/>
        <v>187</v>
      </c>
      <c r="CX130">
        <f t="shared" si="245"/>
        <v>457</v>
      </c>
      <c r="CY130">
        <f t="shared" si="245"/>
        <v>60</v>
      </c>
      <c r="CZ130">
        <f t="shared" si="245"/>
        <v>1768.2</v>
      </c>
      <c r="DA130">
        <f t="shared" si="245"/>
        <v>203.5</v>
      </c>
      <c r="DB130">
        <f t="shared" si="245"/>
        <v>310.5</v>
      </c>
      <c r="DC130">
        <f t="shared" si="245"/>
        <v>193</v>
      </c>
      <c r="DD130">
        <f t="shared" si="245"/>
        <v>174.5</v>
      </c>
      <c r="DE130">
        <f t="shared" si="245"/>
        <v>279.5</v>
      </c>
      <c r="DF130">
        <f t="shared" si="245"/>
        <v>19849.099999999999</v>
      </c>
      <c r="DG130">
        <f t="shared" si="245"/>
        <v>93.5</v>
      </c>
      <c r="DH130">
        <f t="shared" si="245"/>
        <v>1684</v>
      </c>
      <c r="DI130">
        <f t="shared" si="245"/>
        <v>2350.1</v>
      </c>
      <c r="DJ130">
        <f t="shared" si="245"/>
        <v>600</v>
      </c>
      <c r="DK130">
        <f t="shared" si="245"/>
        <v>472.5</v>
      </c>
      <c r="DL130">
        <f t="shared" si="245"/>
        <v>5616.1</v>
      </c>
      <c r="DM130">
        <f t="shared" si="245"/>
        <v>235</v>
      </c>
      <c r="DN130">
        <f t="shared" si="245"/>
        <v>1294.5</v>
      </c>
      <c r="DO130">
        <f t="shared" si="245"/>
        <v>3290</v>
      </c>
      <c r="DP130">
        <f t="shared" si="245"/>
        <v>199</v>
      </c>
      <c r="DQ130">
        <f t="shared" si="245"/>
        <v>887</v>
      </c>
      <c r="DR130">
        <f t="shared" si="245"/>
        <v>1266.0999999999999</v>
      </c>
      <c r="DS130">
        <f t="shared" si="245"/>
        <v>545</v>
      </c>
      <c r="DT130">
        <f t="shared" si="245"/>
        <v>175</v>
      </c>
      <c r="DU130">
        <f t="shared" si="245"/>
        <v>346</v>
      </c>
      <c r="DV130">
        <f t="shared" si="245"/>
        <v>198</v>
      </c>
      <c r="DW130">
        <f t="shared" si="245"/>
        <v>285</v>
      </c>
      <c r="DX130">
        <f t="shared" si="245"/>
        <v>168</v>
      </c>
      <c r="DY130">
        <f t="shared" si="245"/>
        <v>280</v>
      </c>
      <c r="DZ130">
        <f t="shared" si="245"/>
        <v>606.5</v>
      </c>
      <c r="EA130">
        <f t="shared" ref="EA130:FF130" si="246">EA72</f>
        <v>507.5</v>
      </c>
      <c r="EB130">
        <f t="shared" si="246"/>
        <v>498</v>
      </c>
      <c r="EC130">
        <f t="shared" si="246"/>
        <v>260</v>
      </c>
      <c r="ED130">
        <f t="shared" si="246"/>
        <v>1546.5</v>
      </c>
      <c r="EE130">
        <f t="shared" si="246"/>
        <v>185.5</v>
      </c>
      <c r="EF130">
        <f t="shared" si="246"/>
        <v>1260</v>
      </c>
      <c r="EG130">
        <f t="shared" si="246"/>
        <v>250</v>
      </c>
      <c r="EH130">
        <f t="shared" si="246"/>
        <v>246</v>
      </c>
      <c r="EI130">
        <f t="shared" si="246"/>
        <v>13258.5</v>
      </c>
      <c r="EJ130">
        <f t="shared" si="246"/>
        <v>9752</v>
      </c>
      <c r="EK130">
        <f t="shared" si="246"/>
        <v>663.5</v>
      </c>
      <c r="EL130">
        <f t="shared" si="246"/>
        <v>447</v>
      </c>
      <c r="EM130">
        <f t="shared" si="246"/>
        <v>355</v>
      </c>
      <c r="EN130">
        <f t="shared" si="246"/>
        <v>876.5</v>
      </c>
      <c r="EO130">
        <f t="shared" si="246"/>
        <v>287</v>
      </c>
      <c r="EP130">
        <f t="shared" si="246"/>
        <v>428.5</v>
      </c>
      <c r="EQ130">
        <f t="shared" si="246"/>
        <v>2523</v>
      </c>
      <c r="ER130">
        <f t="shared" si="246"/>
        <v>306.5</v>
      </c>
      <c r="ES130">
        <f t="shared" si="246"/>
        <v>157</v>
      </c>
      <c r="ET130">
        <f t="shared" si="246"/>
        <v>197.5</v>
      </c>
      <c r="EU130">
        <f t="shared" si="246"/>
        <v>568</v>
      </c>
      <c r="EV130">
        <f t="shared" si="246"/>
        <v>66</v>
      </c>
      <c r="EW130">
        <f t="shared" si="246"/>
        <v>746.5</v>
      </c>
      <c r="EX130">
        <f t="shared" si="246"/>
        <v>173.5</v>
      </c>
      <c r="EY130">
        <f t="shared" si="246"/>
        <v>201</v>
      </c>
      <c r="EZ130">
        <f t="shared" si="246"/>
        <v>127</v>
      </c>
      <c r="FA130">
        <f t="shared" si="246"/>
        <v>3245</v>
      </c>
      <c r="FB130">
        <f t="shared" si="246"/>
        <v>275.5</v>
      </c>
      <c r="FC130">
        <f t="shared" si="246"/>
        <v>1640.9</v>
      </c>
      <c r="FD130">
        <f t="shared" si="246"/>
        <v>399</v>
      </c>
      <c r="FE130">
        <f t="shared" si="246"/>
        <v>70</v>
      </c>
      <c r="FF130">
        <f t="shared" si="246"/>
        <v>175</v>
      </c>
      <c r="FG130">
        <f t="shared" ref="FG130:FX130" si="247">FG72</f>
        <v>114</v>
      </c>
      <c r="FH130">
        <f t="shared" si="247"/>
        <v>69</v>
      </c>
      <c r="FI130">
        <f t="shared" si="247"/>
        <v>1645</v>
      </c>
      <c r="FJ130">
        <f t="shared" si="247"/>
        <v>2016.5</v>
      </c>
      <c r="FK130">
        <f t="shared" si="247"/>
        <v>2482</v>
      </c>
      <c r="FL130">
        <f t="shared" si="247"/>
        <v>8538.5</v>
      </c>
      <c r="FM130">
        <f t="shared" si="247"/>
        <v>3981.5</v>
      </c>
      <c r="FN130">
        <f t="shared" si="247"/>
        <v>22422.3</v>
      </c>
      <c r="FO130">
        <f t="shared" si="247"/>
        <v>1117.2</v>
      </c>
      <c r="FP130">
        <f t="shared" si="247"/>
        <v>2341.5</v>
      </c>
      <c r="FQ130">
        <f t="shared" si="247"/>
        <v>982.5</v>
      </c>
      <c r="FR130">
        <f t="shared" si="247"/>
        <v>162.5</v>
      </c>
      <c r="FS130">
        <f t="shared" si="247"/>
        <v>160.5</v>
      </c>
      <c r="FT130">
        <f t="shared" si="247"/>
        <v>60</v>
      </c>
      <c r="FU130">
        <f t="shared" si="247"/>
        <v>760</v>
      </c>
      <c r="FV130">
        <f t="shared" si="247"/>
        <v>692</v>
      </c>
      <c r="FW130">
        <f t="shared" si="247"/>
        <v>128</v>
      </c>
      <c r="FX130">
        <f t="shared" si="247"/>
        <v>64</v>
      </c>
      <c r="FY130" s="14"/>
      <c r="FZ130" s="14"/>
      <c r="GA130" s="2"/>
      <c r="GB130" s="14"/>
      <c r="GC130" s="14"/>
      <c r="GD130" s="14"/>
      <c r="GE130" s="14"/>
      <c r="GF130" s="14"/>
      <c r="GG130" s="2"/>
      <c r="GH130" s="12"/>
      <c r="GI130" s="129"/>
      <c r="GJ130" s="129"/>
      <c r="GK130" s="129"/>
      <c r="GL130" s="129"/>
      <c r="GM130" s="129"/>
      <c r="GN130" s="134"/>
      <c r="GO130" s="134"/>
    </row>
    <row r="131" spans="1:197" x14ac:dyDescent="0.35">
      <c r="A131" s="115" t="s">
        <v>746</v>
      </c>
      <c r="B131" s="116" t="s">
        <v>748</v>
      </c>
      <c r="C131" s="27" t="s">
        <v>503</v>
      </c>
      <c r="D131" s="27" t="s">
        <v>503</v>
      </c>
      <c r="E131" s="27" t="s">
        <v>504</v>
      </c>
      <c r="F131" s="27" t="s">
        <v>503</v>
      </c>
      <c r="G131" s="27" t="s">
        <v>505</v>
      </c>
      <c r="H131" s="27" t="s">
        <v>505</v>
      </c>
      <c r="I131" s="27" t="s">
        <v>503</v>
      </c>
      <c r="J131" s="27" t="s">
        <v>506</v>
      </c>
      <c r="K131" s="27" t="s">
        <v>507</v>
      </c>
      <c r="L131" s="27" t="s">
        <v>503</v>
      </c>
      <c r="M131" s="27" t="s">
        <v>503</v>
      </c>
      <c r="N131" s="27" t="s">
        <v>508</v>
      </c>
      <c r="O131" s="27" t="s">
        <v>503</v>
      </c>
      <c r="P131" s="27" t="s">
        <v>507</v>
      </c>
      <c r="Q131" s="27" t="s">
        <v>508</v>
      </c>
      <c r="R131" s="27" t="s">
        <v>509</v>
      </c>
      <c r="S131" s="27" t="s">
        <v>510</v>
      </c>
      <c r="T131" s="27" t="s">
        <v>507</v>
      </c>
      <c r="U131" s="27" t="s">
        <v>507</v>
      </c>
      <c r="V131" s="27" t="s">
        <v>507</v>
      </c>
      <c r="W131" s="27" t="s">
        <v>507</v>
      </c>
      <c r="X131" s="27" t="s">
        <v>507</v>
      </c>
      <c r="Y131" s="27" t="s">
        <v>509</v>
      </c>
      <c r="Z131" s="27" t="s">
        <v>507</v>
      </c>
      <c r="AA131" s="27" t="s">
        <v>511</v>
      </c>
      <c r="AB131" s="27" t="s">
        <v>509</v>
      </c>
      <c r="AC131" s="27" t="s">
        <v>506</v>
      </c>
      <c r="AD131" s="27" t="s">
        <v>506</v>
      </c>
      <c r="AE131" s="27" t="s">
        <v>507</v>
      </c>
      <c r="AF131" s="27" t="s">
        <v>507</v>
      </c>
      <c r="AG131" s="27" t="s">
        <v>505</v>
      </c>
      <c r="AH131" s="27" t="s">
        <v>507</v>
      </c>
      <c r="AI131" s="27" t="s">
        <v>507</v>
      </c>
      <c r="AJ131" s="27" t="s">
        <v>507</v>
      </c>
      <c r="AK131" s="27" t="s">
        <v>507</v>
      </c>
      <c r="AL131" s="27" t="s">
        <v>507</v>
      </c>
      <c r="AM131" s="27" t="s">
        <v>507</v>
      </c>
      <c r="AN131" s="27" t="s">
        <v>507</v>
      </c>
      <c r="AO131" s="27" t="s">
        <v>512</v>
      </c>
      <c r="AP131" s="27" t="s">
        <v>508</v>
      </c>
      <c r="AQ131" s="27" t="s">
        <v>507</v>
      </c>
      <c r="AR131" s="27" t="s">
        <v>503</v>
      </c>
      <c r="AS131" s="27" t="s">
        <v>506</v>
      </c>
      <c r="AT131" s="27" t="s">
        <v>505</v>
      </c>
      <c r="AU131" s="27" t="s">
        <v>505</v>
      </c>
      <c r="AV131" s="27" t="s">
        <v>507</v>
      </c>
      <c r="AW131" s="27" t="s">
        <v>505</v>
      </c>
      <c r="AX131" s="27" t="s">
        <v>507</v>
      </c>
      <c r="AY131" s="27" t="s">
        <v>505</v>
      </c>
      <c r="AZ131" s="27" t="s">
        <v>508</v>
      </c>
      <c r="BA131" s="27" t="s">
        <v>503</v>
      </c>
      <c r="BB131" s="27" t="s">
        <v>503</v>
      </c>
      <c r="BC131" s="27" t="s">
        <v>508</v>
      </c>
      <c r="BD131" s="27" t="s">
        <v>508</v>
      </c>
      <c r="BE131" s="27" t="s">
        <v>503</v>
      </c>
      <c r="BF131" s="27" t="s">
        <v>508</v>
      </c>
      <c r="BG131" s="27" t="s">
        <v>505</v>
      </c>
      <c r="BH131" s="27" t="s">
        <v>505</v>
      </c>
      <c r="BI131" s="27" t="s">
        <v>505</v>
      </c>
      <c r="BJ131" s="27" t="s">
        <v>503</v>
      </c>
      <c r="BK131" s="27" t="s">
        <v>508</v>
      </c>
      <c r="BL131" s="27" t="s">
        <v>507</v>
      </c>
      <c r="BM131" s="27" t="s">
        <v>507</v>
      </c>
      <c r="BN131" s="27" t="s">
        <v>512</v>
      </c>
      <c r="BO131" s="27" t="s">
        <v>510</v>
      </c>
      <c r="BP131" s="27" t="s">
        <v>507</v>
      </c>
      <c r="BQ131" s="27" t="s">
        <v>506</v>
      </c>
      <c r="BR131" s="27" t="s">
        <v>506</v>
      </c>
      <c r="BS131" s="27" t="s">
        <v>512</v>
      </c>
      <c r="BT131" s="27" t="s">
        <v>505</v>
      </c>
      <c r="BU131" s="27" t="s">
        <v>507</v>
      </c>
      <c r="BV131" s="27" t="s">
        <v>507</v>
      </c>
      <c r="BW131" s="27" t="s">
        <v>507</v>
      </c>
      <c r="BX131" s="27" t="s">
        <v>507</v>
      </c>
      <c r="BY131" s="27" t="s">
        <v>506</v>
      </c>
      <c r="BZ131" s="27" t="s">
        <v>507</v>
      </c>
      <c r="CA131" s="27" t="s">
        <v>507</v>
      </c>
      <c r="CB131" s="27" t="s">
        <v>503</v>
      </c>
      <c r="CC131" s="27" t="s">
        <v>507</v>
      </c>
      <c r="CD131" s="27" t="s">
        <v>507</v>
      </c>
      <c r="CE131" s="27" t="s">
        <v>507</v>
      </c>
      <c r="CF131" s="27" t="s">
        <v>507</v>
      </c>
      <c r="CG131" s="27" t="s">
        <v>507</v>
      </c>
      <c r="CH131" s="27" t="s">
        <v>505</v>
      </c>
      <c r="CI131" s="27" t="s">
        <v>506</v>
      </c>
      <c r="CJ131" s="27" t="s">
        <v>506</v>
      </c>
      <c r="CK131" s="27" t="s">
        <v>512</v>
      </c>
      <c r="CL131" s="27" t="s">
        <v>506</v>
      </c>
      <c r="CM131" s="27" t="s">
        <v>505</v>
      </c>
      <c r="CN131" s="27" t="s">
        <v>509</v>
      </c>
      <c r="CO131" s="27" t="s">
        <v>503</v>
      </c>
      <c r="CP131" s="27" t="s">
        <v>512</v>
      </c>
      <c r="CQ131" s="27" t="s">
        <v>506</v>
      </c>
      <c r="CR131" s="27" t="s">
        <v>507</v>
      </c>
      <c r="CS131" s="27" t="s">
        <v>505</v>
      </c>
      <c r="CT131" s="27" t="s">
        <v>507</v>
      </c>
      <c r="CU131" s="27" t="s">
        <v>507</v>
      </c>
      <c r="CV131" s="27" t="s">
        <v>507</v>
      </c>
      <c r="CW131" s="27" t="s">
        <v>507</v>
      </c>
      <c r="CX131" s="27" t="s">
        <v>507</v>
      </c>
      <c r="CY131" s="27" t="s">
        <v>507</v>
      </c>
      <c r="CZ131" s="27" t="s">
        <v>506</v>
      </c>
      <c r="DA131" s="27" t="s">
        <v>507</v>
      </c>
      <c r="DB131" s="27" t="s">
        <v>505</v>
      </c>
      <c r="DC131" s="27" t="s">
        <v>507</v>
      </c>
      <c r="DD131" s="27" t="s">
        <v>505</v>
      </c>
      <c r="DE131" s="27" t="s">
        <v>505</v>
      </c>
      <c r="DF131" s="27" t="s">
        <v>513</v>
      </c>
      <c r="DG131" s="27" t="s">
        <v>507</v>
      </c>
      <c r="DH131" s="27" t="s">
        <v>506</v>
      </c>
      <c r="DI131" s="27" t="s">
        <v>506</v>
      </c>
      <c r="DJ131" s="27" t="s">
        <v>505</v>
      </c>
      <c r="DK131" s="27" t="s">
        <v>507</v>
      </c>
      <c r="DL131" s="27" t="s">
        <v>506</v>
      </c>
      <c r="DM131" s="27" t="s">
        <v>507</v>
      </c>
      <c r="DN131" s="27" t="s">
        <v>506</v>
      </c>
      <c r="DO131" s="27" t="s">
        <v>506</v>
      </c>
      <c r="DP131" s="27" t="s">
        <v>505</v>
      </c>
      <c r="DQ131" s="27" t="s">
        <v>507</v>
      </c>
      <c r="DR131" s="27" t="s">
        <v>506</v>
      </c>
      <c r="DS131" s="27" t="s">
        <v>506</v>
      </c>
      <c r="DT131" s="27" t="s">
        <v>505</v>
      </c>
      <c r="DU131" s="27" t="s">
        <v>507</v>
      </c>
      <c r="DV131" s="27" t="s">
        <v>505</v>
      </c>
      <c r="DW131" s="27" t="s">
        <v>506</v>
      </c>
      <c r="DX131" s="27" t="s">
        <v>507</v>
      </c>
      <c r="DY131" s="27" t="s">
        <v>507</v>
      </c>
      <c r="DZ131" s="27" t="s">
        <v>505</v>
      </c>
      <c r="EA131" s="27" t="s">
        <v>507</v>
      </c>
      <c r="EB131" s="27" t="s">
        <v>507</v>
      </c>
      <c r="EC131" s="27" t="s">
        <v>507</v>
      </c>
      <c r="ED131" s="27" t="s">
        <v>506</v>
      </c>
      <c r="EE131" s="27" t="s">
        <v>507</v>
      </c>
      <c r="EF131" s="27" t="s">
        <v>506</v>
      </c>
      <c r="EG131" s="27" t="s">
        <v>507</v>
      </c>
      <c r="EH131" s="27" t="s">
        <v>505</v>
      </c>
      <c r="EI131" s="27" t="s">
        <v>509</v>
      </c>
      <c r="EJ131" s="27" t="s">
        <v>513</v>
      </c>
      <c r="EK131" s="27" t="s">
        <v>507</v>
      </c>
      <c r="EL131" s="27" t="s">
        <v>507</v>
      </c>
      <c r="EM131" s="27" t="s">
        <v>507</v>
      </c>
      <c r="EN131" s="27" t="s">
        <v>506</v>
      </c>
      <c r="EO131" s="27" t="s">
        <v>505</v>
      </c>
      <c r="EP131" s="27" t="s">
        <v>507</v>
      </c>
      <c r="EQ131" s="27" t="s">
        <v>506</v>
      </c>
      <c r="ER131" s="27" t="s">
        <v>507</v>
      </c>
      <c r="ES131" s="27" t="s">
        <v>507</v>
      </c>
      <c r="ET131" s="27" t="s">
        <v>507</v>
      </c>
      <c r="EU131" s="27" t="s">
        <v>507</v>
      </c>
      <c r="EV131" s="27" t="s">
        <v>507</v>
      </c>
      <c r="EW131" s="27" t="s">
        <v>507</v>
      </c>
      <c r="EX131" s="27" t="s">
        <v>507</v>
      </c>
      <c r="EY131" s="27" t="s">
        <v>503</v>
      </c>
      <c r="EZ131" s="27" t="s">
        <v>507</v>
      </c>
      <c r="FA131" s="27" t="s">
        <v>510</v>
      </c>
      <c r="FB131" s="27" t="s">
        <v>505</v>
      </c>
      <c r="FC131" s="27" t="s">
        <v>514</v>
      </c>
      <c r="FD131" s="27" t="s">
        <v>507</v>
      </c>
      <c r="FE131" s="27" t="s">
        <v>507</v>
      </c>
      <c r="FF131" s="27" t="s">
        <v>507</v>
      </c>
      <c r="FG131" s="27" t="s">
        <v>507</v>
      </c>
      <c r="FH131" s="27" t="s">
        <v>507</v>
      </c>
      <c r="FI131" s="27" t="s">
        <v>505</v>
      </c>
      <c r="FJ131" s="27" t="s">
        <v>514</v>
      </c>
      <c r="FK131" s="27" t="s">
        <v>505</v>
      </c>
      <c r="FL131" s="27" t="s">
        <v>503</v>
      </c>
      <c r="FM131" s="27" t="s">
        <v>514</v>
      </c>
      <c r="FN131" s="27" t="s">
        <v>509</v>
      </c>
      <c r="FO131" s="27" t="s">
        <v>510</v>
      </c>
      <c r="FP131" s="27" t="s">
        <v>514</v>
      </c>
      <c r="FQ131" s="27" t="s">
        <v>505</v>
      </c>
      <c r="FR131" s="27" t="s">
        <v>505</v>
      </c>
      <c r="FS131" s="27" t="s">
        <v>507</v>
      </c>
      <c r="FT131" s="27" t="s">
        <v>507</v>
      </c>
      <c r="FU131" s="27" t="s">
        <v>506</v>
      </c>
      <c r="FV131" s="27" t="s">
        <v>507</v>
      </c>
      <c r="FW131" s="27" t="s">
        <v>507</v>
      </c>
      <c r="FX131" s="27" t="s">
        <v>507</v>
      </c>
      <c r="FY131" s="14"/>
      <c r="FZ131" s="14"/>
      <c r="GA131" s="2"/>
      <c r="GB131" s="14"/>
      <c r="GC131" s="14"/>
      <c r="GD131" s="14"/>
      <c r="GE131" s="14"/>
      <c r="GF131" s="14"/>
      <c r="GG131" s="2"/>
      <c r="GH131" s="12"/>
      <c r="GI131" s="129"/>
      <c r="GJ131" s="129"/>
      <c r="GK131" s="129"/>
      <c r="GL131" s="129"/>
      <c r="GM131" s="129"/>
      <c r="GN131" s="134"/>
      <c r="GO131" s="134"/>
    </row>
    <row r="132" spans="1:197" x14ac:dyDescent="0.35">
      <c r="A132" s="115" t="s">
        <v>747</v>
      </c>
      <c r="B132" s="116" t="s">
        <v>1059</v>
      </c>
      <c r="C132" s="28">
        <f>IF(C131="Town: Remote",0.1,IF(C131="Town: Fringe",0.025,IF(C131="Town: Distant",0.05,IF(C131="Rural: Fringe",0.15,IF(C131="Rural: Distant",0.2,IF(C131="Rural: Remote",0.25,0))))))</f>
        <v>0</v>
      </c>
      <c r="D132" s="28">
        <f t="shared" ref="D132:BO132" si="248">IF(D131="Town: Remote",0.1,IF(D131="Town: Fringe",0.025,IF(D131="Town: Distant",0.05,IF(D131="Rural: Fringe",0.15,IF(D131="Rural: Distant",0.2,IF(D131="Rural: Remote",0.25,0))))))</f>
        <v>0</v>
      </c>
      <c r="E132" s="28">
        <f t="shared" si="248"/>
        <v>0</v>
      </c>
      <c r="F132" s="28">
        <f t="shared" si="248"/>
        <v>0</v>
      </c>
      <c r="G132" s="28">
        <f t="shared" si="248"/>
        <v>0.2</v>
      </c>
      <c r="H132" s="28">
        <f t="shared" si="248"/>
        <v>0.2</v>
      </c>
      <c r="I132" s="28">
        <f t="shared" si="248"/>
        <v>0</v>
      </c>
      <c r="J132" s="28">
        <f t="shared" si="248"/>
        <v>0.1</v>
      </c>
      <c r="K132" s="28">
        <f t="shared" si="248"/>
        <v>0.25</v>
      </c>
      <c r="L132" s="28">
        <f t="shared" si="248"/>
        <v>0</v>
      </c>
      <c r="M132" s="28">
        <f t="shared" si="248"/>
        <v>0</v>
      </c>
      <c r="N132" s="28">
        <f t="shared" si="248"/>
        <v>0</v>
      </c>
      <c r="O132" s="28">
        <f t="shared" si="248"/>
        <v>0</v>
      </c>
      <c r="P132" s="28">
        <f t="shared" si="248"/>
        <v>0.25</v>
      </c>
      <c r="Q132" s="28">
        <f t="shared" si="248"/>
        <v>0</v>
      </c>
      <c r="R132" s="28">
        <f t="shared" si="248"/>
        <v>0</v>
      </c>
      <c r="S132" s="28">
        <f t="shared" si="248"/>
        <v>0.15</v>
      </c>
      <c r="T132" s="28">
        <f t="shared" si="248"/>
        <v>0.25</v>
      </c>
      <c r="U132" s="28">
        <f t="shared" si="248"/>
        <v>0.25</v>
      </c>
      <c r="V132" s="28">
        <f t="shared" si="248"/>
        <v>0.25</v>
      </c>
      <c r="W132" s="28">
        <f t="shared" si="248"/>
        <v>0.25</v>
      </c>
      <c r="X132" s="28">
        <f t="shared" si="248"/>
        <v>0.25</v>
      </c>
      <c r="Y132" s="28">
        <f t="shared" si="248"/>
        <v>0</v>
      </c>
      <c r="Z132" s="28">
        <f t="shared" si="248"/>
        <v>0.25</v>
      </c>
      <c r="AA132" s="28">
        <f t="shared" si="248"/>
        <v>0</v>
      </c>
      <c r="AB132" s="28">
        <f t="shared" si="248"/>
        <v>0</v>
      </c>
      <c r="AC132" s="28">
        <f t="shared" si="248"/>
        <v>0.1</v>
      </c>
      <c r="AD132" s="28">
        <f t="shared" si="248"/>
        <v>0.1</v>
      </c>
      <c r="AE132" s="28">
        <f t="shared" si="248"/>
        <v>0.25</v>
      </c>
      <c r="AF132" s="28">
        <f t="shared" si="248"/>
        <v>0.25</v>
      </c>
      <c r="AG132" s="28">
        <f t="shared" si="248"/>
        <v>0.2</v>
      </c>
      <c r="AH132" s="28">
        <f t="shared" si="248"/>
        <v>0.25</v>
      </c>
      <c r="AI132" s="28">
        <f t="shared" si="248"/>
        <v>0.25</v>
      </c>
      <c r="AJ132" s="28">
        <f t="shared" si="248"/>
        <v>0.25</v>
      </c>
      <c r="AK132" s="28">
        <f t="shared" si="248"/>
        <v>0.25</v>
      </c>
      <c r="AL132" s="28">
        <f t="shared" si="248"/>
        <v>0.25</v>
      </c>
      <c r="AM132" s="28">
        <f t="shared" si="248"/>
        <v>0.25</v>
      </c>
      <c r="AN132" s="28">
        <f t="shared" si="248"/>
        <v>0.25</v>
      </c>
      <c r="AO132" s="28">
        <f t="shared" si="248"/>
        <v>0.05</v>
      </c>
      <c r="AP132" s="28">
        <f t="shared" si="248"/>
        <v>0</v>
      </c>
      <c r="AQ132" s="28">
        <f t="shared" si="248"/>
        <v>0.25</v>
      </c>
      <c r="AR132" s="28">
        <f t="shared" si="248"/>
        <v>0</v>
      </c>
      <c r="AS132" s="28">
        <f t="shared" si="248"/>
        <v>0.1</v>
      </c>
      <c r="AT132" s="28">
        <f t="shared" si="248"/>
        <v>0.2</v>
      </c>
      <c r="AU132" s="28">
        <f t="shared" si="248"/>
        <v>0.2</v>
      </c>
      <c r="AV132" s="28">
        <f t="shared" si="248"/>
        <v>0.25</v>
      </c>
      <c r="AW132" s="28">
        <f t="shared" si="248"/>
        <v>0.2</v>
      </c>
      <c r="AX132" s="28">
        <f t="shared" si="248"/>
        <v>0.25</v>
      </c>
      <c r="AY132" s="28">
        <f t="shared" si="248"/>
        <v>0.2</v>
      </c>
      <c r="AZ132" s="28">
        <f t="shared" si="248"/>
        <v>0</v>
      </c>
      <c r="BA132" s="28">
        <f t="shared" si="248"/>
        <v>0</v>
      </c>
      <c r="BB132" s="28">
        <f t="shared" si="248"/>
        <v>0</v>
      </c>
      <c r="BC132" s="28">
        <f t="shared" si="248"/>
        <v>0</v>
      </c>
      <c r="BD132" s="28">
        <f t="shared" si="248"/>
        <v>0</v>
      </c>
      <c r="BE132" s="28">
        <f t="shared" si="248"/>
        <v>0</v>
      </c>
      <c r="BF132" s="28">
        <f t="shared" si="248"/>
        <v>0</v>
      </c>
      <c r="BG132" s="28">
        <f t="shared" si="248"/>
        <v>0.2</v>
      </c>
      <c r="BH132" s="28">
        <f t="shared" si="248"/>
        <v>0.2</v>
      </c>
      <c r="BI132" s="28">
        <f t="shared" si="248"/>
        <v>0.2</v>
      </c>
      <c r="BJ132" s="28">
        <f t="shared" si="248"/>
        <v>0</v>
      </c>
      <c r="BK132" s="28">
        <f t="shared" si="248"/>
        <v>0</v>
      </c>
      <c r="BL132" s="28">
        <f t="shared" si="248"/>
        <v>0.25</v>
      </c>
      <c r="BM132" s="28">
        <f t="shared" si="248"/>
        <v>0.25</v>
      </c>
      <c r="BN132" s="28">
        <f t="shared" si="248"/>
        <v>0.05</v>
      </c>
      <c r="BO132" s="28">
        <f t="shared" si="248"/>
        <v>0.15</v>
      </c>
      <c r="BP132" s="28">
        <f t="shared" ref="BP132:EA132" si="249">IF(BP131="Town: Remote",0.1,IF(BP131="Town: Fringe",0.025,IF(BP131="Town: Distant",0.05,IF(BP131="Rural: Fringe",0.15,IF(BP131="Rural: Distant",0.2,IF(BP131="Rural: Remote",0.25,0))))))</f>
        <v>0.25</v>
      </c>
      <c r="BQ132" s="28">
        <f t="shared" si="249"/>
        <v>0.1</v>
      </c>
      <c r="BR132" s="28">
        <f t="shared" si="249"/>
        <v>0.1</v>
      </c>
      <c r="BS132" s="28">
        <f t="shared" si="249"/>
        <v>0.05</v>
      </c>
      <c r="BT132" s="28">
        <f t="shared" si="249"/>
        <v>0.2</v>
      </c>
      <c r="BU132" s="28">
        <f t="shared" si="249"/>
        <v>0.25</v>
      </c>
      <c r="BV132" s="28">
        <f t="shared" si="249"/>
        <v>0.25</v>
      </c>
      <c r="BW132" s="28">
        <f t="shared" si="249"/>
        <v>0.25</v>
      </c>
      <c r="BX132" s="28">
        <f t="shared" si="249"/>
        <v>0.25</v>
      </c>
      <c r="BY132" s="28">
        <f t="shared" si="249"/>
        <v>0.1</v>
      </c>
      <c r="BZ132" s="28">
        <f t="shared" si="249"/>
        <v>0.25</v>
      </c>
      <c r="CA132" s="28">
        <f t="shared" si="249"/>
        <v>0.25</v>
      </c>
      <c r="CB132" s="28">
        <f t="shared" si="249"/>
        <v>0</v>
      </c>
      <c r="CC132" s="28">
        <f t="shared" si="249"/>
        <v>0.25</v>
      </c>
      <c r="CD132" s="28">
        <f t="shared" si="249"/>
        <v>0.25</v>
      </c>
      <c r="CE132" s="28">
        <f t="shared" si="249"/>
        <v>0.25</v>
      </c>
      <c r="CF132" s="28">
        <f t="shared" si="249"/>
        <v>0.25</v>
      </c>
      <c r="CG132" s="28">
        <f t="shared" si="249"/>
        <v>0.25</v>
      </c>
      <c r="CH132" s="28">
        <f t="shared" si="249"/>
        <v>0.2</v>
      </c>
      <c r="CI132" s="28">
        <f t="shared" si="249"/>
        <v>0.1</v>
      </c>
      <c r="CJ132" s="28">
        <f t="shared" si="249"/>
        <v>0.1</v>
      </c>
      <c r="CK132" s="28">
        <f t="shared" si="249"/>
        <v>0.05</v>
      </c>
      <c r="CL132" s="28">
        <f t="shared" si="249"/>
        <v>0.1</v>
      </c>
      <c r="CM132" s="28">
        <f t="shared" si="249"/>
        <v>0.2</v>
      </c>
      <c r="CN132" s="28">
        <f t="shared" si="249"/>
        <v>0</v>
      </c>
      <c r="CO132" s="28">
        <f t="shared" si="249"/>
        <v>0</v>
      </c>
      <c r="CP132" s="28">
        <f t="shared" si="249"/>
        <v>0.05</v>
      </c>
      <c r="CQ132" s="28">
        <f t="shared" si="249"/>
        <v>0.1</v>
      </c>
      <c r="CR132" s="28">
        <f t="shared" si="249"/>
        <v>0.25</v>
      </c>
      <c r="CS132" s="28">
        <f t="shared" si="249"/>
        <v>0.2</v>
      </c>
      <c r="CT132" s="28">
        <f t="shared" si="249"/>
        <v>0.25</v>
      </c>
      <c r="CU132" s="28">
        <f t="shared" si="249"/>
        <v>0.25</v>
      </c>
      <c r="CV132" s="28">
        <f t="shared" si="249"/>
        <v>0.25</v>
      </c>
      <c r="CW132" s="28">
        <f t="shared" si="249"/>
        <v>0.25</v>
      </c>
      <c r="CX132" s="28">
        <f t="shared" si="249"/>
        <v>0.25</v>
      </c>
      <c r="CY132" s="28">
        <f t="shared" si="249"/>
        <v>0.25</v>
      </c>
      <c r="CZ132" s="28">
        <f t="shared" si="249"/>
        <v>0.1</v>
      </c>
      <c r="DA132" s="28">
        <f t="shared" si="249"/>
        <v>0.25</v>
      </c>
      <c r="DB132" s="28">
        <f t="shared" si="249"/>
        <v>0.2</v>
      </c>
      <c r="DC132" s="28">
        <f t="shared" si="249"/>
        <v>0.25</v>
      </c>
      <c r="DD132" s="28">
        <f t="shared" si="249"/>
        <v>0.2</v>
      </c>
      <c r="DE132" s="28">
        <f t="shared" si="249"/>
        <v>0.2</v>
      </c>
      <c r="DF132" s="28">
        <f t="shared" si="249"/>
        <v>0</v>
      </c>
      <c r="DG132" s="28">
        <f t="shared" si="249"/>
        <v>0.25</v>
      </c>
      <c r="DH132" s="28">
        <f t="shared" si="249"/>
        <v>0.1</v>
      </c>
      <c r="DI132" s="28">
        <f t="shared" si="249"/>
        <v>0.1</v>
      </c>
      <c r="DJ132" s="28">
        <f t="shared" si="249"/>
        <v>0.2</v>
      </c>
      <c r="DK132" s="28">
        <f t="shared" si="249"/>
        <v>0.25</v>
      </c>
      <c r="DL132" s="28">
        <f t="shared" si="249"/>
        <v>0.1</v>
      </c>
      <c r="DM132" s="28">
        <f t="shared" si="249"/>
        <v>0.25</v>
      </c>
      <c r="DN132" s="28">
        <f t="shared" si="249"/>
        <v>0.1</v>
      </c>
      <c r="DO132" s="28">
        <f t="shared" si="249"/>
        <v>0.1</v>
      </c>
      <c r="DP132" s="28">
        <f t="shared" si="249"/>
        <v>0.2</v>
      </c>
      <c r="DQ132" s="28">
        <f t="shared" si="249"/>
        <v>0.25</v>
      </c>
      <c r="DR132" s="28">
        <f t="shared" si="249"/>
        <v>0.1</v>
      </c>
      <c r="DS132" s="28">
        <f t="shared" si="249"/>
        <v>0.1</v>
      </c>
      <c r="DT132" s="28">
        <f t="shared" si="249"/>
        <v>0.2</v>
      </c>
      <c r="DU132" s="28">
        <f t="shared" si="249"/>
        <v>0.25</v>
      </c>
      <c r="DV132" s="28">
        <f t="shared" si="249"/>
        <v>0.2</v>
      </c>
      <c r="DW132" s="28">
        <f t="shared" si="249"/>
        <v>0.1</v>
      </c>
      <c r="DX132" s="28">
        <f t="shared" si="249"/>
        <v>0.25</v>
      </c>
      <c r="DY132" s="28">
        <f t="shared" si="249"/>
        <v>0.25</v>
      </c>
      <c r="DZ132" s="28">
        <f t="shared" si="249"/>
        <v>0.2</v>
      </c>
      <c r="EA132" s="28">
        <f t="shared" si="249"/>
        <v>0.25</v>
      </c>
      <c r="EB132" s="28">
        <f t="shared" ref="EB132:FX132" si="250">IF(EB131="Town: Remote",0.1,IF(EB131="Town: Fringe",0.025,IF(EB131="Town: Distant",0.05,IF(EB131="Rural: Fringe",0.15,IF(EB131="Rural: Distant",0.2,IF(EB131="Rural: Remote",0.25,0))))))</f>
        <v>0.25</v>
      </c>
      <c r="EC132" s="28">
        <f t="shared" si="250"/>
        <v>0.25</v>
      </c>
      <c r="ED132" s="28">
        <f t="shared" si="250"/>
        <v>0.1</v>
      </c>
      <c r="EE132" s="28">
        <f t="shared" si="250"/>
        <v>0.25</v>
      </c>
      <c r="EF132" s="28">
        <f t="shared" si="250"/>
        <v>0.1</v>
      </c>
      <c r="EG132" s="28">
        <f t="shared" si="250"/>
        <v>0.25</v>
      </c>
      <c r="EH132" s="28">
        <f t="shared" si="250"/>
        <v>0.2</v>
      </c>
      <c r="EI132" s="28">
        <f t="shared" si="250"/>
        <v>0</v>
      </c>
      <c r="EJ132" s="28">
        <f t="shared" si="250"/>
        <v>0</v>
      </c>
      <c r="EK132" s="28">
        <f t="shared" si="250"/>
        <v>0.25</v>
      </c>
      <c r="EL132" s="28">
        <f t="shared" si="250"/>
        <v>0.25</v>
      </c>
      <c r="EM132" s="28">
        <f t="shared" si="250"/>
        <v>0.25</v>
      </c>
      <c r="EN132" s="28">
        <f t="shared" si="250"/>
        <v>0.1</v>
      </c>
      <c r="EO132" s="28">
        <f t="shared" si="250"/>
        <v>0.2</v>
      </c>
      <c r="EP132" s="28">
        <f t="shared" si="250"/>
        <v>0.25</v>
      </c>
      <c r="EQ132" s="28">
        <f t="shared" si="250"/>
        <v>0.1</v>
      </c>
      <c r="ER132" s="28">
        <f t="shared" si="250"/>
        <v>0.25</v>
      </c>
      <c r="ES132" s="28">
        <f t="shared" si="250"/>
        <v>0.25</v>
      </c>
      <c r="ET132" s="28">
        <f t="shared" si="250"/>
        <v>0.25</v>
      </c>
      <c r="EU132" s="28">
        <f t="shared" si="250"/>
        <v>0.25</v>
      </c>
      <c r="EV132" s="28">
        <f t="shared" si="250"/>
        <v>0.25</v>
      </c>
      <c r="EW132" s="28">
        <f t="shared" si="250"/>
        <v>0.25</v>
      </c>
      <c r="EX132" s="28">
        <f t="shared" si="250"/>
        <v>0.25</v>
      </c>
      <c r="EY132" s="28">
        <f t="shared" si="250"/>
        <v>0</v>
      </c>
      <c r="EZ132" s="28">
        <f t="shared" si="250"/>
        <v>0.25</v>
      </c>
      <c r="FA132" s="28">
        <f t="shared" si="250"/>
        <v>0.15</v>
      </c>
      <c r="FB132" s="28">
        <f t="shared" si="250"/>
        <v>0.2</v>
      </c>
      <c r="FC132" s="28">
        <f t="shared" si="250"/>
        <v>2.5000000000000001E-2</v>
      </c>
      <c r="FD132" s="28">
        <f t="shared" si="250"/>
        <v>0.25</v>
      </c>
      <c r="FE132" s="28">
        <f t="shared" si="250"/>
        <v>0.25</v>
      </c>
      <c r="FF132" s="28">
        <f t="shared" si="250"/>
        <v>0.25</v>
      </c>
      <c r="FG132" s="28">
        <f t="shared" si="250"/>
        <v>0.25</v>
      </c>
      <c r="FH132" s="28">
        <f t="shared" si="250"/>
        <v>0.25</v>
      </c>
      <c r="FI132" s="28">
        <f t="shared" si="250"/>
        <v>0.2</v>
      </c>
      <c r="FJ132" s="28">
        <f t="shared" si="250"/>
        <v>2.5000000000000001E-2</v>
      </c>
      <c r="FK132" s="28">
        <f t="shared" si="250"/>
        <v>0.2</v>
      </c>
      <c r="FL132" s="28">
        <f t="shared" si="250"/>
        <v>0</v>
      </c>
      <c r="FM132" s="28">
        <f t="shared" si="250"/>
        <v>2.5000000000000001E-2</v>
      </c>
      <c r="FN132" s="28">
        <f t="shared" si="250"/>
        <v>0</v>
      </c>
      <c r="FO132" s="28">
        <f t="shared" si="250"/>
        <v>0.15</v>
      </c>
      <c r="FP132" s="28">
        <f t="shared" si="250"/>
        <v>2.5000000000000001E-2</v>
      </c>
      <c r="FQ132" s="28">
        <f t="shared" si="250"/>
        <v>0.2</v>
      </c>
      <c r="FR132" s="28">
        <f t="shared" si="250"/>
        <v>0.2</v>
      </c>
      <c r="FS132" s="28">
        <f t="shared" si="250"/>
        <v>0.25</v>
      </c>
      <c r="FT132" s="28">
        <f t="shared" si="250"/>
        <v>0.25</v>
      </c>
      <c r="FU132" s="28">
        <f t="shared" si="250"/>
        <v>0.1</v>
      </c>
      <c r="FV132" s="28">
        <f t="shared" si="250"/>
        <v>0.25</v>
      </c>
      <c r="FW132" s="28">
        <f t="shared" si="250"/>
        <v>0.25</v>
      </c>
      <c r="FX132" s="28">
        <f t="shared" si="250"/>
        <v>0.25</v>
      </c>
      <c r="FY132" s="14"/>
      <c r="FZ132" s="14"/>
      <c r="GA132" s="2"/>
      <c r="GB132" s="14"/>
      <c r="GC132" s="14"/>
      <c r="GD132" s="14"/>
      <c r="GE132" s="14"/>
      <c r="GF132" s="14"/>
      <c r="GG132" s="2"/>
      <c r="GH132" s="12"/>
      <c r="GI132" s="129"/>
      <c r="GJ132" s="129"/>
      <c r="GK132" s="129"/>
      <c r="GL132" s="129"/>
      <c r="GM132" s="129"/>
      <c r="GN132" s="134"/>
      <c r="GO132" s="134"/>
    </row>
    <row r="133" spans="1:197" x14ac:dyDescent="0.35">
      <c r="A133" s="173" t="s">
        <v>749</v>
      </c>
      <c r="B133" s="177" t="s">
        <v>1060</v>
      </c>
      <c r="C133" s="184">
        <f>IF(OR(C131="Rural: Remote",C131="Town: Remote"),(C130*C84*C132)+100000,(C130*C84*C132))</f>
        <v>0</v>
      </c>
      <c r="D133" s="184">
        <f t="shared" ref="D133:BO133" si="251">IF(OR(D131="Rural: Remote",D131="Town: Remote"),(D130*D84*D132)+100000,(D130*D84*D132))</f>
        <v>0</v>
      </c>
      <c r="E133" s="184">
        <f t="shared" si="251"/>
        <v>0</v>
      </c>
      <c r="F133" s="184">
        <f t="shared" si="251"/>
        <v>0</v>
      </c>
      <c r="G133" s="184">
        <f t="shared" si="251"/>
        <v>3205535.84</v>
      </c>
      <c r="H133" s="184">
        <f t="shared" si="251"/>
        <v>1860045.2000000002</v>
      </c>
      <c r="I133" s="184">
        <f t="shared" si="251"/>
        <v>0</v>
      </c>
      <c r="J133" s="184">
        <f t="shared" si="251"/>
        <v>1827929.8399999999</v>
      </c>
      <c r="K133" s="184">
        <f t="shared" si="251"/>
        <v>639978.07499999995</v>
      </c>
      <c r="L133" s="184">
        <f t="shared" si="251"/>
        <v>0</v>
      </c>
      <c r="M133" s="184">
        <f t="shared" si="251"/>
        <v>0</v>
      </c>
      <c r="N133" s="184">
        <f t="shared" si="251"/>
        <v>0</v>
      </c>
      <c r="O133" s="184">
        <f t="shared" si="251"/>
        <v>0</v>
      </c>
      <c r="P133" s="184">
        <f t="shared" si="251"/>
        <v>780133.35</v>
      </c>
      <c r="Q133" s="184">
        <f t="shared" si="251"/>
        <v>0</v>
      </c>
      <c r="R133" s="184">
        <f t="shared" si="251"/>
        <v>0</v>
      </c>
      <c r="S133" s="184">
        <f t="shared" si="251"/>
        <v>2015628.4199999997</v>
      </c>
      <c r="T133" s="184">
        <f t="shared" si="251"/>
        <v>447672</v>
      </c>
      <c r="U133" s="184">
        <f t="shared" si="251"/>
        <v>230377</v>
      </c>
      <c r="V133" s="184">
        <f t="shared" si="251"/>
        <v>649756.35</v>
      </c>
      <c r="W133" s="184">
        <f t="shared" si="251"/>
        <v>230377</v>
      </c>
      <c r="X133" s="184">
        <f t="shared" si="251"/>
        <v>230377</v>
      </c>
      <c r="Y133" s="184">
        <f t="shared" si="251"/>
        <v>0</v>
      </c>
      <c r="Z133" s="184">
        <f t="shared" si="251"/>
        <v>601951.44999999995</v>
      </c>
      <c r="AA133" s="184">
        <f t="shared" si="251"/>
        <v>0</v>
      </c>
      <c r="AB133" s="184">
        <f t="shared" si="251"/>
        <v>0</v>
      </c>
      <c r="AC133" s="184">
        <f t="shared" si="251"/>
        <v>836630.04999999993</v>
      </c>
      <c r="AD133" s="184">
        <f t="shared" si="251"/>
        <v>1347360.2179999999</v>
      </c>
      <c r="AE133" s="184">
        <f t="shared" si="251"/>
        <v>310776.15000000002</v>
      </c>
      <c r="AF133" s="184">
        <f t="shared" si="251"/>
        <v>456363.8</v>
      </c>
      <c r="AG133" s="184">
        <f t="shared" si="251"/>
        <v>1017809.7799999999</v>
      </c>
      <c r="AH133" s="184">
        <f t="shared" si="251"/>
        <v>2073038.5999999999</v>
      </c>
      <c r="AI133" s="184">
        <f t="shared" si="251"/>
        <v>932239.85</v>
      </c>
      <c r="AJ133" s="184">
        <f t="shared" si="251"/>
        <v>494390.42499999999</v>
      </c>
      <c r="AK133" s="184">
        <f t="shared" si="251"/>
        <v>453104.37499999994</v>
      </c>
      <c r="AL133" s="184">
        <f t="shared" si="251"/>
        <v>726896.07499999995</v>
      </c>
      <c r="AM133" s="184">
        <f t="shared" si="251"/>
        <v>764922.7</v>
      </c>
      <c r="AN133" s="184">
        <f t="shared" si="251"/>
        <v>680177.64999999991</v>
      </c>
      <c r="AO133" s="184">
        <f t="shared" si="251"/>
        <v>1599986.5439999998</v>
      </c>
      <c r="AP133" s="184">
        <f t="shared" si="251"/>
        <v>0</v>
      </c>
      <c r="AQ133" s="184">
        <f t="shared" si="251"/>
        <v>645410.44999999995</v>
      </c>
      <c r="AR133" s="184">
        <f t="shared" si="251"/>
        <v>0</v>
      </c>
      <c r="AS133" s="184">
        <f t="shared" si="251"/>
        <v>5536547.0640000002</v>
      </c>
      <c r="AT133" s="184">
        <f t="shared" si="251"/>
        <v>4102877.2719999994</v>
      </c>
      <c r="AU133" s="184">
        <f t="shared" si="251"/>
        <v>465880.48</v>
      </c>
      <c r="AV133" s="184">
        <f t="shared" si="251"/>
        <v>743193.2</v>
      </c>
      <c r="AW133" s="184">
        <f t="shared" si="251"/>
        <v>443281.80000000005</v>
      </c>
      <c r="AX133" s="184">
        <f t="shared" si="251"/>
        <v>276008.94999999995</v>
      </c>
      <c r="AY133" s="184">
        <f t="shared" si="251"/>
        <v>680567.94</v>
      </c>
      <c r="AZ133" s="184">
        <f t="shared" si="251"/>
        <v>0</v>
      </c>
      <c r="BA133" s="184">
        <f t="shared" si="251"/>
        <v>0</v>
      </c>
      <c r="BB133" s="184">
        <f t="shared" si="251"/>
        <v>0</v>
      </c>
      <c r="BC133" s="184">
        <f t="shared" si="251"/>
        <v>0</v>
      </c>
      <c r="BD133" s="184">
        <f t="shared" si="251"/>
        <v>0</v>
      </c>
      <c r="BE133" s="184">
        <f t="shared" si="251"/>
        <v>0</v>
      </c>
      <c r="BF133" s="184">
        <f t="shared" si="251"/>
        <v>0</v>
      </c>
      <c r="BG133" s="184">
        <f t="shared" si="251"/>
        <v>1598595.8559999999</v>
      </c>
      <c r="BH133" s="184">
        <f t="shared" si="251"/>
        <v>928284.23999999987</v>
      </c>
      <c r="BI133" s="184">
        <f t="shared" si="251"/>
        <v>442412.61999999994</v>
      </c>
      <c r="BJ133" s="184">
        <f t="shared" si="251"/>
        <v>0</v>
      </c>
      <c r="BK133" s="184">
        <f t="shared" si="251"/>
        <v>0</v>
      </c>
      <c r="BL133" s="184">
        <f t="shared" si="251"/>
        <v>251020.02499999999</v>
      </c>
      <c r="BM133" s="184">
        <f t="shared" si="251"/>
        <v>818159.97499999998</v>
      </c>
      <c r="BN133" s="184">
        <f t="shared" si="251"/>
        <v>1300771.3289999999</v>
      </c>
      <c r="BO133" s="184">
        <f t="shared" si="251"/>
        <v>1546271.2199999997</v>
      </c>
      <c r="BP133" s="184">
        <f t="shared" ref="BP133:EA133" si="252">IF(OR(BP131="Rural: Remote",BP131="Town: Remote"),(BP130*BP84*BP132)+100000,(BP130*BP84*BP132))</f>
        <v>397694.14999999997</v>
      </c>
      <c r="BQ133" s="184">
        <f t="shared" si="252"/>
        <v>5158193.01</v>
      </c>
      <c r="BR133" s="184">
        <f t="shared" si="252"/>
        <v>3989145.9099999997</v>
      </c>
      <c r="BS133" s="184">
        <f t="shared" si="252"/>
        <v>503298.67899999995</v>
      </c>
      <c r="BT133" s="184">
        <f t="shared" si="252"/>
        <v>613641.07999999996</v>
      </c>
      <c r="BU133" s="184">
        <f t="shared" si="252"/>
        <v>930066.89999999991</v>
      </c>
      <c r="BV133" s="184">
        <f t="shared" si="252"/>
        <v>2800976.8499999996</v>
      </c>
      <c r="BW133" s="184">
        <f t="shared" si="252"/>
        <v>4483926.625</v>
      </c>
      <c r="BX133" s="184">
        <f t="shared" si="252"/>
        <v>230377</v>
      </c>
      <c r="BY133" s="184">
        <f t="shared" si="252"/>
        <v>441240.06799999997</v>
      </c>
      <c r="BZ133" s="184">
        <f t="shared" si="252"/>
        <v>595432.6</v>
      </c>
      <c r="CA133" s="184">
        <f t="shared" si="252"/>
        <v>407472.42499999999</v>
      </c>
      <c r="CB133" s="184">
        <f t="shared" si="252"/>
        <v>0</v>
      </c>
      <c r="CC133" s="184">
        <f t="shared" si="252"/>
        <v>504168.69999999995</v>
      </c>
      <c r="CD133" s="184">
        <f t="shared" si="252"/>
        <v>230377</v>
      </c>
      <c r="CE133" s="184">
        <f t="shared" si="252"/>
        <v>443326.1</v>
      </c>
      <c r="CF133" s="184">
        <f t="shared" si="252"/>
        <v>317295</v>
      </c>
      <c r="CG133" s="184">
        <f t="shared" si="252"/>
        <v>515033.44999999995</v>
      </c>
      <c r="CH133" s="184">
        <f t="shared" si="252"/>
        <v>156452.4</v>
      </c>
      <c r="CI133" s="184">
        <f t="shared" si="252"/>
        <v>693649.94</v>
      </c>
      <c r="CJ133" s="184">
        <f t="shared" si="252"/>
        <v>814900.54999999993</v>
      </c>
      <c r="CK133" s="184">
        <f t="shared" si="252"/>
        <v>2074167.6929999997</v>
      </c>
      <c r="CL133" s="184">
        <f t="shared" si="252"/>
        <v>1097818.6399999999</v>
      </c>
      <c r="CM133" s="184">
        <f t="shared" si="252"/>
        <v>1176174.3759999999</v>
      </c>
      <c r="CN133" s="184">
        <f t="shared" si="252"/>
        <v>0</v>
      </c>
      <c r="CO133" s="184">
        <f t="shared" si="252"/>
        <v>0</v>
      </c>
      <c r="CP133" s="184">
        <f t="shared" si="252"/>
        <v>372574.00699999998</v>
      </c>
      <c r="CQ133" s="184">
        <f t="shared" si="252"/>
        <v>759707.62</v>
      </c>
      <c r="CR133" s="184">
        <f t="shared" si="252"/>
        <v>523725.24999999994</v>
      </c>
      <c r="CS133" s="184">
        <f t="shared" si="252"/>
        <v>426767.38</v>
      </c>
      <c r="CT133" s="184">
        <f t="shared" si="252"/>
        <v>343370.39999999997</v>
      </c>
      <c r="CU133" s="184">
        <f t="shared" si="252"/>
        <v>245587.65</v>
      </c>
      <c r="CV133" s="184">
        <f t="shared" si="252"/>
        <v>230377</v>
      </c>
      <c r="CW133" s="184">
        <f t="shared" si="252"/>
        <v>506341.64999999997</v>
      </c>
      <c r="CX133" s="184">
        <f t="shared" si="252"/>
        <v>1093038.1499999999</v>
      </c>
      <c r="CY133" s="184">
        <f t="shared" si="252"/>
        <v>230377</v>
      </c>
      <c r="CZ133" s="184">
        <f t="shared" si="252"/>
        <v>1636884.0760000001</v>
      </c>
      <c r="DA133" s="184">
        <f t="shared" si="252"/>
        <v>542195.32499999995</v>
      </c>
      <c r="DB133" s="184">
        <f t="shared" si="252"/>
        <v>539760.78</v>
      </c>
      <c r="DC133" s="184">
        <f t="shared" si="252"/>
        <v>519379.35</v>
      </c>
      <c r="DD133" s="184">
        <f t="shared" si="252"/>
        <v>303343.82</v>
      </c>
      <c r="DE133" s="184">
        <f t="shared" si="252"/>
        <v>485871.61999999994</v>
      </c>
      <c r="DF133" s="184">
        <f t="shared" si="252"/>
        <v>0</v>
      </c>
      <c r="DG133" s="184">
        <f t="shared" si="252"/>
        <v>303170.82499999995</v>
      </c>
      <c r="DH133" s="184">
        <f t="shared" si="252"/>
        <v>1563699.12</v>
      </c>
      <c r="DI133" s="184">
        <f t="shared" si="252"/>
        <v>2142659.9179999996</v>
      </c>
      <c r="DJ133" s="184">
        <f t="shared" si="252"/>
        <v>1043016</v>
      </c>
      <c r="DK133" s="184">
        <f t="shared" si="252"/>
        <v>1126718.875</v>
      </c>
      <c r="DL133" s="184">
        <f t="shared" si="252"/>
        <v>4981401.7979999995</v>
      </c>
      <c r="DM133" s="184">
        <f t="shared" si="252"/>
        <v>610643.25</v>
      </c>
      <c r="DN133" s="184">
        <f t="shared" si="252"/>
        <v>1225153.51</v>
      </c>
      <c r="DO133" s="184">
        <f t="shared" si="252"/>
        <v>2959602.1999999997</v>
      </c>
      <c r="DP133" s="184">
        <f t="shared" si="252"/>
        <v>345933.64</v>
      </c>
      <c r="DQ133" s="184">
        <f t="shared" si="252"/>
        <v>2027406.65</v>
      </c>
      <c r="DR133" s="184">
        <f t="shared" si="252"/>
        <v>1200468.798</v>
      </c>
      <c r="DS133" s="184">
        <f t="shared" si="252"/>
        <v>573703.10000000009</v>
      </c>
      <c r="DT133" s="184">
        <f t="shared" si="252"/>
        <v>304212.99999999994</v>
      </c>
      <c r="DU133" s="184">
        <f t="shared" si="252"/>
        <v>851840.7</v>
      </c>
      <c r="DV133" s="184">
        <f t="shared" si="252"/>
        <v>344195.28</v>
      </c>
      <c r="DW133" s="184">
        <f t="shared" si="252"/>
        <v>347716.30000000005</v>
      </c>
      <c r="DX133" s="184">
        <f t="shared" si="252"/>
        <v>465055.6</v>
      </c>
      <c r="DY133" s="184">
        <f t="shared" si="252"/>
        <v>708426</v>
      </c>
      <c r="DZ133" s="184">
        <f t="shared" si="252"/>
        <v>1054315.3399999999</v>
      </c>
      <c r="EA133" s="184">
        <f t="shared" si="252"/>
        <v>1202772.125</v>
      </c>
      <c r="EB133" s="184">
        <f t="shared" ref="EB133:FX133" si="253">IF(OR(EB131="Rural: Remote",EB131="Town: Remote"),(EB130*EB84*EB132)+100000,(EB130*EB84*EB132))</f>
        <v>1182129.0999999999</v>
      </c>
      <c r="EC133" s="184">
        <f t="shared" si="253"/>
        <v>664967</v>
      </c>
      <c r="ED133" s="184">
        <f t="shared" si="253"/>
        <v>1444186.87</v>
      </c>
      <c r="EE133" s="184">
        <f t="shared" si="253"/>
        <v>503082.22499999998</v>
      </c>
      <c r="EF133" s="184">
        <f t="shared" si="253"/>
        <v>1195166.8</v>
      </c>
      <c r="EG133" s="184">
        <f t="shared" si="253"/>
        <v>643237.5</v>
      </c>
      <c r="EH133" s="184">
        <f t="shared" si="253"/>
        <v>427636.56</v>
      </c>
      <c r="EI133" s="184">
        <f t="shared" si="253"/>
        <v>0</v>
      </c>
      <c r="EJ133" s="184">
        <f t="shared" si="253"/>
        <v>0</v>
      </c>
      <c r="EK133" s="184">
        <f t="shared" si="253"/>
        <v>1541752.325</v>
      </c>
      <c r="EL133" s="184">
        <f t="shared" si="253"/>
        <v>1071308.6499999999</v>
      </c>
      <c r="EM133" s="184">
        <f t="shared" si="253"/>
        <v>871397.24999999988</v>
      </c>
      <c r="EN133" s="184">
        <f t="shared" si="253"/>
        <v>861836.27</v>
      </c>
      <c r="EO133" s="184">
        <f t="shared" si="253"/>
        <v>498909.31999999995</v>
      </c>
      <c r="EP133" s="184">
        <f t="shared" si="253"/>
        <v>1031109.075</v>
      </c>
      <c r="EQ133" s="184">
        <f t="shared" si="253"/>
        <v>2292941.14</v>
      </c>
      <c r="ER133" s="184">
        <f t="shared" si="253"/>
        <v>766009.17499999993</v>
      </c>
      <c r="ES133" s="184">
        <f t="shared" si="253"/>
        <v>441153.14999999997</v>
      </c>
      <c r="ET133" s="184">
        <f t="shared" si="253"/>
        <v>529157.625</v>
      </c>
      <c r="EU133" s="184">
        <f t="shared" si="253"/>
        <v>1334235.5999999999</v>
      </c>
      <c r="EV133" s="184">
        <f t="shared" si="253"/>
        <v>243414.69999999998</v>
      </c>
      <c r="EW133" s="184">
        <f t="shared" si="253"/>
        <v>1722107.1749999998</v>
      </c>
      <c r="EX133" s="184">
        <f t="shared" si="253"/>
        <v>477006.82499999995</v>
      </c>
      <c r="EY133" s="184">
        <f t="shared" si="253"/>
        <v>0</v>
      </c>
      <c r="EZ133" s="184">
        <f t="shared" si="253"/>
        <v>375964.64999999997</v>
      </c>
      <c r="FA133" s="184">
        <f t="shared" si="253"/>
        <v>4230733.6499999994</v>
      </c>
      <c r="FB133" s="184">
        <f t="shared" si="253"/>
        <v>478918.18</v>
      </c>
      <c r="FC133" s="184">
        <f t="shared" si="253"/>
        <v>356559.36550000001</v>
      </c>
      <c r="FD133" s="184">
        <f t="shared" si="253"/>
        <v>967007.04999999993</v>
      </c>
      <c r="FE133" s="184">
        <f t="shared" si="253"/>
        <v>252106.5</v>
      </c>
      <c r="FF133" s="184">
        <f t="shared" si="253"/>
        <v>480266.24999999994</v>
      </c>
      <c r="FG133" s="184">
        <f t="shared" si="253"/>
        <v>347716.3</v>
      </c>
      <c r="FH133" s="184">
        <f t="shared" si="253"/>
        <v>249933.55</v>
      </c>
      <c r="FI133" s="184">
        <f t="shared" si="253"/>
        <v>2859602.1999999997</v>
      </c>
      <c r="FJ133" s="184">
        <f t="shared" si="253"/>
        <v>438175.36749999999</v>
      </c>
      <c r="FK133" s="184">
        <f t="shared" si="253"/>
        <v>4314609.5199999996</v>
      </c>
      <c r="FL133" s="184">
        <f t="shared" si="253"/>
        <v>0</v>
      </c>
      <c r="FM133" s="184">
        <f t="shared" si="253"/>
        <v>865160.04249999998</v>
      </c>
      <c r="FN133" s="184">
        <f t="shared" si="253"/>
        <v>0</v>
      </c>
      <c r="FO133" s="184">
        <f t="shared" si="253"/>
        <v>1456571.8439999998</v>
      </c>
      <c r="FP133" s="184">
        <f t="shared" si="253"/>
        <v>508796.24249999999</v>
      </c>
      <c r="FQ133" s="184">
        <f t="shared" si="253"/>
        <v>1707938.7000000002</v>
      </c>
      <c r="FR133" s="184">
        <f t="shared" si="253"/>
        <v>282483.49999999994</v>
      </c>
      <c r="FS133" s="184">
        <f t="shared" si="253"/>
        <v>448758.47499999998</v>
      </c>
      <c r="FT133" s="184">
        <f t="shared" si="253"/>
        <v>230377</v>
      </c>
      <c r="FU133" s="184">
        <f t="shared" si="253"/>
        <v>760576.79999999993</v>
      </c>
      <c r="FV133" s="184">
        <f t="shared" si="253"/>
        <v>1603681.4</v>
      </c>
      <c r="FW133" s="184">
        <f t="shared" si="253"/>
        <v>378137.59999999998</v>
      </c>
      <c r="FX133" s="184">
        <f t="shared" si="253"/>
        <v>239068.79999999999</v>
      </c>
      <c r="FY133" s="14"/>
      <c r="FZ133" s="2">
        <f>SUM(C133:FX133)</f>
        <v>150484869.73800004</v>
      </c>
      <c r="GA133" s="62"/>
      <c r="GB133" s="2">
        <f>FZ133-GA133</f>
        <v>150484869.73800004</v>
      </c>
      <c r="GC133" s="14"/>
      <c r="GD133" s="14"/>
      <c r="GE133" s="14"/>
      <c r="GF133" s="14"/>
      <c r="GG133" s="2"/>
      <c r="GH133" s="12"/>
      <c r="GI133" s="129"/>
      <c r="GJ133" s="129"/>
      <c r="GK133" s="129"/>
      <c r="GL133" s="129"/>
      <c r="GM133" s="129"/>
      <c r="GN133" s="134"/>
      <c r="GO133" s="134"/>
    </row>
    <row r="134" spans="1:197" x14ac:dyDescent="0.35">
      <c r="A134" s="115"/>
      <c r="B134" s="150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4"/>
      <c r="FZ134" s="14"/>
      <c r="GA134" s="2"/>
      <c r="GB134" s="14"/>
      <c r="GC134" s="14"/>
      <c r="GD134" s="14"/>
      <c r="GE134" s="14"/>
      <c r="GF134" s="14"/>
      <c r="GG134" s="2"/>
      <c r="GH134" s="12"/>
      <c r="GI134" s="129"/>
      <c r="GJ134" s="129"/>
      <c r="GK134" s="129"/>
      <c r="GL134" s="129"/>
      <c r="GM134" s="129"/>
      <c r="GN134" s="134"/>
      <c r="GO134" s="134"/>
    </row>
    <row r="135" spans="1:197" x14ac:dyDescent="0.35">
      <c r="A135" s="115"/>
      <c r="B135" s="150" t="s">
        <v>751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4"/>
      <c r="FZ135" s="14"/>
      <c r="GA135" s="2"/>
      <c r="GB135" s="14"/>
      <c r="GC135" s="14"/>
      <c r="GD135" s="14"/>
      <c r="GE135" s="14"/>
      <c r="GF135" s="14"/>
      <c r="GG135" s="2"/>
      <c r="GH135" s="12"/>
      <c r="GI135" s="129"/>
      <c r="GJ135" s="129"/>
      <c r="GK135" s="129"/>
      <c r="GL135" s="129"/>
      <c r="GM135" s="129"/>
      <c r="GN135" s="134"/>
      <c r="GO135" s="134"/>
    </row>
    <row r="136" spans="1:197" x14ac:dyDescent="0.35">
      <c r="A136" s="115" t="s">
        <v>763</v>
      </c>
      <c r="B136" s="116" t="s">
        <v>739</v>
      </c>
      <c r="C136">
        <f t="shared" ref="C136:AH136" si="254">C72</f>
        <v>6364.5</v>
      </c>
      <c r="D136">
        <f t="shared" si="254"/>
        <v>36729</v>
      </c>
      <c r="E136">
        <f t="shared" si="254"/>
        <v>5353.9</v>
      </c>
      <c r="F136">
        <f t="shared" si="254"/>
        <v>22394.6</v>
      </c>
      <c r="G136">
        <f t="shared" si="254"/>
        <v>1844</v>
      </c>
      <c r="H136">
        <f t="shared" si="254"/>
        <v>1070</v>
      </c>
      <c r="I136">
        <f t="shared" si="254"/>
        <v>7775</v>
      </c>
      <c r="J136">
        <f t="shared" si="254"/>
        <v>1988</v>
      </c>
      <c r="K136">
        <f t="shared" si="254"/>
        <v>248.5</v>
      </c>
      <c r="L136">
        <f t="shared" si="254"/>
        <v>2062</v>
      </c>
      <c r="M136">
        <f t="shared" si="254"/>
        <v>839</v>
      </c>
      <c r="N136">
        <f t="shared" si="254"/>
        <v>49651.6</v>
      </c>
      <c r="O136">
        <f t="shared" si="254"/>
        <v>12263.8</v>
      </c>
      <c r="P136">
        <f t="shared" si="254"/>
        <v>313</v>
      </c>
      <c r="Q136">
        <f t="shared" si="254"/>
        <v>39308.6</v>
      </c>
      <c r="R136">
        <f t="shared" si="254"/>
        <v>481</v>
      </c>
      <c r="S136">
        <f t="shared" si="254"/>
        <v>1546</v>
      </c>
      <c r="T136">
        <f t="shared" si="254"/>
        <v>160</v>
      </c>
      <c r="U136">
        <f t="shared" si="254"/>
        <v>60</v>
      </c>
      <c r="V136">
        <f t="shared" si="254"/>
        <v>253</v>
      </c>
      <c r="W136">
        <f t="shared" si="254"/>
        <v>60</v>
      </c>
      <c r="X136">
        <f t="shared" si="254"/>
        <v>60</v>
      </c>
      <c r="Y136">
        <f t="shared" si="254"/>
        <v>397</v>
      </c>
      <c r="Z136">
        <f t="shared" si="254"/>
        <v>231</v>
      </c>
      <c r="AA136">
        <f t="shared" si="254"/>
        <v>30258.799999999999</v>
      </c>
      <c r="AB136">
        <f t="shared" si="254"/>
        <v>26514.2</v>
      </c>
      <c r="AC136">
        <f t="shared" si="254"/>
        <v>847.5</v>
      </c>
      <c r="AD136">
        <f t="shared" si="254"/>
        <v>1435.1</v>
      </c>
      <c r="AE136">
        <f t="shared" si="254"/>
        <v>97</v>
      </c>
      <c r="AF136">
        <f t="shared" si="254"/>
        <v>164</v>
      </c>
      <c r="AG136">
        <f t="shared" si="254"/>
        <v>585.5</v>
      </c>
      <c r="AH136">
        <f t="shared" si="254"/>
        <v>908</v>
      </c>
      <c r="AI136">
        <f t="shared" ref="AI136:BN136" si="255">AI72</f>
        <v>383</v>
      </c>
      <c r="AJ136">
        <f t="shared" si="255"/>
        <v>181.5</v>
      </c>
      <c r="AK136">
        <f t="shared" si="255"/>
        <v>162.5</v>
      </c>
      <c r="AL136">
        <f t="shared" si="255"/>
        <v>288.5</v>
      </c>
      <c r="AM136">
        <f t="shared" si="255"/>
        <v>306</v>
      </c>
      <c r="AN136">
        <f t="shared" si="255"/>
        <v>267</v>
      </c>
      <c r="AO136">
        <f t="shared" si="255"/>
        <v>3681.6</v>
      </c>
      <c r="AP136">
        <f t="shared" si="255"/>
        <v>83522.600000000006</v>
      </c>
      <c r="AQ136">
        <f t="shared" si="255"/>
        <v>251</v>
      </c>
      <c r="AR136">
        <f t="shared" si="255"/>
        <v>59430.3</v>
      </c>
      <c r="AS136">
        <f t="shared" si="255"/>
        <v>6254.8</v>
      </c>
      <c r="AT136">
        <f t="shared" si="255"/>
        <v>2360.1999999999998</v>
      </c>
      <c r="AU136">
        <f t="shared" si="255"/>
        <v>268</v>
      </c>
      <c r="AV136">
        <f t="shared" si="255"/>
        <v>296</v>
      </c>
      <c r="AW136">
        <f t="shared" si="255"/>
        <v>255</v>
      </c>
      <c r="AX136">
        <f t="shared" si="255"/>
        <v>81</v>
      </c>
      <c r="AY136">
        <f t="shared" si="255"/>
        <v>391.5</v>
      </c>
      <c r="AZ136">
        <f t="shared" si="255"/>
        <v>11780.9</v>
      </c>
      <c r="BA136">
        <f t="shared" si="255"/>
        <v>8849.5</v>
      </c>
      <c r="BB136">
        <f t="shared" si="255"/>
        <v>7441.2</v>
      </c>
      <c r="BC136">
        <f t="shared" si="255"/>
        <v>23928.799999999999</v>
      </c>
      <c r="BD136">
        <f t="shared" si="255"/>
        <v>3633.5</v>
      </c>
      <c r="BE136">
        <f t="shared" si="255"/>
        <v>1092</v>
      </c>
      <c r="BF136">
        <f t="shared" si="255"/>
        <v>24377.7</v>
      </c>
      <c r="BG136">
        <f t="shared" si="255"/>
        <v>919.6</v>
      </c>
      <c r="BH136">
        <f t="shared" si="255"/>
        <v>534</v>
      </c>
      <c r="BI136">
        <f t="shared" si="255"/>
        <v>254.5</v>
      </c>
      <c r="BJ136">
        <f t="shared" si="255"/>
        <v>6297.4</v>
      </c>
      <c r="BK136">
        <f t="shared" si="255"/>
        <v>21864.7</v>
      </c>
      <c r="BL136">
        <f t="shared" si="255"/>
        <v>69.5</v>
      </c>
      <c r="BM136">
        <f t="shared" si="255"/>
        <v>330.5</v>
      </c>
      <c r="BN136">
        <f t="shared" si="255"/>
        <v>2993.1</v>
      </c>
      <c r="BO136">
        <f t="shared" ref="BO136:CT136" si="256">BO72</f>
        <v>1186</v>
      </c>
      <c r="BP136">
        <f t="shared" si="256"/>
        <v>137</v>
      </c>
      <c r="BQ136">
        <f t="shared" si="256"/>
        <v>5819.5</v>
      </c>
      <c r="BR136">
        <f t="shared" si="256"/>
        <v>4474.5</v>
      </c>
      <c r="BS136">
        <f t="shared" si="256"/>
        <v>1158.0999999999999</v>
      </c>
      <c r="BT136">
        <f t="shared" si="256"/>
        <v>353</v>
      </c>
      <c r="BU136">
        <f t="shared" si="256"/>
        <v>382</v>
      </c>
      <c r="BV136">
        <f t="shared" si="256"/>
        <v>1243</v>
      </c>
      <c r="BW136">
        <f t="shared" si="256"/>
        <v>2017.5</v>
      </c>
      <c r="BX136">
        <f t="shared" si="256"/>
        <v>60</v>
      </c>
      <c r="BY136">
        <f t="shared" si="256"/>
        <v>392.6</v>
      </c>
      <c r="BZ136">
        <f t="shared" si="256"/>
        <v>228</v>
      </c>
      <c r="CA136">
        <f t="shared" si="256"/>
        <v>141.5</v>
      </c>
      <c r="CB136">
        <f t="shared" si="256"/>
        <v>71054.2</v>
      </c>
      <c r="CC136">
        <f t="shared" si="256"/>
        <v>186</v>
      </c>
      <c r="CD136">
        <f t="shared" si="256"/>
        <v>60</v>
      </c>
      <c r="CE136">
        <f t="shared" si="256"/>
        <v>158</v>
      </c>
      <c r="CF136">
        <f t="shared" si="256"/>
        <v>100</v>
      </c>
      <c r="CG136">
        <f t="shared" si="256"/>
        <v>191</v>
      </c>
      <c r="CH136">
        <f t="shared" si="256"/>
        <v>90</v>
      </c>
      <c r="CI136">
        <f t="shared" si="256"/>
        <v>683</v>
      </c>
      <c r="CJ136">
        <f t="shared" si="256"/>
        <v>822.5</v>
      </c>
      <c r="CK136">
        <f t="shared" si="256"/>
        <v>4772.7</v>
      </c>
      <c r="CL136">
        <f t="shared" si="256"/>
        <v>1148</v>
      </c>
      <c r="CM136">
        <f t="shared" si="256"/>
        <v>676.6</v>
      </c>
      <c r="CN136">
        <f t="shared" si="256"/>
        <v>30824.2</v>
      </c>
      <c r="CO136">
        <f t="shared" si="256"/>
        <v>13924.1</v>
      </c>
      <c r="CP136">
        <f t="shared" si="256"/>
        <v>857.3</v>
      </c>
      <c r="CQ136">
        <f t="shared" si="256"/>
        <v>759</v>
      </c>
      <c r="CR136">
        <f t="shared" si="256"/>
        <v>195</v>
      </c>
      <c r="CS136">
        <f t="shared" si="256"/>
        <v>245.5</v>
      </c>
      <c r="CT136">
        <f t="shared" si="256"/>
        <v>112</v>
      </c>
      <c r="CU136">
        <f t="shared" ref="CU136:DZ136" si="257">CU72</f>
        <v>67</v>
      </c>
      <c r="CV136">
        <f t="shared" si="257"/>
        <v>60</v>
      </c>
      <c r="CW136">
        <f t="shared" si="257"/>
        <v>187</v>
      </c>
      <c r="CX136">
        <f t="shared" si="257"/>
        <v>457</v>
      </c>
      <c r="CY136">
        <f t="shared" si="257"/>
        <v>60</v>
      </c>
      <c r="CZ136">
        <f t="shared" si="257"/>
        <v>1768.2</v>
      </c>
      <c r="DA136">
        <f t="shared" si="257"/>
        <v>203.5</v>
      </c>
      <c r="DB136">
        <f t="shared" si="257"/>
        <v>310.5</v>
      </c>
      <c r="DC136">
        <f t="shared" si="257"/>
        <v>193</v>
      </c>
      <c r="DD136">
        <f t="shared" si="257"/>
        <v>174.5</v>
      </c>
      <c r="DE136">
        <f t="shared" si="257"/>
        <v>279.5</v>
      </c>
      <c r="DF136">
        <f t="shared" si="257"/>
        <v>19849.099999999999</v>
      </c>
      <c r="DG136">
        <f t="shared" si="257"/>
        <v>93.5</v>
      </c>
      <c r="DH136">
        <f t="shared" si="257"/>
        <v>1684</v>
      </c>
      <c r="DI136">
        <f t="shared" si="257"/>
        <v>2350.1</v>
      </c>
      <c r="DJ136">
        <f t="shared" si="257"/>
        <v>600</v>
      </c>
      <c r="DK136">
        <f t="shared" si="257"/>
        <v>472.5</v>
      </c>
      <c r="DL136">
        <f t="shared" si="257"/>
        <v>5616.1</v>
      </c>
      <c r="DM136">
        <f t="shared" si="257"/>
        <v>235</v>
      </c>
      <c r="DN136">
        <f t="shared" si="257"/>
        <v>1294.5</v>
      </c>
      <c r="DO136">
        <f t="shared" si="257"/>
        <v>3290</v>
      </c>
      <c r="DP136">
        <f t="shared" si="257"/>
        <v>199</v>
      </c>
      <c r="DQ136">
        <f t="shared" si="257"/>
        <v>887</v>
      </c>
      <c r="DR136">
        <f t="shared" si="257"/>
        <v>1266.0999999999999</v>
      </c>
      <c r="DS136">
        <f t="shared" si="257"/>
        <v>545</v>
      </c>
      <c r="DT136">
        <f t="shared" si="257"/>
        <v>175</v>
      </c>
      <c r="DU136">
        <f t="shared" si="257"/>
        <v>346</v>
      </c>
      <c r="DV136">
        <f t="shared" si="257"/>
        <v>198</v>
      </c>
      <c r="DW136">
        <f t="shared" si="257"/>
        <v>285</v>
      </c>
      <c r="DX136">
        <f t="shared" si="257"/>
        <v>168</v>
      </c>
      <c r="DY136">
        <f t="shared" si="257"/>
        <v>280</v>
      </c>
      <c r="DZ136">
        <f t="shared" si="257"/>
        <v>606.5</v>
      </c>
      <c r="EA136">
        <f t="shared" ref="EA136:FF136" si="258">EA72</f>
        <v>507.5</v>
      </c>
      <c r="EB136">
        <f t="shared" si="258"/>
        <v>498</v>
      </c>
      <c r="EC136">
        <f t="shared" si="258"/>
        <v>260</v>
      </c>
      <c r="ED136">
        <f t="shared" si="258"/>
        <v>1546.5</v>
      </c>
      <c r="EE136">
        <f t="shared" si="258"/>
        <v>185.5</v>
      </c>
      <c r="EF136">
        <f t="shared" si="258"/>
        <v>1260</v>
      </c>
      <c r="EG136">
        <f t="shared" si="258"/>
        <v>250</v>
      </c>
      <c r="EH136">
        <f t="shared" si="258"/>
        <v>246</v>
      </c>
      <c r="EI136">
        <f t="shared" si="258"/>
        <v>13258.5</v>
      </c>
      <c r="EJ136">
        <f t="shared" si="258"/>
        <v>9752</v>
      </c>
      <c r="EK136">
        <f t="shared" si="258"/>
        <v>663.5</v>
      </c>
      <c r="EL136">
        <f t="shared" si="258"/>
        <v>447</v>
      </c>
      <c r="EM136">
        <f t="shared" si="258"/>
        <v>355</v>
      </c>
      <c r="EN136">
        <f t="shared" si="258"/>
        <v>876.5</v>
      </c>
      <c r="EO136">
        <f t="shared" si="258"/>
        <v>287</v>
      </c>
      <c r="EP136">
        <f t="shared" si="258"/>
        <v>428.5</v>
      </c>
      <c r="EQ136">
        <f t="shared" si="258"/>
        <v>2523</v>
      </c>
      <c r="ER136">
        <f t="shared" si="258"/>
        <v>306.5</v>
      </c>
      <c r="ES136">
        <f t="shared" si="258"/>
        <v>157</v>
      </c>
      <c r="ET136">
        <f t="shared" si="258"/>
        <v>197.5</v>
      </c>
      <c r="EU136">
        <f t="shared" si="258"/>
        <v>568</v>
      </c>
      <c r="EV136">
        <f t="shared" si="258"/>
        <v>66</v>
      </c>
      <c r="EW136">
        <f t="shared" si="258"/>
        <v>746.5</v>
      </c>
      <c r="EX136">
        <f t="shared" si="258"/>
        <v>173.5</v>
      </c>
      <c r="EY136">
        <f t="shared" si="258"/>
        <v>201</v>
      </c>
      <c r="EZ136">
        <f t="shared" si="258"/>
        <v>127</v>
      </c>
      <c r="FA136">
        <f t="shared" si="258"/>
        <v>3245</v>
      </c>
      <c r="FB136">
        <f t="shared" si="258"/>
        <v>275.5</v>
      </c>
      <c r="FC136">
        <f t="shared" si="258"/>
        <v>1640.9</v>
      </c>
      <c r="FD136">
        <f t="shared" si="258"/>
        <v>399</v>
      </c>
      <c r="FE136">
        <f t="shared" si="258"/>
        <v>70</v>
      </c>
      <c r="FF136">
        <f t="shared" si="258"/>
        <v>175</v>
      </c>
      <c r="FG136">
        <f t="shared" ref="FG136:FX136" si="259">FG72</f>
        <v>114</v>
      </c>
      <c r="FH136">
        <f t="shared" si="259"/>
        <v>69</v>
      </c>
      <c r="FI136">
        <f t="shared" si="259"/>
        <v>1645</v>
      </c>
      <c r="FJ136">
        <f t="shared" si="259"/>
        <v>2016.5</v>
      </c>
      <c r="FK136">
        <f t="shared" si="259"/>
        <v>2482</v>
      </c>
      <c r="FL136">
        <f t="shared" si="259"/>
        <v>8538.5</v>
      </c>
      <c r="FM136">
        <f t="shared" si="259"/>
        <v>3981.5</v>
      </c>
      <c r="FN136">
        <f t="shared" si="259"/>
        <v>22422.3</v>
      </c>
      <c r="FO136">
        <f t="shared" si="259"/>
        <v>1117.2</v>
      </c>
      <c r="FP136">
        <f t="shared" si="259"/>
        <v>2341.5</v>
      </c>
      <c r="FQ136">
        <f t="shared" si="259"/>
        <v>982.5</v>
      </c>
      <c r="FR136">
        <f t="shared" si="259"/>
        <v>162.5</v>
      </c>
      <c r="FS136">
        <f t="shared" si="259"/>
        <v>160.5</v>
      </c>
      <c r="FT136">
        <f t="shared" si="259"/>
        <v>60</v>
      </c>
      <c r="FU136">
        <f t="shared" si="259"/>
        <v>760</v>
      </c>
      <c r="FV136">
        <f t="shared" si="259"/>
        <v>692</v>
      </c>
      <c r="FW136">
        <f t="shared" si="259"/>
        <v>128</v>
      </c>
      <c r="FX136">
        <f t="shared" si="259"/>
        <v>64</v>
      </c>
      <c r="FY136" s="14"/>
      <c r="FZ136" s="14"/>
      <c r="GA136" s="2"/>
      <c r="GB136" s="14"/>
      <c r="GC136" s="14"/>
      <c r="GD136" s="14"/>
      <c r="GE136" s="14"/>
      <c r="GF136" s="14"/>
      <c r="GG136" s="2"/>
      <c r="GH136" s="12"/>
      <c r="GI136" s="129"/>
      <c r="GJ136" s="129"/>
      <c r="GK136" s="129"/>
      <c r="GL136" s="129"/>
      <c r="GM136" s="129"/>
      <c r="GN136" s="134"/>
      <c r="GO136" s="134"/>
    </row>
    <row r="137" spans="1:197" x14ac:dyDescent="0.35">
      <c r="A137" s="115" t="s">
        <v>764</v>
      </c>
      <c r="B137" s="116" t="s">
        <v>752</v>
      </c>
      <c r="C137" s="26">
        <f t="shared" ref="C137:AH137" si="260">ROUND(IF(C79&lt;276,((276-C79)*0.00376159)+1.5457,IF(C79&lt;459,((459-C79)*0.00167869)+1.2385,IF(C79&lt;1027,((1027-C79)*0.00020599)+1.1215,IF(C79&lt;2293,((2293-C79)*0.00005387)+1.0533,IF(C79&lt;3500,((3500-C79)*0.00001367)+1.0368,IF(C79&lt;5000,((5000-C79)*0.00000473)+1.0297,IF(C79&gt;=5000,1.0297))))))),4)</f>
        <v>1.0297000000000001</v>
      </c>
      <c r="D137" s="26">
        <f t="shared" si="260"/>
        <v>1.0297000000000001</v>
      </c>
      <c r="E137" s="26">
        <f t="shared" si="260"/>
        <v>1.0297000000000001</v>
      </c>
      <c r="F137" s="26">
        <f t="shared" si="260"/>
        <v>1.0297000000000001</v>
      </c>
      <c r="G137" s="26">
        <f t="shared" si="260"/>
        <v>1.0773999999999999</v>
      </c>
      <c r="H137" s="26">
        <f t="shared" si="260"/>
        <v>1.1191</v>
      </c>
      <c r="I137" s="26">
        <f t="shared" si="260"/>
        <v>1.0297000000000001</v>
      </c>
      <c r="J137" s="26">
        <f t="shared" si="260"/>
        <v>1.0697000000000001</v>
      </c>
      <c r="K137" s="26">
        <f t="shared" si="260"/>
        <v>1.6491</v>
      </c>
      <c r="L137" s="26">
        <f t="shared" si="260"/>
        <v>1.0645</v>
      </c>
      <c r="M137" s="26">
        <f t="shared" si="260"/>
        <v>1.1573</v>
      </c>
      <c r="N137" s="26">
        <f t="shared" si="260"/>
        <v>1.0297000000000001</v>
      </c>
      <c r="O137" s="26">
        <f t="shared" si="260"/>
        <v>1.0297000000000001</v>
      </c>
      <c r="P137" s="26">
        <f t="shared" si="260"/>
        <v>1.4836</v>
      </c>
      <c r="Q137" s="26">
        <f t="shared" si="260"/>
        <v>1.0297000000000001</v>
      </c>
      <c r="R137" s="26">
        <f t="shared" si="260"/>
        <v>1.0297000000000001</v>
      </c>
      <c r="S137" s="26">
        <f t="shared" si="260"/>
        <v>1.0928</v>
      </c>
      <c r="T137" s="26">
        <f t="shared" si="260"/>
        <v>1.982</v>
      </c>
      <c r="U137" s="26">
        <f t="shared" si="260"/>
        <v>2.3582000000000001</v>
      </c>
      <c r="V137" s="26">
        <f t="shared" si="260"/>
        <v>1.6322000000000001</v>
      </c>
      <c r="W137" s="26">
        <f t="shared" si="260"/>
        <v>2.3544</v>
      </c>
      <c r="X137" s="26">
        <f t="shared" si="260"/>
        <v>2.3582000000000001</v>
      </c>
      <c r="Y137" s="26">
        <f t="shared" si="260"/>
        <v>1.1536999999999999</v>
      </c>
      <c r="Z137" s="26">
        <f t="shared" si="260"/>
        <v>1.7150000000000001</v>
      </c>
      <c r="AA137" s="26">
        <f t="shared" si="260"/>
        <v>1.0297000000000001</v>
      </c>
      <c r="AB137" s="26">
        <f t="shared" si="260"/>
        <v>1.0297000000000001</v>
      </c>
      <c r="AC137" s="26">
        <f t="shared" si="260"/>
        <v>1.1585000000000001</v>
      </c>
      <c r="AD137" s="26">
        <f t="shared" si="260"/>
        <v>1.0992</v>
      </c>
      <c r="AE137" s="26">
        <f t="shared" si="260"/>
        <v>2.2189999999999999</v>
      </c>
      <c r="AF137" s="26">
        <f t="shared" si="260"/>
        <v>1.9670000000000001</v>
      </c>
      <c r="AG137" s="26">
        <f t="shared" si="260"/>
        <v>1.2123999999999999</v>
      </c>
      <c r="AH137" s="26">
        <f t="shared" si="260"/>
        <v>1.1459999999999999</v>
      </c>
      <c r="AI137" s="26">
        <f t="shared" ref="AI137:BN137" si="261">ROUND(IF(AI79&lt;276,((276-AI79)*0.00376159)+1.5457,IF(AI79&lt;459,((459-AI79)*0.00167869)+1.2385,IF(AI79&lt;1027,((1027-AI79)*0.00020599)+1.1215,IF(AI79&lt;2293,((2293-AI79)*0.00005387)+1.0533,IF(AI79&lt;3500,((3500-AI79)*0.00001367)+1.0368,IF(AI79&lt;5000,((5000-AI79)*0.00000473)+1.0297,IF(AI79&gt;=5000,1.0297))))))),4)</f>
        <v>1.3661000000000001</v>
      </c>
      <c r="AJ137" s="26">
        <f t="shared" si="261"/>
        <v>1.9012</v>
      </c>
      <c r="AK137" s="26">
        <f t="shared" si="261"/>
        <v>1.9725999999999999</v>
      </c>
      <c r="AL137" s="26">
        <f t="shared" si="261"/>
        <v>1.5246999999999999</v>
      </c>
      <c r="AM137" s="26">
        <f t="shared" si="261"/>
        <v>1.4953000000000001</v>
      </c>
      <c r="AN137" s="26">
        <f t="shared" si="261"/>
        <v>1.5758000000000001</v>
      </c>
      <c r="AO137" s="26">
        <f t="shared" si="261"/>
        <v>1.0342</v>
      </c>
      <c r="AP137" s="26">
        <f t="shared" si="261"/>
        <v>1.0297000000000001</v>
      </c>
      <c r="AQ137" s="26">
        <f t="shared" si="261"/>
        <v>1.6396999999999999</v>
      </c>
      <c r="AR137" s="26">
        <f t="shared" si="261"/>
        <v>1.0297000000000001</v>
      </c>
      <c r="AS137" s="26">
        <f t="shared" si="261"/>
        <v>1.0297000000000001</v>
      </c>
      <c r="AT137" s="26">
        <f t="shared" si="261"/>
        <v>1.0523</v>
      </c>
      <c r="AU137" s="26">
        <f t="shared" si="261"/>
        <v>1.5758000000000001</v>
      </c>
      <c r="AV137" s="26">
        <f t="shared" si="261"/>
        <v>1.5121</v>
      </c>
      <c r="AW137" s="26">
        <f t="shared" si="261"/>
        <v>1.6172</v>
      </c>
      <c r="AX137" s="26">
        <f t="shared" si="261"/>
        <v>2.2791999999999999</v>
      </c>
      <c r="AY137" s="26">
        <f t="shared" si="261"/>
        <v>1.3517999999999999</v>
      </c>
      <c r="AZ137" s="26">
        <f t="shared" si="261"/>
        <v>1.0297000000000001</v>
      </c>
      <c r="BA137" s="26">
        <f t="shared" si="261"/>
        <v>1.0297000000000001</v>
      </c>
      <c r="BB137" s="26">
        <f t="shared" si="261"/>
        <v>1.0297000000000001</v>
      </c>
      <c r="BC137" s="26">
        <f t="shared" si="261"/>
        <v>1.0297000000000001</v>
      </c>
      <c r="BD137" s="26">
        <f t="shared" si="261"/>
        <v>1.0361</v>
      </c>
      <c r="BE137" s="26">
        <f t="shared" si="261"/>
        <v>1.1180000000000001</v>
      </c>
      <c r="BF137" s="26">
        <f t="shared" si="261"/>
        <v>1.0297000000000001</v>
      </c>
      <c r="BG137" s="26">
        <f t="shared" si="261"/>
        <v>1.1435999999999999</v>
      </c>
      <c r="BH137" s="26">
        <f t="shared" si="261"/>
        <v>1.2148000000000001</v>
      </c>
      <c r="BI137" s="26">
        <f t="shared" si="261"/>
        <v>1.6266</v>
      </c>
      <c r="BJ137" s="26">
        <f t="shared" si="261"/>
        <v>1.0297000000000001</v>
      </c>
      <c r="BK137" s="26">
        <f t="shared" si="261"/>
        <v>1.0297000000000001</v>
      </c>
      <c r="BL137" s="26">
        <f t="shared" si="261"/>
        <v>2.3111999999999999</v>
      </c>
      <c r="BM137" s="26">
        <f t="shared" si="261"/>
        <v>1.4232</v>
      </c>
      <c r="BN137" s="26">
        <f t="shared" si="261"/>
        <v>1.0430999999999999</v>
      </c>
      <c r="BO137" s="26">
        <f t="shared" ref="BO137:CT137" si="262">ROUND(IF(BO79&lt;276,((276-BO79)*0.00376159)+1.5457,IF(BO79&lt;459,((459-BO79)*0.00167869)+1.2385,IF(BO79&lt;1027,((1027-BO79)*0.00020599)+1.1215,IF(BO79&lt;2293,((2293-BO79)*0.00005387)+1.0533,IF(BO79&lt;3500,((3500-BO79)*0.00001367)+1.0368,IF(BO79&lt;5000,((5000-BO79)*0.00000473)+1.0297,IF(BO79&gt;=5000,1.0297))))))),4)</f>
        <v>1.1128</v>
      </c>
      <c r="BP137" s="26">
        <f t="shared" si="262"/>
        <v>2.0686</v>
      </c>
      <c r="BQ137" s="26">
        <f t="shared" si="262"/>
        <v>1.0297000000000001</v>
      </c>
      <c r="BR137" s="26">
        <f t="shared" si="262"/>
        <v>1.0322</v>
      </c>
      <c r="BS137" s="26">
        <f t="shared" si="262"/>
        <v>1.1144000000000001</v>
      </c>
      <c r="BT137" s="26">
        <f t="shared" si="262"/>
        <v>1.4164000000000001</v>
      </c>
      <c r="BU137" s="26">
        <f t="shared" si="262"/>
        <v>1.3677999999999999</v>
      </c>
      <c r="BV137" s="26">
        <f t="shared" si="262"/>
        <v>1.1099000000000001</v>
      </c>
      <c r="BW137" s="26">
        <f t="shared" si="262"/>
        <v>1.0681</v>
      </c>
      <c r="BX137" s="26">
        <f t="shared" si="262"/>
        <v>2.3582000000000001</v>
      </c>
      <c r="BY137" s="26">
        <f t="shared" si="262"/>
        <v>1.35</v>
      </c>
      <c r="BZ137" s="26">
        <f t="shared" si="262"/>
        <v>1.7262999999999999</v>
      </c>
      <c r="CA137" s="26">
        <f t="shared" si="262"/>
        <v>2.0516000000000001</v>
      </c>
      <c r="CB137" s="26">
        <f t="shared" si="262"/>
        <v>1.0297000000000001</v>
      </c>
      <c r="CC137" s="26">
        <f t="shared" si="262"/>
        <v>1.8842000000000001</v>
      </c>
      <c r="CD137" s="26">
        <f t="shared" si="262"/>
        <v>2.3582000000000001</v>
      </c>
      <c r="CE137" s="26">
        <f t="shared" si="262"/>
        <v>1.9896</v>
      </c>
      <c r="CF137" s="26">
        <f t="shared" si="262"/>
        <v>2.2077</v>
      </c>
      <c r="CG137" s="26">
        <f t="shared" si="262"/>
        <v>1.8653999999999999</v>
      </c>
      <c r="CH137" s="26">
        <f t="shared" si="262"/>
        <v>2.2454000000000001</v>
      </c>
      <c r="CI137" s="26">
        <f t="shared" si="262"/>
        <v>1.1923999999999999</v>
      </c>
      <c r="CJ137" s="26">
        <f t="shared" si="262"/>
        <v>1.1636</v>
      </c>
      <c r="CK137" s="26">
        <f t="shared" si="262"/>
        <v>1.0306999999999999</v>
      </c>
      <c r="CL137" s="26">
        <f t="shared" si="262"/>
        <v>1.1145</v>
      </c>
      <c r="CM137" s="26">
        <f t="shared" si="262"/>
        <v>1.1933</v>
      </c>
      <c r="CN137" s="26">
        <f t="shared" si="262"/>
        <v>1.0297000000000001</v>
      </c>
      <c r="CO137" s="26">
        <f t="shared" si="262"/>
        <v>1.0297000000000001</v>
      </c>
      <c r="CP137" s="26">
        <f t="shared" si="262"/>
        <v>1.1554</v>
      </c>
      <c r="CQ137" s="26">
        <f t="shared" si="262"/>
        <v>1.1767000000000001</v>
      </c>
      <c r="CR137" s="26">
        <f t="shared" si="262"/>
        <v>1.8504</v>
      </c>
      <c r="CS137" s="26">
        <f t="shared" si="262"/>
        <v>1.6604000000000001</v>
      </c>
      <c r="CT137" s="26">
        <f t="shared" si="262"/>
        <v>2.1625999999999999</v>
      </c>
      <c r="CU137" s="26">
        <f t="shared" ref="CU137:DZ137" si="263">ROUND(IF(CU79&lt;276,((276-CU79)*0.00376159)+1.5457,IF(CU79&lt;459,((459-CU79)*0.00167869)+1.2385,IF(CU79&lt;1027,((1027-CU79)*0.00020599)+1.1215,IF(CU79&lt;2293,((2293-CU79)*0.00005387)+1.0533,IF(CU79&lt;3500,((3500-CU79)*0.00001367)+1.0368,IF(CU79&lt;5000,((5000-CU79)*0.00000473)+1.0297,IF(CU79&gt;=5000,1.0297))))))),4)</f>
        <v>1.2373000000000001</v>
      </c>
      <c r="CV137" s="26">
        <f t="shared" si="263"/>
        <v>2.3582000000000001</v>
      </c>
      <c r="CW137" s="26">
        <f t="shared" si="263"/>
        <v>1.8805000000000001</v>
      </c>
      <c r="CX137" s="26">
        <f t="shared" si="263"/>
        <v>1.2419</v>
      </c>
      <c r="CY137" s="26">
        <f t="shared" si="263"/>
        <v>2.3582000000000001</v>
      </c>
      <c r="CZ137" s="26">
        <f t="shared" si="263"/>
        <v>1.0815999999999999</v>
      </c>
      <c r="DA137" s="26">
        <f t="shared" si="263"/>
        <v>1.8184</v>
      </c>
      <c r="DB137" s="26">
        <f t="shared" si="263"/>
        <v>1.4878</v>
      </c>
      <c r="DC137" s="26">
        <f t="shared" si="263"/>
        <v>1.8579000000000001</v>
      </c>
      <c r="DD137" s="26">
        <f t="shared" si="263"/>
        <v>1.9275</v>
      </c>
      <c r="DE137" s="26">
        <f t="shared" si="263"/>
        <v>1.5398000000000001</v>
      </c>
      <c r="DF137" s="26">
        <f t="shared" si="263"/>
        <v>1.0297000000000001</v>
      </c>
      <c r="DG137" s="26">
        <f t="shared" si="263"/>
        <v>2.2322000000000002</v>
      </c>
      <c r="DH137" s="26">
        <f t="shared" si="263"/>
        <v>1.0861000000000001</v>
      </c>
      <c r="DI137" s="26">
        <f t="shared" si="263"/>
        <v>1.0525</v>
      </c>
      <c r="DJ137" s="26">
        <f t="shared" si="263"/>
        <v>1.2093</v>
      </c>
      <c r="DK137" s="26">
        <f t="shared" si="263"/>
        <v>1.2355</v>
      </c>
      <c r="DL137" s="26">
        <f t="shared" si="263"/>
        <v>1.0297000000000001</v>
      </c>
      <c r="DM137" s="26">
        <f t="shared" si="263"/>
        <v>1.6999</v>
      </c>
      <c r="DN137" s="26">
        <f t="shared" si="263"/>
        <v>1.107</v>
      </c>
      <c r="DO137" s="26">
        <f t="shared" si="263"/>
        <v>1.0397000000000001</v>
      </c>
      <c r="DP137" s="26">
        <f t="shared" si="263"/>
        <v>1.8352999999999999</v>
      </c>
      <c r="DQ137" s="26">
        <f t="shared" si="263"/>
        <v>1.1500999999999999</v>
      </c>
      <c r="DR137" s="26">
        <f t="shared" si="263"/>
        <v>1.1086</v>
      </c>
      <c r="DS137" s="26">
        <f t="shared" si="263"/>
        <v>1.2208000000000001</v>
      </c>
      <c r="DT137" s="26">
        <f t="shared" si="263"/>
        <v>1.9256</v>
      </c>
      <c r="DU137" s="26">
        <f t="shared" si="263"/>
        <v>1.4281999999999999</v>
      </c>
      <c r="DV137" s="26">
        <f t="shared" si="263"/>
        <v>1.8391</v>
      </c>
      <c r="DW137" s="26">
        <f t="shared" si="263"/>
        <v>1.5306</v>
      </c>
      <c r="DX137" s="26">
        <f t="shared" si="263"/>
        <v>1.952</v>
      </c>
      <c r="DY137" s="26">
        <f t="shared" si="263"/>
        <v>1.5389999999999999</v>
      </c>
      <c r="DZ137" s="26">
        <f t="shared" si="263"/>
        <v>1.2079</v>
      </c>
      <c r="EA137" s="26">
        <f t="shared" ref="EA137:FF137" si="264">ROUND(IF(EA79&lt;276,((276-EA79)*0.00376159)+1.5457,IF(EA79&lt;459,((459-EA79)*0.00167869)+1.2385,IF(EA79&lt;1027,((1027-EA79)*0.00020599)+1.1215,IF(EA79&lt;2293,((2293-EA79)*0.00005387)+1.0533,IF(EA79&lt;3500,((3500-EA79)*0.00001367)+1.0368,IF(EA79&lt;5000,((5000-EA79)*0.00000473)+1.0297,IF(EA79&gt;=5000,1.0297))))))),4)</f>
        <v>1.2284999999999999</v>
      </c>
      <c r="EB137" s="26">
        <f t="shared" si="264"/>
        <v>1.2304999999999999</v>
      </c>
      <c r="EC137" s="26">
        <f t="shared" si="264"/>
        <v>1.6059000000000001</v>
      </c>
      <c r="ED137" s="26">
        <f t="shared" si="264"/>
        <v>1.0934999999999999</v>
      </c>
      <c r="EE137" s="26">
        <f t="shared" si="264"/>
        <v>1.8861000000000001</v>
      </c>
      <c r="EF137" s="26">
        <f t="shared" si="264"/>
        <v>1.1088</v>
      </c>
      <c r="EG137" s="26">
        <f t="shared" si="264"/>
        <v>1.6435</v>
      </c>
      <c r="EH137" s="26">
        <f t="shared" si="264"/>
        <v>1.6585000000000001</v>
      </c>
      <c r="EI137" s="26">
        <f t="shared" si="264"/>
        <v>1.0297000000000001</v>
      </c>
      <c r="EJ137" s="26">
        <f t="shared" si="264"/>
        <v>1.0297000000000001</v>
      </c>
      <c r="EK137" s="26">
        <f t="shared" si="264"/>
        <v>1.1963999999999999</v>
      </c>
      <c r="EL137" s="26">
        <f t="shared" si="264"/>
        <v>1.2585999999999999</v>
      </c>
      <c r="EM137" s="26">
        <f t="shared" si="264"/>
        <v>1.4131</v>
      </c>
      <c r="EN137" s="26">
        <f t="shared" si="264"/>
        <v>1.1435999999999999</v>
      </c>
      <c r="EO137" s="26">
        <f t="shared" si="264"/>
        <v>1.5271999999999999</v>
      </c>
      <c r="EP137" s="26">
        <f t="shared" si="264"/>
        <v>1.2897000000000001</v>
      </c>
      <c r="EQ137" s="26">
        <f t="shared" si="264"/>
        <v>1.0501</v>
      </c>
      <c r="ER137" s="26">
        <f t="shared" si="264"/>
        <v>1.4911000000000001</v>
      </c>
      <c r="ES137" s="26">
        <f t="shared" si="264"/>
        <v>1.9933000000000001</v>
      </c>
      <c r="ET137" s="26">
        <f t="shared" si="264"/>
        <v>1.841</v>
      </c>
      <c r="EU137" s="26">
        <f t="shared" si="264"/>
        <v>1.216</v>
      </c>
      <c r="EV137" s="26">
        <f t="shared" si="264"/>
        <v>2.3355999999999999</v>
      </c>
      <c r="EW137" s="26">
        <f t="shared" si="264"/>
        <v>1.1793</v>
      </c>
      <c r="EX137" s="26">
        <f t="shared" si="264"/>
        <v>1.9313</v>
      </c>
      <c r="EY137" s="26">
        <f t="shared" si="264"/>
        <v>1.1990000000000001</v>
      </c>
      <c r="EZ137" s="26">
        <f t="shared" si="264"/>
        <v>2.1061999999999999</v>
      </c>
      <c r="FA137" s="26">
        <f t="shared" si="264"/>
        <v>1.0401</v>
      </c>
      <c r="FB137" s="26">
        <f t="shared" si="264"/>
        <v>1.5476000000000001</v>
      </c>
      <c r="FC137" s="26">
        <f t="shared" si="264"/>
        <v>1.0882000000000001</v>
      </c>
      <c r="FD137" s="26">
        <f t="shared" si="264"/>
        <v>1.3391999999999999</v>
      </c>
      <c r="FE137" s="26">
        <f t="shared" si="264"/>
        <v>2.3206000000000002</v>
      </c>
      <c r="FF137" s="26">
        <f t="shared" si="264"/>
        <v>1.9256</v>
      </c>
      <c r="FG137" s="26">
        <f t="shared" ref="FG137:FX137" si="265">ROUND(IF(FG79&lt;276,((276-FG79)*0.00376159)+1.5457,IF(FG79&lt;459,((459-FG79)*0.00167869)+1.2385,IF(FG79&lt;1027,((1027-FG79)*0.00020599)+1.1215,IF(FG79&lt;2293,((2293-FG79)*0.00005387)+1.0533,IF(FG79&lt;3500,((3500-FG79)*0.00001367)+1.0368,IF(FG79&lt;5000,((5000-FG79)*0.00000473)+1.0297,IF(FG79&gt;=5000,1.0297))))))),4)</f>
        <v>2.1551</v>
      </c>
      <c r="FH137" s="26">
        <f t="shared" si="265"/>
        <v>2.3243</v>
      </c>
      <c r="FI137" s="26">
        <f t="shared" si="265"/>
        <v>1.0882000000000001</v>
      </c>
      <c r="FJ137" s="26">
        <f t="shared" si="265"/>
        <v>1.0682</v>
      </c>
      <c r="FK137" s="26">
        <f t="shared" si="265"/>
        <v>1.0507</v>
      </c>
      <c r="FL137" s="26">
        <f t="shared" si="265"/>
        <v>1.0297000000000001</v>
      </c>
      <c r="FM137" s="26">
        <f t="shared" si="265"/>
        <v>1.0345</v>
      </c>
      <c r="FN137" s="26">
        <f t="shared" si="265"/>
        <v>1.0297000000000001</v>
      </c>
      <c r="FO137" s="26">
        <f t="shared" si="265"/>
        <v>1.1165</v>
      </c>
      <c r="FP137" s="26">
        <f t="shared" si="265"/>
        <v>1.0526</v>
      </c>
      <c r="FQ137" s="26">
        <f t="shared" si="265"/>
        <v>1.1307</v>
      </c>
      <c r="FR137" s="26">
        <f t="shared" si="265"/>
        <v>1.9725999999999999</v>
      </c>
      <c r="FS137" s="26">
        <f t="shared" si="265"/>
        <v>1.9802</v>
      </c>
      <c r="FT137" s="26">
        <f t="shared" si="265"/>
        <v>2.3582000000000001</v>
      </c>
      <c r="FU137" s="26">
        <f t="shared" si="265"/>
        <v>1.1765000000000001</v>
      </c>
      <c r="FV137" s="26">
        <f t="shared" si="265"/>
        <v>1.1902999999999999</v>
      </c>
      <c r="FW137" s="26">
        <f t="shared" si="265"/>
        <v>2.0949</v>
      </c>
      <c r="FX137" s="26">
        <f t="shared" si="265"/>
        <v>2.3431999999999999</v>
      </c>
      <c r="FY137" s="14"/>
      <c r="FZ137" s="14"/>
      <c r="GA137" s="2"/>
      <c r="GB137" s="14"/>
      <c r="GC137" s="14"/>
      <c r="GD137" s="14"/>
      <c r="GE137" s="14"/>
      <c r="GF137" s="14"/>
      <c r="GG137" s="2"/>
      <c r="GH137" s="12"/>
      <c r="GI137" s="129"/>
      <c r="GJ137" s="129"/>
      <c r="GK137" s="129"/>
      <c r="GL137" s="129"/>
      <c r="GM137" s="129"/>
      <c r="GN137" s="134"/>
      <c r="GO137" s="134"/>
    </row>
    <row r="138" spans="1:197" x14ac:dyDescent="0.35">
      <c r="A138" s="115" t="s">
        <v>765</v>
      </c>
      <c r="B138" s="116" t="s">
        <v>753</v>
      </c>
      <c r="C138" s="26">
        <f t="shared" ref="C138:AH138" si="266">IF(C79&lt;6500,C137-1,0)</f>
        <v>0</v>
      </c>
      <c r="D138" s="26">
        <f t="shared" si="266"/>
        <v>0</v>
      </c>
      <c r="E138" s="26">
        <f t="shared" si="266"/>
        <v>2.970000000000006E-2</v>
      </c>
      <c r="F138" s="26">
        <f t="shared" si="266"/>
        <v>0</v>
      </c>
      <c r="G138" s="26">
        <f t="shared" si="266"/>
        <v>7.7399999999999913E-2</v>
      </c>
      <c r="H138" s="26">
        <f t="shared" si="266"/>
        <v>0.11909999999999998</v>
      </c>
      <c r="I138" s="26">
        <f t="shared" si="266"/>
        <v>0</v>
      </c>
      <c r="J138" s="26">
        <f t="shared" si="266"/>
        <v>6.9700000000000095E-2</v>
      </c>
      <c r="K138" s="26">
        <f t="shared" si="266"/>
        <v>0.64910000000000001</v>
      </c>
      <c r="L138" s="26">
        <f t="shared" si="266"/>
        <v>6.4500000000000002E-2</v>
      </c>
      <c r="M138" s="26">
        <f t="shared" si="266"/>
        <v>0.1573</v>
      </c>
      <c r="N138" s="26">
        <f t="shared" si="266"/>
        <v>0</v>
      </c>
      <c r="O138" s="26">
        <f t="shared" si="266"/>
        <v>0</v>
      </c>
      <c r="P138" s="26">
        <f t="shared" si="266"/>
        <v>0.48360000000000003</v>
      </c>
      <c r="Q138" s="26">
        <f t="shared" si="266"/>
        <v>0</v>
      </c>
      <c r="R138" s="26">
        <f t="shared" si="266"/>
        <v>0</v>
      </c>
      <c r="S138" s="26">
        <f t="shared" si="266"/>
        <v>9.2799999999999994E-2</v>
      </c>
      <c r="T138" s="26">
        <f t="shared" si="266"/>
        <v>0.98199999999999998</v>
      </c>
      <c r="U138" s="26">
        <f t="shared" si="266"/>
        <v>1.3582000000000001</v>
      </c>
      <c r="V138" s="26">
        <f t="shared" si="266"/>
        <v>0.6322000000000001</v>
      </c>
      <c r="W138" s="26">
        <f t="shared" si="266"/>
        <v>1.3544</v>
      </c>
      <c r="X138" s="26">
        <f t="shared" si="266"/>
        <v>1.3582000000000001</v>
      </c>
      <c r="Y138" s="26">
        <f t="shared" si="266"/>
        <v>0.15369999999999995</v>
      </c>
      <c r="Z138" s="26">
        <f t="shared" si="266"/>
        <v>0.71500000000000008</v>
      </c>
      <c r="AA138" s="26">
        <f t="shared" si="266"/>
        <v>0</v>
      </c>
      <c r="AB138" s="26">
        <f t="shared" si="266"/>
        <v>0</v>
      </c>
      <c r="AC138" s="26">
        <f t="shared" si="266"/>
        <v>0.15850000000000009</v>
      </c>
      <c r="AD138" s="26">
        <f t="shared" si="266"/>
        <v>9.9199999999999955E-2</v>
      </c>
      <c r="AE138" s="26">
        <f t="shared" si="266"/>
        <v>1.2189999999999999</v>
      </c>
      <c r="AF138" s="26">
        <f t="shared" si="266"/>
        <v>0.96700000000000008</v>
      </c>
      <c r="AG138" s="26">
        <f t="shared" si="266"/>
        <v>0.21239999999999992</v>
      </c>
      <c r="AH138" s="26">
        <f t="shared" si="266"/>
        <v>0.14599999999999991</v>
      </c>
      <c r="AI138" s="26">
        <f t="shared" ref="AI138:BN138" si="267">IF(AI79&lt;6500,AI137-1,0)</f>
        <v>0.36610000000000009</v>
      </c>
      <c r="AJ138" s="26">
        <f t="shared" si="267"/>
        <v>0.9012</v>
      </c>
      <c r="AK138" s="26">
        <f t="shared" si="267"/>
        <v>0.97259999999999991</v>
      </c>
      <c r="AL138" s="26">
        <f t="shared" si="267"/>
        <v>0.52469999999999994</v>
      </c>
      <c r="AM138" s="26">
        <f t="shared" si="267"/>
        <v>0.49530000000000007</v>
      </c>
      <c r="AN138" s="26">
        <f t="shared" si="267"/>
        <v>0.57580000000000009</v>
      </c>
      <c r="AO138" s="26">
        <f t="shared" si="267"/>
        <v>3.4200000000000008E-2</v>
      </c>
      <c r="AP138" s="26">
        <f t="shared" si="267"/>
        <v>0</v>
      </c>
      <c r="AQ138" s="26">
        <f t="shared" si="267"/>
        <v>0.63969999999999994</v>
      </c>
      <c r="AR138" s="26">
        <f t="shared" si="267"/>
        <v>0</v>
      </c>
      <c r="AS138" s="26">
        <f t="shared" si="267"/>
        <v>2.970000000000006E-2</v>
      </c>
      <c r="AT138" s="26">
        <f t="shared" si="267"/>
        <v>5.2300000000000013E-2</v>
      </c>
      <c r="AU138" s="26">
        <f t="shared" si="267"/>
        <v>0.57580000000000009</v>
      </c>
      <c r="AV138" s="26">
        <f t="shared" si="267"/>
        <v>0.5121</v>
      </c>
      <c r="AW138" s="26">
        <f t="shared" si="267"/>
        <v>0.61719999999999997</v>
      </c>
      <c r="AX138" s="26">
        <f t="shared" si="267"/>
        <v>1.2791999999999999</v>
      </c>
      <c r="AY138" s="26">
        <f t="shared" si="267"/>
        <v>0.35179999999999989</v>
      </c>
      <c r="AZ138" s="26">
        <f t="shared" si="267"/>
        <v>0</v>
      </c>
      <c r="BA138" s="26">
        <f t="shared" si="267"/>
        <v>0</v>
      </c>
      <c r="BB138" s="26">
        <f t="shared" si="267"/>
        <v>0</v>
      </c>
      <c r="BC138" s="26">
        <f t="shared" si="267"/>
        <v>0</v>
      </c>
      <c r="BD138" s="26">
        <f t="shared" si="267"/>
        <v>3.6100000000000021E-2</v>
      </c>
      <c r="BE138" s="26">
        <f t="shared" si="267"/>
        <v>0.1180000000000001</v>
      </c>
      <c r="BF138" s="26">
        <f t="shared" si="267"/>
        <v>0</v>
      </c>
      <c r="BG138" s="26">
        <f t="shared" si="267"/>
        <v>0.14359999999999995</v>
      </c>
      <c r="BH138" s="26">
        <f t="shared" si="267"/>
        <v>0.2148000000000001</v>
      </c>
      <c r="BI138" s="26">
        <f t="shared" si="267"/>
        <v>0.62660000000000005</v>
      </c>
      <c r="BJ138" s="26">
        <f t="shared" si="267"/>
        <v>2.970000000000006E-2</v>
      </c>
      <c r="BK138" s="26">
        <f t="shared" si="267"/>
        <v>0</v>
      </c>
      <c r="BL138" s="26">
        <f t="shared" si="267"/>
        <v>1.3111999999999999</v>
      </c>
      <c r="BM138" s="26">
        <f t="shared" si="267"/>
        <v>0.42320000000000002</v>
      </c>
      <c r="BN138" s="26">
        <f t="shared" si="267"/>
        <v>4.3099999999999916E-2</v>
      </c>
      <c r="BO138" s="26">
        <f t="shared" ref="BO138:CT138" si="268">IF(BO79&lt;6500,BO137-1,0)</f>
        <v>0.11280000000000001</v>
      </c>
      <c r="BP138" s="26">
        <f t="shared" si="268"/>
        <v>1.0686</v>
      </c>
      <c r="BQ138" s="26">
        <f t="shared" si="268"/>
        <v>2.970000000000006E-2</v>
      </c>
      <c r="BR138" s="26">
        <f t="shared" si="268"/>
        <v>3.2200000000000006E-2</v>
      </c>
      <c r="BS138" s="26">
        <f t="shared" si="268"/>
        <v>0.11440000000000006</v>
      </c>
      <c r="BT138" s="26">
        <f t="shared" si="268"/>
        <v>0.4164000000000001</v>
      </c>
      <c r="BU138" s="26">
        <f t="shared" si="268"/>
        <v>0.3677999999999999</v>
      </c>
      <c r="BV138" s="26">
        <f t="shared" si="268"/>
        <v>0.10990000000000011</v>
      </c>
      <c r="BW138" s="26">
        <f t="shared" si="268"/>
        <v>6.8100000000000049E-2</v>
      </c>
      <c r="BX138" s="26">
        <f t="shared" si="268"/>
        <v>1.3582000000000001</v>
      </c>
      <c r="BY138" s="26">
        <f t="shared" si="268"/>
        <v>0.35000000000000009</v>
      </c>
      <c r="BZ138" s="26">
        <f t="shared" si="268"/>
        <v>0.72629999999999995</v>
      </c>
      <c r="CA138" s="26">
        <f t="shared" si="268"/>
        <v>1.0516000000000001</v>
      </c>
      <c r="CB138" s="26">
        <f t="shared" si="268"/>
        <v>0</v>
      </c>
      <c r="CC138" s="26">
        <f t="shared" si="268"/>
        <v>0.8842000000000001</v>
      </c>
      <c r="CD138" s="26">
        <f t="shared" si="268"/>
        <v>1.3582000000000001</v>
      </c>
      <c r="CE138" s="26">
        <f t="shared" si="268"/>
        <v>0.98960000000000004</v>
      </c>
      <c r="CF138" s="26">
        <f t="shared" si="268"/>
        <v>1.2077</v>
      </c>
      <c r="CG138" s="26">
        <f t="shared" si="268"/>
        <v>0.86539999999999995</v>
      </c>
      <c r="CH138" s="26">
        <f t="shared" si="268"/>
        <v>1.2454000000000001</v>
      </c>
      <c r="CI138" s="26">
        <f t="shared" si="268"/>
        <v>0.1923999999999999</v>
      </c>
      <c r="CJ138" s="26">
        <f t="shared" si="268"/>
        <v>0.16359999999999997</v>
      </c>
      <c r="CK138" s="26">
        <f t="shared" si="268"/>
        <v>3.069999999999995E-2</v>
      </c>
      <c r="CL138" s="26">
        <f t="shared" si="268"/>
        <v>0.11450000000000005</v>
      </c>
      <c r="CM138" s="26">
        <f t="shared" si="268"/>
        <v>0.19330000000000003</v>
      </c>
      <c r="CN138" s="26">
        <f t="shared" si="268"/>
        <v>0</v>
      </c>
      <c r="CO138" s="26">
        <f t="shared" si="268"/>
        <v>0</v>
      </c>
      <c r="CP138" s="26">
        <f t="shared" si="268"/>
        <v>0.15539999999999998</v>
      </c>
      <c r="CQ138" s="26">
        <f t="shared" si="268"/>
        <v>0.17670000000000008</v>
      </c>
      <c r="CR138" s="26">
        <f t="shared" si="268"/>
        <v>0.85040000000000004</v>
      </c>
      <c r="CS138" s="26">
        <f t="shared" si="268"/>
        <v>0.6604000000000001</v>
      </c>
      <c r="CT138" s="26">
        <f t="shared" si="268"/>
        <v>1.1625999999999999</v>
      </c>
      <c r="CU138" s="26">
        <f t="shared" ref="CU138:DZ138" si="269">IF(CU79&lt;6500,CU137-1,0)</f>
        <v>0.23730000000000007</v>
      </c>
      <c r="CV138" s="26">
        <f t="shared" si="269"/>
        <v>1.3582000000000001</v>
      </c>
      <c r="CW138" s="26">
        <f t="shared" si="269"/>
        <v>0.88050000000000006</v>
      </c>
      <c r="CX138" s="26">
        <f t="shared" si="269"/>
        <v>0.2419</v>
      </c>
      <c r="CY138" s="26">
        <f t="shared" si="269"/>
        <v>1.3582000000000001</v>
      </c>
      <c r="CZ138" s="26">
        <f t="shared" si="269"/>
        <v>8.1599999999999895E-2</v>
      </c>
      <c r="DA138" s="26">
        <f t="shared" si="269"/>
        <v>0.81840000000000002</v>
      </c>
      <c r="DB138" s="26">
        <f t="shared" si="269"/>
        <v>0.48780000000000001</v>
      </c>
      <c r="DC138" s="26">
        <f t="shared" si="269"/>
        <v>0.85790000000000011</v>
      </c>
      <c r="DD138" s="26">
        <f t="shared" si="269"/>
        <v>0.92749999999999999</v>
      </c>
      <c r="DE138" s="26">
        <f t="shared" si="269"/>
        <v>0.53980000000000006</v>
      </c>
      <c r="DF138" s="26">
        <f t="shared" si="269"/>
        <v>0</v>
      </c>
      <c r="DG138" s="26">
        <f t="shared" si="269"/>
        <v>1.2322000000000002</v>
      </c>
      <c r="DH138" s="26">
        <f t="shared" si="269"/>
        <v>8.6100000000000065E-2</v>
      </c>
      <c r="DI138" s="26">
        <f t="shared" si="269"/>
        <v>5.2499999999999991E-2</v>
      </c>
      <c r="DJ138" s="26">
        <f t="shared" si="269"/>
        <v>0.20930000000000004</v>
      </c>
      <c r="DK138" s="26">
        <f t="shared" si="269"/>
        <v>0.23550000000000004</v>
      </c>
      <c r="DL138" s="26">
        <f t="shared" si="269"/>
        <v>2.970000000000006E-2</v>
      </c>
      <c r="DM138" s="26">
        <f t="shared" si="269"/>
        <v>0.69989999999999997</v>
      </c>
      <c r="DN138" s="26">
        <f t="shared" si="269"/>
        <v>0.10699999999999998</v>
      </c>
      <c r="DO138" s="26">
        <f t="shared" si="269"/>
        <v>3.9700000000000069E-2</v>
      </c>
      <c r="DP138" s="26">
        <f t="shared" si="269"/>
        <v>0.83529999999999993</v>
      </c>
      <c r="DQ138" s="26">
        <f t="shared" si="269"/>
        <v>0.1500999999999999</v>
      </c>
      <c r="DR138" s="26">
        <f t="shared" si="269"/>
        <v>0.10860000000000003</v>
      </c>
      <c r="DS138" s="26">
        <f t="shared" si="269"/>
        <v>0.22080000000000011</v>
      </c>
      <c r="DT138" s="26">
        <f t="shared" si="269"/>
        <v>0.92559999999999998</v>
      </c>
      <c r="DU138" s="26">
        <f t="shared" si="269"/>
        <v>0.42819999999999991</v>
      </c>
      <c r="DV138" s="26">
        <f t="shared" si="269"/>
        <v>0.83909999999999996</v>
      </c>
      <c r="DW138" s="26">
        <f t="shared" si="269"/>
        <v>0.53059999999999996</v>
      </c>
      <c r="DX138" s="26">
        <f t="shared" si="269"/>
        <v>0.95199999999999996</v>
      </c>
      <c r="DY138" s="26">
        <f t="shared" si="269"/>
        <v>0.53899999999999992</v>
      </c>
      <c r="DZ138" s="26">
        <f t="shared" si="269"/>
        <v>0.20789999999999997</v>
      </c>
      <c r="EA138" s="26">
        <f t="shared" ref="EA138:FF138" si="270">IF(EA79&lt;6500,EA137-1,0)</f>
        <v>0.22849999999999993</v>
      </c>
      <c r="EB138" s="26">
        <f t="shared" si="270"/>
        <v>0.23049999999999993</v>
      </c>
      <c r="EC138" s="26">
        <f t="shared" si="270"/>
        <v>0.60590000000000011</v>
      </c>
      <c r="ED138" s="26">
        <f t="shared" si="270"/>
        <v>9.3499999999999917E-2</v>
      </c>
      <c r="EE138" s="26">
        <f t="shared" si="270"/>
        <v>0.88610000000000011</v>
      </c>
      <c r="EF138" s="26">
        <f t="shared" si="270"/>
        <v>0.10880000000000001</v>
      </c>
      <c r="EG138" s="26">
        <f t="shared" si="270"/>
        <v>0.64349999999999996</v>
      </c>
      <c r="EH138" s="26">
        <f t="shared" si="270"/>
        <v>0.65850000000000009</v>
      </c>
      <c r="EI138" s="26">
        <f t="shared" si="270"/>
        <v>0</v>
      </c>
      <c r="EJ138" s="26">
        <f t="shared" si="270"/>
        <v>0</v>
      </c>
      <c r="EK138" s="26">
        <f t="shared" si="270"/>
        <v>0.19639999999999991</v>
      </c>
      <c r="EL138" s="26">
        <f t="shared" si="270"/>
        <v>0.25859999999999994</v>
      </c>
      <c r="EM138" s="26">
        <f t="shared" si="270"/>
        <v>0.41310000000000002</v>
      </c>
      <c r="EN138" s="26">
        <f t="shared" si="270"/>
        <v>0.14359999999999995</v>
      </c>
      <c r="EO138" s="26">
        <f t="shared" si="270"/>
        <v>0.52719999999999989</v>
      </c>
      <c r="EP138" s="26">
        <f t="shared" si="270"/>
        <v>0.28970000000000007</v>
      </c>
      <c r="EQ138" s="26">
        <f t="shared" si="270"/>
        <v>5.0100000000000033E-2</v>
      </c>
      <c r="ER138" s="26">
        <f t="shared" si="270"/>
        <v>0.49110000000000009</v>
      </c>
      <c r="ES138" s="26">
        <f t="shared" si="270"/>
        <v>0.99330000000000007</v>
      </c>
      <c r="ET138" s="26">
        <f t="shared" si="270"/>
        <v>0.84099999999999997</v>
      </c>
      <c r="EU138" s="26">
        <f t="shared" si="270"/>
        <v>0.21599999999999997</v>
      </c>
      <c r="EV138" s="26">
        <f t="shared" si="270"/>
        <v>1.3355999999999999</v>
      </c>
      <c r="EW138" s="26">
        <f t="shared" si="270"/>
        <v>0.17930000000000001</v>
      </c>
      <c r="EX138" s="26">
        <f t="shared" si="270"/>
        <v>0.93130000000000002</v>
      </c>
      <c r="EY138" s="26">
        <f t="shared" si="270"/>
        <v>0.19900000000000007</v>
      </c>
      <c r="EZ138" s="26">
        <f t="shared" si="270"/>
        <v>1.1061999999999999</v>
      </c>
      <c r="FA138" s="26">
        <f t="shared" si="270"/>
        <v>4.0100000000000025E-2</v>
      </c>
      <c r="FB138" s="26">
        <f t="shared" si="270"/>
        <v>0.54760000000000009</v>
      </c>
      <c r="FC138" s="26">
        <f t="shared" si="270"/>
        <v>8.8200000000000056E-2</v>
      </c>
      <c r="FD138" s="26">
        <f t="shared" si="270"/>
        <v>0.33919999999999995</v>
      </c>
      <c r="FE138" s="26">
        <f t="shared" si="270"/>
        <v>1.3206000000000002</v>
      </c>
      <c r="FF138" s="26">
        <f t="shared" si="270"/>
        <v>0.92559999999999998</v>
      </c>
      <c r="FG138" s="26">
        <f t="shared" ref="FG138:FX138" si="271">IF(FG79&lt;6500,FG137-1,0)</f>
        <v>1.1551</v>
      </c>
      <c r="FH138" s="26">
        <f t="shared" si="271"/>
        <v>1.3243</v>
      </c>
      <c r="FI138" s="26">
        <f t="shared" si="271"/>
        <v>8.8200000000000056E-2</v>
      </c>
      <c r="FJ138" s="26">
        <f t="shared" si="271"/>
        <v>6.8200000000000038E-2</v>
      </c>
      <c r="FK138" s="26">
        <f t="shared" si="271"/>
        <v>5.0699999999999967E-2</v>
      </c>
      <c r="FL138" s="26">
        <f t="shared" si="271"/>
        <v>0</v>
      </c>
      <c r="FM138" s="26">
        <f t="shared" si="271"/>
        <v>3.4499999999999975E-2</v>
      </c>
      <c r="FN138" s="26">
        <f t="shared" si="271"/>
        <v>0</v>
      </c>
      <c r="FO138" s="26">
        <f t="shared" si="271"/>
        <v>0.11650000000000005</v>
      </c>
      <c r="FP138" s="26">
        <f t="shared" si="271"/>
        <v>5.259999999999998E-2</v>
      </c>
      <c r="FQ138" s="26">
        <f t="shared" si="271"/>
        <v>0.13070000000000004</v>
      </c>
      <c r="FR138" s="26">
        <f t="shared" si="271"/>
        <v>0.97259999999999991</v>
      </c>
      <c r="FS138" s="26">
        <f t="shared" si="271"/>
        <v>0.98019999999999996</v>
      </c>
      <c r="FT138" s="26">
        <f t="shared" si="271"/>
        <v>1.3582000000000001</v>
      </c>
      <c r="FU138" s="26">
        <f t="shared" si="271"/>
        <v>0.1765000000000001</v>
      </c>
      <c r="FV138" s="26">
        <f t="shared" si="271"/>
        <v>0.19029999999999991</v>
      </c>
      <c r="FW138" s="26">
        <f t="shared" si="271"/>
        <v>1.0949</v>
      </c>
      <c r="FX138" s="26">
        <f t="shared" si="271"/>
        <v>1.3431999999999999</v>
      </c>
      <c r="FY138" s="14"/>
      <c r="FZ138" s="14"/>
      <c r="GA138" s="2"/>
      <c r="GB138" s="14"/>
      <c r="GC138" s="14"/>
      <c r="GD138" s="14"/>
      <c r="GE138" s="14"/>
      <c r="GF138" s="14"/>
      <c r="GG138" s="2"/>
      <c r="GH138" s="12"/>
      <c r="GI138" s="129"/>
      <c r="GJ138" s="129"/>
      <c r="GK138" s="129"/>
      <c r="GL138" s="129"/>
      <c r="GM138" s="129"/>
      <c r="GN138" s="134"/>
      <c r="GO138" s="134"/>
    </row>
    <row r="139" spans="1:197" x14ac:dyDescent="0.35">
      <c r="A139" s="173" t="s">
        <v>766</v>
      </c>
      <c r="B139" s="150" t="s">
        <v>754</v>
      </c>
      <c r="C139" s="184">
        <f>C136*C84*C138</f>
        <v>0</v>
      </c>
      <c r="D139" s="184">
        <f t="shared" ref="D139:BO139" si="272">D136*D84*D138</f>
        <v>0</v>
      </c>
      <c r="E139" s="184">
        <f t="shared" si="272"/>
        <v>1382090.3321940026</v>
      </c>
      <c r="F139" s="184">
        <f t="shared" si="272"/>
        <v>0</v>
      </c>
      <c r="G139" s="184">
        <f t="shared" si="272"/>
        <v>1240542.3700799986</v>
      </c>
      <c r="H139" s="184">
        <f t="shared" si="272"/>
        <v>1107656.9165999999</v>
      </c>
      <c r="I139" s="184">
        <f t="shared" si="272"/>
        <v>0</v>
      </c>
      <c r="J139" s="184">
        <f t="shared" si="272"/>
        <v>1204367.0984800016</v>
      </c>
      <c r="K139" s="184">
        <f t="shared" si="272"/>
        <v>1401999.07393</v>
      </c>
      <c r="L139" s="184">
        <f t="shared" si="272"/>
        <v>1156000.7082</v>
      </c>
      <c r="M139" s="184">
        <f t="shared" si="272"/>
        <v>1147097.6974599999</v>
      </c>
      <c r="N139" s="184">
        <f t="shared" si="272"/>
        <v>0</v>
      </c>
      <c r="O139" s="184">
        <f t="shared" si="272"/>
        <v>0</v>
      </c>
      <c r="P139" s="184">
        <f t="shared" si="272"/>
        <v>1315649.95224</v>
      </c>
      <c r="Q139" s="184">
        <f t="shared" si="272"/>
        <v>0</v>
      </c>
      <c r="R139" s="184">
        <f t="shared" si="272"/>
        <v>0</v>
      </c>
      <c r="S139" s="184">
        <f t="shared" si="272"/>
        <v>1247002.1158399999</v>
      </c>
      <c r="T139" s="184">
        <f t="shared" si="272"/>
        <v>1365655.6159999999</v>
      </c>
      <c r="U139" s="184">
        <f t="shared" si="272"/>
        <v>708312.16559999995</v>
      </c>
      <c r="V139" s="184">
        <f t="shared" si="272"/>
        <v>1390223.8578800003</v>
      </c>
      <c r="W139" s="184">
        <f t="shared" si="272"/>
        <v>706330.43519999995</v>
      </c>
      <c r="X139" s="184">
        <f t="shared" si="272"/>
        <v>708312.16559999995</v>
      </c>
      <c r="Y139" s="184">
        <f t="shared" si="272"/>
        <v>530364.07501999976</v>
      </c>
      <c r="Z139" s="184">
        <f t="shared" si="272"/>
        <v>1435581.1470000001</v>
      </c>
      <c r="AA139" s="184">
        <f t="shared" si="272"/>
        <v>0</v>
      </c>
      <c r="AB139" s="184">
        <f t="shared" si="272"/>
        <v>0</v>
      </c>
      <c r="AC139" s="184">
        <f t="shared" si="272"/>
        <v>1167558.6292500005</v>
      </c>
      <c r="AD139" s="184">
        <f t="shared" si="272"/>
        <v>1237381.3362559993</v>
      </c>
      <c r="AE139" s="184">
        <f t="shared" si="272"/>
        <v>1027744.5073999999</v>
      </c>
      <c r="AF139" s="184">
        <f t="shared" si="272"/>
        <v>1378415.1784000001</v>
      </c>
      <c r="AG139" s="184">
        <f t="shared" si="272"/>
        <v>1080913.9863599995</v>
      </c>
      <c r="AH139" s="184">
        <f t="shared" si="272"/>
        <v>1152254.5423999992</v>
      </c>
      <c r="AI139" s="184">
        <f t="shared" si="272"/>
        <v>1218732.0363400003</v>
      </c>
      <c r="AJ139" s="184">
        <f t="shared" si="272"/>
        <v>1421698.6040399999</v>
      </c>
      <c r="AK139" s="184">
        <f t="shared" si="272"/>
        <v>1373717.2604999996</v>
      </c>
      <c r="AL139" s="184">
        <f t="shared" si="272"/>
        <v>1315729.4822099998</v>
      </c>
      <c r="AM139" s="184">
        <f t="shared" si="272"/>
        <v>1317344.8532400001</v>
      </c>
      <c r="AN139" s="184">
        <f t="shared" si="272"/>
        <v>1336265.1634800001</v>
      </c>
      <c r="AO139" s="184">
        <f t="shared" si="272"/>
        <v>1094390.7960960001</v>
      </c>
      <c r="AP139" s="184">
        <f t="shared" si="272"/>
        <v>0</v>
      </c>
      <c r="AQ139" s="184">
        <f t="shared" si="272"/>
        <v>1395596.2594599999</v>
      </c>
      <c r="AR139" s="184">
        <f t="shared" si="272"/>
        <v>0</v>
      </c>
      <c r="AS139" s="184">
        <f t="shared" si="272"/>
        <v>1614654.4780080032</v>
      </c>
      <c r="AT139" s="184">
        <f t="shared" si="272"/>
        <v>1072902.4066280001</v>
      </c>
      <c r="AU139" s="184">
        <f t="shared" si="272"/>
        <v>1341269.9019200001</v>
      </c>
      <c r="AV139" s="184">
        <f t="shared" si="272"/>
        <v>1317516.9508799999</v>
      </c>
      <c r="AW139" s="184">
        <f t="shared" si="272"/>
        <v>1367967.6347999999</v>
      </c>
      <c r="AX139" s="184">
        <f t="shared" si="272"/>
        <v>900602.5953599998</v>
      </c>
      <c r="AY139" s="184">
        <f t="shared" si="272"/>
        <v>1197119.0064599996</v>
      </c>
      <c r="AZ139" s="184">
        <f t="shared" si="272"/>
        <v>0</v>
      </c>
      <c r="BA139" s="184">
        <f t="shared" si="272"/>
        <v>0</v>
      </c>
      <c r="BB139" s="184">
        <f t="shared" si="272"/>
        <v>0</v>
      </c>
      <c r="BC139" s="184">
        <f t="shared" si="272"/>
        <v>0</v>
      </c>
      <c r="BD139" s="184">
        <f t="shared" si="272"/>
        <v>1140097.7563300005</v>
      </c>
      <c r="BE139" s="184">
        <f t="shared" si="272"/>
        <v>1119990.580800001</v>
      </c>
      <c r="BF139" s="184">
        <f t="shared" si="272"/>
        <v>0</v>
      </c>
      <c r="BG139" s="184">
        <f t="shared" si="272"/>
        <v>1147791.8246079995</v>
      </c>
      <c r="BH139" s="184">
        <f t="shared" si="272"/>
        <v>996977.27376000036</v>
      </c>
      <c r="BI139" s="184">
        <f t="shared" si="272"/>
        <v>1386078.7384599999</v>
      </c>
      <c r="BJ139" s="184">
        <f t="shared" si="272"/>
        <v>1625651.5172040029</v>
      </c>
      <c r="BK139" s="184">
        <f t="shared" si="272"/>
        <v>0</v>
      </c>
      <c r="BL139" s="184">
        <f t="shared" si="272"/>
        <v>792069.82711999991</v>
      </c>
      <c r="BM139" s="184">
        <f t="shared" si="272"/>
        <v>1215701.2056800001</v>
      </c>
      <c r="BN139" s="184">
        <f t="shared" si="272"/>
        <v>1121264.8855979978</v>
      </c>
      <c r="BO139" s="184">
        <f t="shared" si="272"/>
        <v>1162795.95744</v>
      </c>
      <c r="BP139" s="184">
        <f t="shared" ref="BP139:EA139" si="273">BP136*BP84*BP138</f>
        <v>1272463.8747599998</v>
      </c>
      <c r="BQ139" s="184">
        <f t="shared" si="273"/>
        <v>1502283.3239700028</v>
      </c>
      <c r="BR139" s="184">
        <f t="shared" si="273"/>
        <v>1252304.9830200002</v>
      </c>
      <c r="BS139" s="184">
        <f t="shared" si="273"/>
        <v>1151547.3775520003</v>
      </c>
      <c r="BT139" s="184">
        <f t="shared" si="273"/>
        <v>1277600.7285600002</v>
      </c>
      <c r="BU139" s="184">
        <f t="shared" si="273"/>
        <v>1221194.4232799995</v>
      </c>
      <c r="BV139" s="184">
        <f t="shared" si="273"/>
        <v>1187349.423260001</v>
      </c>
      <c r="BW139" s="184">
        <f t="shared" si="273"/>
        <v>1194181.612650001</v>
      </c>
      <c r="BX139" s="184">
        <f t="shared" si="273"/>
        <v>708312.16559999995</v>
      </c>
      <c r="BY139" s="184">
        <f t="shared" si="273"/>
        <v>1194340.2380000001</v>
      </c>
      <c r="BZ139" s="184">
        <f t="shared" si="273"/>
        <v>1439330.7895199999</v>
      </c>
      <c r="CA139" s="184">
        <f t="shared" si="273"/>
        <v>1293352.0085200001</v>
      </c>
      <c r="CB139" s="184">
        <f t="shared" si="273"/>
        <v>0</v>
      </c>
      <c r="CC139" s="184">
        <f t="shared" si="273"/>
        <v>1429463.8581600001</v>
      </c>
      <c r="CD139" s="184">
        <f t="shared" si="273"/>
        <v>708312.16559999995</v>
      </c>
      <c r="CE139" s="184">
        <f t="shared" si="273"/>
        <v>1359022.0342399999</v>
      </c>
      <c r="CF139" s="184">
        <f t="shared" si="273"/>
        <v>1049708.6859999998</v>
      </c>
      <c r="CG139" s="184">
        <f t="shared" si="273"/>
        <v>1436679.7905199998</v>
      </c>
      <c r="CH139" s="184">
        <f t="shared" si="273"/>
        <v>974229.09479999985</v>
      </c>
      <c r="CI139" s="184">
        <f t="shared" si="273"/>
        <v>1142182.4845599993</v>
      </c>
      <c r="CJ139" s="184">
        <f t="shared" si="273"/>
        <v>1169577.2997999997</v>
      </c>
      <c r="CK139" s="184">
        <f t="shared" si="273"/>
        <v>1273538.9635019978</v>
      </c>
      <c r="CL139" s="184">
        <f t="shared" si="273"/>
        <v>1142502.3428000002</v>
      </c>
      <c r="CM139" s="184">
        <f t="shared" si="273"/>
        <v>1136772.534404</v>
      </c>
      <c r="CN139" s="184">
        <f t="shared" si="273"/>
        <v>0</v>
      </c>
      <c r="CO139" s="184">
        <f t="shared" si="273"/>
        <v>0</v>
      </c>
      <c r="CP139" s="184">
        <f t="shared" si="273"/>
        <v>1157960.0137559997</v>
      </c>
      <c r="CQ139" s="184">
        <f t="shared" si="273"/>
        <v>1165703.3645400004</v>
      </c>
      <c r="CR139" s="184">
        <f t="shared" si="273"/>
        <v>1441343.8103999998</v>
      </c>
      <c r="CS139" s="184">
        <f t="shared" si="273"/>
        <v>1409185.8887600002</v>
      </c>
      <c r="CT139" s="184">
        <f t="shared" si="273"/>
        <v>1131769.7081599997</v>
      </c>
      <c r="CU139" s="184">
        <f t="shared" si="273"/>
        <v>138191.79738000003</v>
      </c>
      <c r="CV139" s="184">
        <f t="shared" si="273"/>
        <v>708312.16559999995</v>
      </c>
      <c r="CW139" s="184">
        <f t="shared" si="273"/>
        <v>1431135.2912999999</v>
      </c>
      <c r="CX139" s="184">
        <f t="shared" si="273"/>
        <v>960863.71393999993</v>
      </c>
      <c r="CY139" s="184">
        <f t="shared" si="273"/>
        <v>708312.16559999995</v>
      </c>
      <c r="CZ139" s="184">
        <f t="shared" si="273"/>
        <v>1254097.4060159985</v>
      </c>
      <c r="DA139" s="184">
        <f t="shared" si="273"/>
        <v>1447570.6159199998</v>
      </c>
      <c r="DB139" s="184">
        <f t="shared" si="273"/>
        <v>1316476.5424200001</v>
      </c>
      <c r="DC139" s="184">
        <f t="shared" si="273"/>
        <v>1439142.1774600002</v>
      </c>
      <c r="DD139" s="184">
        <f t="shared" si="273"/>
        <v>1406756.9652499999</v>
      </c>
      <c r="DE139" s="184">
        <f t="shared" si="273"/>
        <v>1311367.50238</v>
      </c>
      <c r="DF139" s="184">
        <f t="shared" si="273"/>
        <v>0</v>
      </c>
      <c r="DG139" s="184">
        <f t="shared" si="273"/>
        <v>1001388.3622600001</v>
      </c>
      <c r="DH139" s="184">
        <f t="shared" si="273"/>
        <v>1260244.9423200008</v>
      </c>
      <c r="DI139" s="184">
        <f t="shared" si="273"/>
        <v>1072396.4569499996</v>
      </c>
      <c r="DJ139" s="184">
        <f t="shared" si="273"/>
        <v>1091516.2440000002</v>
      </c>
      <c r="DK139" s="184">
        <f t="shared" si="273"/>
        <v>967169.18025000009</v>
      </c>
      <c r="DL139" s="184">
        <f t="shared" si="273"/>
        <v>1449776.3340060029</v>
      </c>
      <c r="DM139" s="184">
        <f t="shared" si="273"/>
        <v>1429596.8426999997</v>
      </c>
      <c r="DN139" s="184">
        <f t="shared" si="273"/>
        <v>1203914.2556999999</v>
      </c>
      <c r="DO139" s="184">
        <f t="shared" si="273"/>
        <v>1135262.0734000017</v>
      </c>
      <c r="DP139" s="184">
        <f t="shared" si="273"/>
        <v>1444791.8474599998</v>
      </c>
      <c r="DQ139" s="184">
        <f t="shared" si="273"/>
        <v>1157214.9526599993</v>
      </c>
      <c r="DR139" s="184">
        <f t="shared" si="273"/>
        <v>1195109.1146280002</v>
      </c>
      <c r="DS139" s="184">
        <f t="shared" si="273"/>
        <v>1045936.4448000005</v>
      </c>
      <c r="DT139" s="184">
        <f t="shared" si="273"/>
        <v>1407897.7639999997</v>
      </c>
      <c r="DU139" s="184">
        <f t="shared" si="273"/>
        <v>1287752.7509599996</v>
      </c>
      <c r="DV139" s="184">
        <f t="shared" si="273"/>
        <v>1444071.2972399998</v>
      </c>
      <c r="DW139" s="184">
        <f t="shared" si="273"/>
        <v>1314382.6878</v>
      </c>
      <c r="DX139" s="184">
        <f t="shared" si="273"/>
        <v>1390131.7247999997</v>
      </c>
      <c r="DY139" s="184">
        <f t="shared" si="273"/>
        <v>1311766.4559999998</v>
      </c>
      <c r="DZ139" s="184">
        <f t="shared" si="273"/>
        <v>1095960.7959299998</v>
      </c>
      <c r="EA139" s="184">
        <f t="shared" si="273"/>
        <v>1007933.7222499996</v>
      </c>
      <c r="EB139" s="184">
        <f t="shared" ref="EB139:FX139" si="274">EB136*EB84*EB138</f>
        <v>997723.03019999957</v>
      </c>
      <c r="EC139" s="184">
        <f t="shared" si="274"/>
        <v>1369254.0212000003</v>
      </c>
      <c r="ED139" s="184">
        <f t="shared" si="274"/>
        <v>1256814.7234499988</v>
      </c>
      <c r="EE139" s="184">
        <f t="shared" si="274"/>
        <v>1428684.6382900001</v>
      </c>
      <c r="EF139" s="184">
        <f t="shared" si="274"/>
        <v>1191541.4784000001</v>
      </c>
      <c r="EG139" s="184">
        <f t="shared" si="274"/>
        <v>1398293.325</v>
      </c>
      <c r="EH139" s="184">
        <f t="shared" si="274"/>
        <v>1407993.3738000002</v>
      </c>
      <c r="EI139" s="184">
        <f t="shared" si="274"/>
        <v>0</v>
      </c>
      <c r="EJ139" s="184">
        <f t="shared" si="274"/>
        <v>0</v>
      </c>
      <c r="EK139" s="184">
        <f t="shared" si="274"/>
        <v>1132640.6265199995</v>
      </c>
      <c r="EL139" s="184">
        <f t="shared" si="274"/>
        <v>1004721.6675599996</v>
      </c>
      <c r="EM139" s="184">
        <f t="shared" si="274"/>
        <v>1274656.8158999998</v>
      </c>
      <c r="EN139" s="184">
        <f t="shared" si="274"/>
        <v>1093996.8837199996</v>
      </c>
      <c r="EO139" s="184">
        <f t="shared" si="274"/>
        <v>1315124.9675199995</v>
      </c>
      <c r="EP139" s="184">
        <f t="shared" si="274"/>
        <v>1078969.1961100001</v>
      </c>
      <c r="EQ139" s="184">
        <f t="shared" si="274"/>
        <v>1098663.5111400008</v>
      </c>
      <c r="ER139" s="184">
        <f t="shared" si="274"/>
        <v>1308308.4233700002</v>
      </c>
      <c r="ES139" s="184">
        <f t="shared" si="274"/>
        <v>1355469.6955800001</v>
      </c>
      <c r="ET139" s="184">
        <f t="shared" si="274"/>
        <v>1443686.2504999998</v>
      </c>
      <c r="EU139" s="184">
        <f t="shared" si="274"/>
        <v>1066379.5583999997</v>
      </c>
      <c r="EV139" s="184">
        <f t="shared" si="274"/>
        <v>766178.69327999989</v>
      </c>
      <c r="EW139" s="184">
        <f t="shared" si="274"/>
        <v>1163375.2659100001</v>
      </c>
      <c r="EX139" s="184">
        <f t="shared" si="274"/>
        <v>1404425.8244899998</v>
      </c>
      <c r="EY139" s="184">
        <f t="shared" si="274"/>
        <v>347663.30820000009</v>
      </c>
      <c r="EZ139" s="184">
        <f t="shared" si="274"/>
        <v>1221088.3833199998</v>
      </c>
      <c r="FA139" s="184">
        <f t="shared" si="274"/>
        <v>1131016.1291000005</v>
      </c>
      <c r="FB139" s="184">
        <f t="shared" si="274"/>
        <v>1311277.9768400001</v>
      </c>
      <c r="FC139" s="184">
        <f t="shared" si="274"/>
        <v>1257941.4414840008</v>
      </c>
      <c r="FD139" s="184">
        <f t="shared" si="274"/>
        <v>1176355.1654399997</v>
      </c>
      <c r="FE139" s="184">
        <f t="shared" si="274"/>
        <v>803487.37560000014</v>
      </c>
      <c r="FF139" s="184">
        <f t="shared" si="274"/>
        <v>1407897.7639999997</v>
      </c>
      <c r="FG139" s="184">
        <f t="shared" si="274"/>
        <v>1144548.39252</v>
      </c>
      <c r="FH139" s="184">
        <f t="shared" si="274"/>
        <v>794228.00105999992</v>
      </c>
      <c r="FI139" s="184">
        <f t="shared" si="274"/>
        <v>1261084.5702000007</v>
      </c>
      <c r="FJ139" s="184">
        <f t="shared" si="274"/>
        <v>1195342.4025400006</v>
      </c>
      <c r="FK139" s="184">
        <f t="shared" si="274"/>
        <v>1093753.5133199992</v>
      </c>
      <c r="FL139" s="184">
        <f t="shared" si="274"/>
        <v>0</v>
      </c>
      <c r="FM139" s="184">
        <f t="shared" si="274"/>
        <v>1193920.8586499989</v>
      </c>
      <c r="FN139" s="184">
        <f t="shared" si="274"/>
        <v>0</v>
      </c>
      <c r="FO139" s="184">
        <f t="shared" si="274"/>
        <v>1131270.7988400003</v>
      </c>
      <c r="FP139" s="184">
        <f t="shared" si="274"/>
        <v>1070507.2942199996</v>
      </c>
      <c r="FQ139" s="184">
        <f t="shared" si="274"/>
        <v>1116137.9404500003</v>
      </c>
      <c r="FR139" s="184">
        <f t="shared" si="274"/>
        <v>1373717.2604999996</v>
      </c>
      <c r="FS139" s="184">
        <f t="shared" si="274"/>
        <v>1367412.2287799998</v>
      </c>
      <c r="FT139" s="184">
        <f t="shared" si="274"/>
        <v>708312.16559999995</v>
      </c>
      <c r="FU139" s="184">
        <f t="shared" si="274"/>
        <v>1165918.0520000006</v>
      </c>
      <c r="FV139" s="184">
        <f t="shared" si="274"/>
        <v>1144602.2816799993</v>
      </c>
      <c r="FW139" s="184">
        <f t="shared" si="274"/>
        <v>1218131.4329599999</v>
      </c>
      <c r="FX139" s="184">
        <f t="shared" si="274"/>
        <v>747188.84863999987</v>
      </c>
      <c r="FY139" s="14"/>
      <c r="FZ139" s="2">
        <f>SUM(C139:FX139)</f>
        <v>179683740.04217011</v>
      </c>
      <c r="GA139" s="62"/>
      <c r="GB139" s="2">
        <f>FZ139-GA139</f>
        <v>179683740.04217011</v>
      </c>
      <c r="GC139" s="14"/>
      <c r="GD139" s="14"/>
      <c r="GE139" s="14"/>
      <c r="GF139" s="14"/>
      <c r="GG139" s="2"/>
      <c r="GH139" s="12"/>
      <c r="GI139" s="129"/>
      <c r="GJ139" s="129"/>
      <c r="GK139" s="129"/>
      <c r="GL139" s="129"/>
      <c r="GM139" s="129"/>
      <c r="GN139" s="134"/>
      <c r="GO139" s="134"/>
    </row>
    <row r="140" spans="1:197" x14ac:dyDescent="0.35">
      <c r="A140" s="115"/>
      <c r="B140" s="150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4"/>
      <c r="CO140" s="184"/>
      <c r="CP140" s="184"/>
      <c r="CQ140" s="184"/>
      <c r="CR140" s="184"/>
      <c r="CS140" s="184"/>
      <c r="CT140" s="184"/>
      <c r="CU140" s="184"/>
      <c r="CV140" s="184"/>
      <c r="CW140" s="184"/>
      <c r="CX140" s="184"/>
      <c r="CY140" s="184"/>
      <c r="CZ140" s="184"/>
      <c r="DA140" s="184"/>
      <c r="DB140" s="184"/>
      <c r="DC140" s="184"/>
      <c r="DD140" s="184"/>
      <c r="DE140" s="184"/>
      <c r="DF140" s="184"/>
      <c r="DG140" s="184"/>
      <c r="DH140" s="184"/>
      <c r="DI140" s="184"/>
      <c r="DJ140" s="184"/>
      <c r="DK140" s="184"/>
      <c r="DL140" s="184"/>
      <c r="DM140" s="184"/>
      <c r="DN140" s="184"/>
      <c r="DO140" s="184"/>
      <c r="DP140" s="184"/>
      <c r="DQ140" s="184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4"/>
      <c r="EV140" s="184"/>
      <c r="EW140" s="184"/>
      <c r="EX140" s="184"/>
      <c r="EY140" s="184"/>
      <c r="EZ140" s="184"/>
      <c r="FA140" s="184"/>
      <c r="FB140" s="184"/>
      <c r="FC140" s="184"/>
      <c r="FD140" s="184"/>
      <c r="FE140" s="184"/>
      <c r="FF140" s="184"/>
      <c r="FG140" s="184"/>
      <c r="FH140" s="184"/>
      <c r="FI140" s="184"/>
      <c r="FJ140" s="184"/>
      <c r="FK140" s="184"/>
      <c r="FL140" s="184"/>
      <c r="FM140" s="184"/>
      <c r="FN140" s="184"/>
      <c r="FO140" s="184"/>
      <c r="FP140" s="184"/>
      <c r="FQ140" s="184"/>
      <c r="FR140" s="184"/>
      <c r="FS140" s="184"/>
      <c r="FT140" s="184"/>
      <c r="FU140" s="184"/>
      <c r="FV140" s="184"/>
      <c r="FW140" s="184"/>
      <c r="FX140" s="184"/>
      <c r="FY140" s="14"/>
      <c r="FZ140" s="2"/>
      <c r="GA140" s="2"/>
      <c r="GB140" s="2"/>
      <c r="GC140" s="14"/>
      <c r="GD140" s="14"/>
      <c r="GE140" s="14"/>
      <c r="GF140" s="14"/>
      <c r="GG140" s="2"/>
      <c r="GH140" s="12"/>
      <c r="GI140" s="129"/>
      <c r="GJ140" s="129"/>
      <c r="GK140" s="129"/>
      <c r="GL140" s="129"/>
      <c r="GM140" s="129"/>
      <c r="GN140" s="134"/>
      <c r="GO140" s="134"/>
    </row>
    <row r="141" spans="1:197" x14ac:dyDescent="0.35">
      <c r="A141" s="178"/>
      <c r="B141" s="150" t="s">
        <v>608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4"/>
      <c r="FZ141" s="14"/>
      <c r="GA141" s="2"/>
      <c r="GB141" s="14"/>
      <c r="GC141" s="14"/>
      <c r="GD141" s="14"/>
      <c r="GE141" s="14"/>
      <c r="GF141" s="14"/>
      <c r="GG141" s="2"/>
      <c r="GH141" s="12"/>
      <c r="GI141" s="129"/>
      <c r="GJ141" s="129"/>
      <c r="GK141" s="129"/>
      <c r="GL141" s="129"/>
      <c r="GM141" s="129"/>
      <c r="GN141" s="134"/>
      <c r="GO141" s="134"/>
    </row>
    <row r="142" spans="1:197" s="117" customFormat="1" x14ac:dyDescent="0.35">
      <c r="A142" s="115" t="s">
        <v>559</v>
      </c>
      <c r="B142" s="116" t="s">
        <v>1008</v>
      </c>
      <c r="C142" s="31">
        <f t="shared" ref="C142:AH142" si="275">ROUND(C86+C98+C103+C111+C116+C121+C127+C133+C139,2)</f>
        <v>87882490.159999996</v>
      </c>
      <c r="D142" s="31">
        <f t="shared" si="275"/>
        <v>460983279.12</v>
      </c>
      <c r="E142" s="31">
        <f t="shared" si="275"/>
        <v>77044123.069999993</v>
      </c>
      <c r="F142" s="31">
        <f t="shared" si="275"/>
        <v>296377281.32999998</v>
      </c>
      <c r="G142" s="31">
        <f t="shared" si="275"/>
        <v>26409385.32</v>
      </c>
      <c r="H142" s="31">
        <f t="shared" si="275"/>
        <v>15528272.140000001</v>
      </c>
      <c r="I142" s="31">
        <f t="shared" si="275"/>
        <v>103563544.59999999</v>
      </c>
      <c r="J142" s="31">
        <f t="shared" si="275"/>
        <v>26602859.25</v>
      </c>
      <c r="K142" s="31">
        <f t="shared" si="275"/>
        <v>4703354.16</v>
      </c>
      <c r="L142" s="31">
        <f t="shared" si="275"/>
        <v>27667441.239999998</v>
      </c>
      <c r="M142" s="31">
        <f t="shared" si="275"/>
        <v>13060672.24</v>
      </c>
      <c r="N142" s="31">
        <f t="shared" si="275"/>
        <v>602331406.82000005</v>
      </c>
      <c r="O142" s="31">
        <f t="shared" si="275"/>
        <v>143622710.58000001</v>
      </c>
      <c r="P142" s="31">
        <f t="shared" si="275"/>
        <v>5828772.3300000001</v>
      </c>
      <c r="Q142" s="31">
        <f t="shared" si="275"/>
        <v>529269059.26999998</v>
      </c>
      <c r="R142" s="31">
        <f t="shared" si="275"/>
        <v>84852604.719999999</v>
      </c>
      <c r="S142" s="31">
        <f t="shared" si="275"/>
        <v>21405357.379999999</v>
      </c>
      <c r="T142" s="31">
        <f t="shared" si="275"/>
        <v>3621656.61</v>
      </c>
      <c r="U142" s="31">
        <f t="shared" si="275"/>
        <v>1570626.48</v>
      </c>
      <c r="V142" s="31">
        <f t="shared" si="275"/>
        <v>4868709.13</v>
      </c>
      <c r="W142" s="31">
        <f t="shared" si="275"/>
        <v>1596586.58</v>
      </c>
      <c r="X142" s="31">
        <f t="shared" si="275"/>
        <v>1525994.09</v>
      </c>
      <c r="Y142" s="31">
        <f t="shared" si="275"/>
        <v>11582484.210000001</v>
      </c>
      <c r="Z142" s="31">
        <f t="shared" si="275"/>
        <v>4370229.1900000004</v>
      </c>
      <c r="AA142" s="31">
        <f t="shared" si="275"/>
        <v>358484500.18000001</v>
      </c>
      <c r="AB142" s="31">
        <f t="shared" si="275"/>
        <v>314241412.43000001</v>
      </c>
      <c r="AC142" s="31">
        <f t="shared" si="275"/>
        <v>11918186.140000001</v>
      </c>
      <c r="AD142" s="31">
        <f t="shared" si="275"/>
        <v>19246722</v>
      </c>
      <c r="AE142" s="31">
        <f t="shared" si="275"/>
        <v>2401571.2599999998</v>
      </c>
      <c r="AF142" s="31">
        <f t="shared" si="275"/>
        <v>3577276.28</v>
      </c>
      <c r="AG142" s="31">
        <f t="shared" si="275"/>
        <v>8930587.2100000009</v>
      </c>
      <c r="AH142" s="31">
        <f t="shared" si="275"/>
        <v>13010912.710000001</v>
      </c>
      <c r="AI142" s="31">
        <f t="shared" ref="AI142:BN142" si="276">ROUND(AI86+AI98+AI103+AI111+AI116+AI121+AI127+AI133+AI139,2)</f>
        <v>6206461.46</v>
      </c>
      <c r="AJ142" s="31">
        <f t="shared" si="276"/>
        <v>4036014.7</v>
      </c>
      <c r="AK142" s="31">
        <f t="shared" si="276"/>
        <v>3772328.96</v>
      </c>
      <c r="AL142" s="31">
        <f t="shared" si="276"/>
        <v>5431554.0300000003</v>
      </c>
      <c r="AM142" s="31">
        <f t="shared" si="276"/>
        <v>5497223.6200000001</v>
      </c>
      <c r="AN142" s="31">
        <f t="shared" si="276"/>
        <v>5110938.5999999996</v>
      </c>
      <c r="AO142" s="31">
        <f t="shared" si="276"/>
        <v>49564170.899999999</v>
      </c>
      <c r="AP142" s="31">
        <f t="shared" si="276"/>
        <v>1078301855.1800001</v>
      </c>
      <c r="AQ142" s="31">
        <f t="shared" si="276"/>
        <v>4929733.9800000004</v>
      </c>
      <c r="AR142" s="31">
        <f t="shared" si="276"/>
        <v>691724948.45000005</v>
      </c>
      <c r="AS142" s="31">
        <f t="shared" si="276"/>
        <v>84589937.329999998</v>
      </c>
      <c r="AT142" s="31">
        <f t="shared" si="276"/>
        <v>32042857.82</v>
      </c>
      <c r="AU142" s="31">
        <f t="shared" si="276"/>
        <v>4909905.6900000004</v>
      </c>
      <c r="AV142" s="31">
        <f t="shared" si="276"/>
        <v>5505331.3300000001</v>
      </c>
      <c r="AW142" s="31">
        <f t="shared" si="276"/>
        <v>4730663.9800000004</v>
      </c>
      <c r="AX142" s="31">
        <f t="shared" si="276"/>
        <v>2142505.2000000002</v>
      </c>
      <c r="AY142" s="31">
        <f t="shared" si="276"/>
        <v>6451272.9900000002</v>
      </c>
      <c r="AZ142" s="31">
        <f t="shared" si="276"/>
        <v>147577898.19</v>
      </c>
      <c r="BA142" s="31">
        <f t="shared" si="276"/>
        <v>107822466.18000001</v>
      </c>
      <c r="BB142" s="31">
        <f t="shared" si="276"/>
        <v>89330104.370000005</v>
      </c>
      <c r="BC142" s="31">
        <f t="shared" si="276"/>
        <v>294991488.88999999</v>
      </c>
      <c r="BD142" s="31">
        <f t="shared" si="276"/>
        <v>42026241.829999998</v>
      </c>
      <c r="BE142" s="31">
        <f t="shared" si="276"/>
        <v>13695434.58</v>
      </c>
      <c r="BF142" s="31">
        <f t="shared" si="276"/>
        <v>286572684.42000002</v>
      </c>
      <c r="BG142" s="31">
        <f t="shared" si="276"/>
        <v>13851227.800000001</v>
      </c>
      <c r="BH142" s="31">
        <f t="shared" si="276"/>
        <v>8419160.5299999993</v>
      </c>
      <c r="BI142" s="31">
        <f t="shared" si="276"/>
        <v>5135147.5999999996</v>
      </c>
      <c r="BJ142" s="31">
        <f t="shared" si="276"/>
        <v>71971926.019999996</v>
      </c>
      <c r="BK142" s="31">
        <f t="shared" si="276"/>
        <v>405887904.01999998</v>
      </c>
      <c r="BL142" s="31">
        <f t="shared" si="276"/>
        <v>1927461.41</v>
      </c>
      <c r="BM142" s="31">
        <f t="shared" si="276"/>
        <v>6272987.4699999997</v>
      </c>
      <c r="BN142" s="31">
        <f t="shared" si="276"/>
        <v>37663321.799999997</v>
      </c>
      <c r="BO142" s="31">
        <f t="shared" ref="BO142:CT142" si="277">ROUND(BO86+BO98+BO103+BO111+BO116+BO121+BO127+BO133+BO139,2)</f>
        <v>16628291.289999999</v>
      </c>
      <c r="BP142" s="31">
        <f t="shared" si="277"/>
        <v>3304677.09</v>
      </c>
      <c r="BQ142" s="31">
        <f t="shared" si="277"/>
        <v>79272009.969999999</v>
      </c>
      <c r="BR142" s="31">
        <f t="shared" si="277"/>
        <v>60082758.469999999</v>
      </c>
      <c r="BS142" s="31">
        <f t="shared" si="277"/>
        <v>15845683.689999999</v>
      </c>
      <c r="BT142" s="31">
        <f t="shared" si="277"/>
        <v>5975188.3399999999</v>
      </c>
      <c r="BU142" s="31">
        <f t="shared" si="277"/>
        <v>6829926.8899999997</v>
      </c>
      <c r="BV142" s="31">
        <f t="shared" si="277"/>
        <v>18762778.289999999</v>
      </c>
      <c r="BW142" s="31">
        <f t="shared" si="277"/>
        <v>29676385.329999998</v>
      </c>
      <c r="BX142" s="31">
        <f t="shared" si="277"/>
        <v>1608522.73</v>
      </c>
      <c r="BY142" s="31">
        <f t="shared" si="277"/>
        <v>6556613.2599999998</v>
      </c>
      <c r="BZ142" s="31">
        <f t="shared" si="277"/>
        <v>4773688.6399999997</v>
      </c>
      <c r="CA142" s="31">
        <f t="shared" si="277"/>
        <v>3216313.64</v>
      </c>
      <c r="CB142" s="31">
        <f t="shared" si="277"/>
        <v>844150619.85000002</v>
      </c>
      <c r="CC142" s="31">
        <f t="shared" si="277"/>
        <v>3908722.42</v>
      </c>
      <c r="CD142" s="31">
        <f t="shared" si="277"/>
        <v>1524255.73</v>
      </c>
      <c r="CE142" s="31">
        <f t="shared" si="277"/>
        <v>3536692.52</v>
      </c>
      <c r="CF142" s="31">
        <f t="shared" si="277"/>
        <v>2448263.61</v>
      </c>
      <c r="CG142" s="31">
        <f t="shared" si="277"/>
        <v>4030661.42</v>
      </c>
      <c r="CH142" s="31">
        <f t="shared" si="277"/>
        <v>2211854.5</v>
      </c>
      <c r="CI142" s="31">
        <f t="shared" si="277"/>
        <v>9576236.6899999995</v>
      </c>
      <c r="CJ142" s="31">
        <f t="shared" si="277"/>
        <v>12599388.439999999</v>
      </c>
      <c r="CK142" s="31">
        <f t="shared" si="277"/>
        <v>59655612.520000003</v>
      </c>
      <c r="CL142" s="31">
        <f t="shared" si="277"/>
        <v>15670972.689999999</v>
      </c>
      <c r="CM142" s="31">
        <f t="shared" si="277"/>
        <v>10209654.67</v>
      </c>
      <c r="CN142" s="31">
        <f t="shared" si="277"/>
        <v>357210654.35000002</v>
      </c>
      <c r="CO142" s="31">
        <f t="shared" si="277"/>
        <v>159332010.06999999</v>
      </c>
      <c r="CP142" s="31">
        <f t="shared" si="277"/>
        <v>12198916.01</v>
      </c>
      <c r="CQ142" s="31">
        <f t="shared" si="277"/>
        <v>10724354.800000001</v>
      </c>
      <c r="CR142" s="31">
        <f t="shared" si="277"/>
        <v>4039280.21</v>
      </c>
      <c r="CS142" s="31">
        <f t="shared" si="277"/>
        <v>4382172.62</v>
      </c>
      <c r="CT142" s="31">
        <f t="shared" si="277"/>
        <v>2816493.45</v>
      </c>
      <c r="CU142" s="31">
        <f t="shared" ref="CU142:DZ142" si="278">ROUND(CU86+CU98+CU103+CU111+CU116+CU121+CU127+CU133+CU139,2)</f>
        <v>5755930.5999999996</v>
      </c>
      <c r="CV142" s="31">
        <f t="shared" si="278"/>
        <v>1516215.82</v>
      </c>
      <c r="CW142" s="31">
        <f t="shared" si="278"/>
        <v>4059953.66</v>
      </c>
      <c r="CX142" s="31">
        <f t="shared" si="278"/>
        <v>7242463.1799999997</v>
      </c>
      <c r="CY142" s="31">
        <f t="shared" si="278"/>
        <v>1554590.11</v>
      </c>
      <c r="CZ142" s="31">
        <f t="shared" si="278"/>
        <v>22352663.960000001</v>
      </c>
      <c r="DA142" s="31">
        <f t="shared" si="278"/>
        <v>4064611.59</v>
      </c>
      <c r="DB142" s="31">
        <f t="shared" si="278"/>
        <v>5103406.88</v>
      </c>
      <c r="DC142" s="31">
        <f t="shared" si="278"/>
        <v>3930777.87</v>
      </c>
      <c r="DD142" s="31">
        <f t="shared" si="278"/>
        <v>3761591.57</v>
      </c>
      <c r="DE142" s="31">
        <f t="shared" si="278"/>
        <v>4881698.1900000004</v>
      </c>
      <c r="DF142" s="31">
        <f t="shared" si="278"/>
        <v>224065568.06</v>
      </c>
      <c r="DG142" s="31">
        <f t="shared" si="278"/>
        <v>2303073.17</v>
      </c>
      <c r="DH142" s="31">
        <f t="shared" si="278"/>
        <v>22904879.050000001</v>
      </c>
      <c r="DI142" s="31">
        <f t="shared" si="278"/>
        <v>30675585.420000002</v>
      </c>
      <c r="DJ142" s="31">
        <f t="shared" si="278"/>
        <v>9045432.2599999998</v>
      </c>
      <c r="DK142" s="31">
        <f t="shared" si="278"/>
        <v>7446174.5</v>
      </c>
      <c r="DL142" s="31">
        <f t="shared" si="278"/>
        <v>72979828.359999999</v>
      </c>
      <c r="DM142" s="31">
        <f t="shared" si="278"/>
        <v>4740347.76</v>
      </c>
      <c r="DN142" s="31">
        <f t="shared" si="278"/>
        <v>17760486.859999999</v>
      </c>
      <c r="DO142" s="31">
        <f t="shared" si="278"/>
        <v>43354036.350000001</v>
      </c>
      <c r="DP142" s="31">
        <f t="shared" si="278"/>
        <v>4022936.18</v>
      </c>
      <c r="DQ142" s="31">
        <f t="shared" si="278"/>
        <v>13413503.279999999</v>
      </c>
      <c r="DR142" s="31">
        <f t="shared" si="278"/>
        <v>16969066.82</v>
      </c>
      <c r="DS142" s="31">
        <f t="shared" si="278"/>
        <v>8118567.9400000004</v>
      </c>
      <c r="DT142" s="31">
        <f t="shared" si="278"/>
        <v>3790354.91</v>
      </c>
      <c r="DU142" s="31">
        <f t="shared" si="278"/>
        <v>5986575.4400000004</v>
      </c>
      <c r="DV142" s="31">
        <f t="shared" si="278"/>
        <v>3808979.7</v>
      </c>
      <c r="DW142" s="31">
        <f t="shared" si="278"/>
        <v>4640691.93</v>
      </c>
      <c r="DX142" s="31">
        <f t="shared" si="278"/>
        <v>3837482.69</v>
      </c>
      <c r="DY142" s="31">
        <f t="shared" si="278"/>
        <v>5270491.07</v>
      </c>
      <c r="DZ142" s="31">
        <f t="shared" si="278"/>
        <v>9364476.5199999996</v>
      </c>
      <c r="EA142" s="31">
        <f t="shared" ref="EA142:FF142" si="279">ROUND(EA86+EA98+EA103+EA111+EA116+EA121+EA127+EA133+EA139,2)</f>
        <v>8338685.5999999996</v>
      </c>
      <c r="EB142" s="31">
        <f t="shared" si="279"/>
        <v>7756476.2400000002</v>
      </c>
      <c r="EC142" s="31">
        <f t="shared" si="279"/>
        <v>4761186.3499999996</v>
      </c>
      <c r="ED142" s="31">
        <f t="shared" si="279"/>
        <v>20092815.34</v>
      </c>
      <c r="EE142" s="31">
        <f t="shared" si="279"/>
        <v>4055208.37</v>
      </c>
      <c r="EF142" s="31">
        <f t="shared" si="279"/>
        <v>17072855.68</v>
      </c>
      <c r="EG142" s="31">
        <f t="shared" si="279"/>
        <v>4795310.3600000003</v>
      </c>
      <c r="EH142" s="31">
        <f t="shared" si="279"/>
        <v>4426368.68</v>
      </c>
      <c r="EI142" s="31">
        <f t="shared" si="279"/>
        <v>163848947.56999999</v>
      </c>
      <c r="EJ142" s="31">
        <f t="shared" si="279"/>
        <v>118060859.55</v>
      </c>
      <c r="EK142" s="31">
        <f t="shared" si="279"/>
        <v>9840582.1400000006</v>
      </c>
      <c r="EL142" s="31">
        <f t="shared" si="279"/>
        <v>6874164.6699999999</v>
      </c>
      <c r="EM142" s="31">
        <f t="shared" si="279"/>
        <v>6052887.79</v>
      </c>
      <c r="EN142" s="31">
        <f t="shared" si="279"/>
        <v>12803595.619999999</v>
      </c>
      <c r="EO142" s="31">
        <f t="shared" si="279"/>
        <v>4842092.26</v>
      </c>
      <c r="EP142" s="31">
        <f t="shared" si="279"/>
        <v>7090957.7199999997</v>
      </c>
      <c r="EQ142" s="31">
        <f t="shared" si="279"/>
        <v>32663861.449999999</v>
      </c>
      <c r="ER142" s="31">
        <f t="shared" si="279"/>
        <v>5679949.75</v>
      </c>
      <c r="ES142" s="31">
        <f t="shared" si="279"/>
        <v>3592922.38</v>
      </c>
      <c r="ET142" s="31">
        <f t="shared" si="279"/>
        <v>4368408.26</v>
      </c>
      <c r="EU142" s="31">
        <f t="shared" si="279"/>
        <v>9484710.3000000007</v>
      </c>
      <c r="EV142" s="31">
        <f t="shared" si="279"/>
        <v>1832211.42</v>
      </c>
      <c r="EW142" s="31">
        <f t="shared" si="279"/>
        <v>11667199.109999999</v>
      </c>
      <c r="EX142" s="31">
        <f t="shared" si="279"/>
        <v>3886031.18</v>
      </c>
      <c r="EY142" s="31">
        <f t="shared" si="279"/>
        <v>8273032.2300000004</v>
      </c>
      <c r="EZ142" s="31">
        <f t="shared" si="279"/>
        <v>2939206.02</v>
      </c>
      <c r="FA142" s="31">
        <f t="shared" si="279"/>
        <v>45305080.170000002</v>
      </c>
      <c r="FB142" s="31">
        <f t="shared" si="279"/>
        <v>5375029.1100000003</v>
      </c>
      <c r="FC142" s="31">
        <f t="shared" si="279"/>
        <v>20831285.190000001</v>
      </c>
      <c r="FD142" s="31">
        <f t="shared" si="279"/>
        <v>6570721.7699999996</v>
      </c>
      <c r="FE142" s="31">
        <f t="shared" si="279"/>
        <v>1883270.53</v>
      </c>
      <c r="FF142" s="31">
        <f t="shared" si="279"/>
        <v>3812963.12</v>
      </c>
      <c r="FG142" s="31">
        <f t="shared" ref="FG142:FX142" si="280">ROUND(FG86+FG98+FG103+FG111+FG116+FG121+FG127+FG133+FG139,2)</f>
        <v>2702702.14</v>
      </c>
      <c r="FH142" s="31">
        <f t="shared" si="280"/>
        <v>1811612.72</v>
      </c>
      <c r="FI142" s="31">
        <f t="shared" si="280"/>
        <v>24243594.460000001</v>
      </c>
      <c r="FJ142" s="31">
        <f t="shared" si="280"/>
        <v>24333939.629999999</v>
      </c>
      <c r="FK142" s="31">
        <f t="shared" si="280"/>
        <v>35157239.310000002</v>
      </c>
      <c r="FL142" s="31">
        <f t="shared" si="280"/>
        <v>95119895.379999995</v>
      </c>
      <c r="FM142" s="31">
        <f t="shared" si="280"/>
        <v>47231473.710000001</v>
      </c>
      <c r="FN142" s="31">
        <f t="shared" si="280"/>
        <v>282791803.02999997</v>
      </c>
      <c r="FO142" s="31">
        <f t="shared" si="280"/>
        <v>15683081.210000001</v>
      </c>
      <c r="FP142" s="31">
        <f t="shared" si="280"/>
        <v>30266663.32</v>
      </c>
      <c r="FQ142" s="31">
        <f t="shared" si="280"/>
        <v>14003665.369999999</v>
      </c>
      <c r="FR142" s="31">
        <f t="shared" si="280"/>
        <v>3440301.36</v>
      </c>
      <c r="FS142" s="31">
        <f t="shared" si="280"/>
        <v>3484357.46</v>
      </c>
      <c r="FT142" s="31">
        <f t="shared" si="280"/>
        <v>1602003.88</v>
      </c>
      <c r="FU142" s="31">
        <f t="shared" si="280"/>
        <v>10443980.800000001</v>
      </c>
      <c r="FV142" s="31">
        <f t="shared" si="280"/>
        <v>10401515.57</v>
      </c>
      <c r="FW142" s="31">
        <f t="shared" si="280"/>
        <v>3029759.53</v>
      </c>
      <c r="FX142" s="31">
        <f t="shared" si="280"/>
        <v>1648320.75</v>
      </c>
      <c r="FY142" s="14"/>
      <c r="FZ142" s="2">
        <f>SUM(C142:FX142)</f>
        <v>10343930109.020004</v>
      </c>
      <c r="GA142" s="62"/>
      <c r="GB142" s="2">
        <f>FZ142-GA142</f>
        <v>10343930109.020004</v>
      </c>
      <c r="GC142" s="14"/>
      <c r="GD142" s="14"/>
      <c r="GE142" s="14"/>
      <c r="GF142" s="14"/>
      <c r="GG142" s="2"/>
      <c r="GH142" s="12"/>
      <c r="GI142" s="129"/>
      <c r="GJ142" s="129"/>
      <c r="GK142" s="129"/>
      <c r="GL142" s="129"/>
      <c r="GM142" s="129"/>
      <c r="GN142" s="176"/>
      <c r="GO142" s="176"/>
    </row>
    <row r="143" spans="1:197" s="108" customFormat="1" x14ac:dyDescent="0.35">
      <c r="A143" s="115" t="s">
        <v>560</v>
      </c>
      <c r="B143" s="116" t="s">
        <v>1036</v>
      </c>
      <c r="C143" s="31">
        <f>SFA1994_AMENDED!C260</f>
        <v>78846284.329999998</v>
      </c>
      <c r="D143" s="31">
        <f>SFA1994_AMENDED!D260</f>
        <v>431808356.31</v>
      </c>
      <c r="E143" s="31">
        <f>SFA1994_AMENDED!E260</f>
        <v>67420160.260000005</v>
      </c>
      <c r="F143" s="31">
        <f>SFA1994_AMENDED!F260</f>
        <v>279308518.79000002</v>
      </c>
      <c r="G143" s="31">
        <f>SFA1994_AMENDED!G260</f>
        <v>22106559.920000002</v>
      </c>
      <c r="H143" s="31">
        <f>SFA1994_AMENDED!H260</f>
        <v>13104216</v>
      </c>
      <c r="I143" s="31">
        <f>SFA1994_AMENDED!I260</f>
        <v>95928015.040000007</v>
      </c>
      <c r="J143" s="31">
        <f>SFA1994_AMENDED!J260</f>
        <v>23732084.260000002</v>
      </c>
      <c r="K143" s="31">
        <f>SFA1994_AMENDED!K290</f>
        <v>4291648.5199999996</v>
      </c>
      <c r="L143" s="31">
        <f>SFA1994_AMENDED!L290</f>
        <v>25518068.579999998</v>
      </c>
      <c r="M143" s="31">
        <f>SFA1994_AMENDED!M290</f>
        <v>12020414.189999999</v>
      </c>
      <c r="N143" s="31">
        <f>SFA1994_AMENDED!N290</f>
        <v>583241364.50999999</v>
      </c>
      <c r="O143" s="31">
        <f>SFA1994_AMENDED!O290</f>
        <v>138098429.58000001</v>
      </c>
      <c r="P143" s="31">
        <f>SFA1994_AMENDED!P290</f>
        <v>5233861.42</v>
      </c>
      <c r="Q143" s="31">
        <f>SFA1994_AMENDED!Q290</f>
        <v>497756853.94999999</v>
      </c>
      <c r="R143" s="31">
        <f>SFA1994_AMENDED!R290</f>
        <v>79741189.230000004</v>
      </c>
      <c r="S143" s="31">
        <f>SFA1994_AMENDED!S290</f>
        <v>18804445.859999999</v>
      </c>
      <c r="T143" s="31">
        <f>SFA1994_AMENDED!T290</f>
        <v>3304565.02</v>
      </c>
      <c r="U143" s="31">
        <f>SFA1994_AMENDED!U290</f>
        <v>1380522.54</v>
      </c>
      <c r="V143" s="31">
        <f>SFA1994_AMENDED!V290</f>
        <v>4296432.82</v>
      </c>
      <c r="W143" s="31">
        <f>SFA1994_AMENDED!W290</f>
        <v>1309869.04</v>
      </c>
      <c r="X143" s="31">
        <f>SFA1994_AMENDED!X290</f>
        <v>1262581.68</v>
      </c>
      <c r="Y143" s="31">
        <f>SFA1994_AMENDED!Y290</f>
        <v>10943986.710000001</v>
      </c>
      <c r="Z143" s="31">
        <f>SFA1994_AMENDED!Z290</f>
        <v>3878706.77</v>
      </c>
      <c r="AA143" s="31">
        <f>SFA1994_AMENDED!AA290</f>
        <v>349328610.19</v>
      </c>
      <c r="AB143" s="31">
        <f>SFA1994_AMENDED!AB290</f>
        <v>308064492.61000001</v>
      </c>
      <c r="AC143" s="31">
        <f>SFA1994_AMENDED!AC290</f>
        <v>10669305.99</v>
      </c>
      <c r="AD143" s="31">
        <f>SFA1994_AMENDED!AD290</f>
        <v>16635271.52</v>
      </c>
      <c r="AE143" s="31">
        <f>SFA1994_AMENDED!AE290</f>
        <v>2241390.11</v>
      </c>
      <c r="AF143" s="31">
        <f>SFA1994_AMENDED!AF290</f>
        <v>3388260.83</v>
      </c>
      <c r="AG143" s="31">
        <f>SFA1994_AMENDED!AG290</f>
        <v>7849542.8600000003</v>
      </c>
      <c r="AH143" s="31">
        <f>SFA1994_AMENDED!AH290</f>
        <v>11286241.33</v>
      </c>
      <c r="AI143" s="31">
        <f>SFA1994_AMENDED!AI290</f>
        <v>5477636.79</v>
      </c>
      <c r="AJ143" s="31">
        <f>SFA1994_AMENDED!AJ290</f>
        <v>3713794.02</v>
      </c>
      <c r="AK143" s="31">
        <f>SFA1994_AMENDED!AK290</f>
        <v>3420012.79</v>
      </c>
      <c r="AL143" s="31">
        <f>SFA1994_AMENDED!AL290</f>
        <v>4717336.72</v>
      </c>
      <c r="AM143" s="31">
        <f>SFA1994_AMENDED!AM290</f>
        <v>4834588.8099999996</v>
      </c>
      <c r="AN143" s="31">
        <f>SFA1994_AMENDED!AN290</f>
        <v>4486564.6100000003</v>
      </c>
      <c r="AO143" s="31">
        <f>SFA1994_AMENDED!AO290</f>
        <v>46808768.869999997</v>
      </c>
      <c r="AP143" s="31">
        <f>SFA1994_AMENDED!AP290</f>
        <v>1015214733.09</v>
      </c>
      <c r="AQ143" s="31">
        <f>SFA1994_AMENDED!AQ290</f>
        <v>4492206.33</v>
      </c>
      <c r="AR143" s="31">
        <f>SFA1994_AMENDED!AR290</f>
        <v>681169266.61000001</v>
      </c>
      <c r="AS143" s="31">
        <f>SFA1994_AMENDED!AS290</f>
        <v>77860117.370000005</v>
      </c>
      <c r="AT143" s="31">
        <f>SFA1994_AMENDED!AT290</f>
        <v>27514045.739999998</v>
      </c>
      <c r="AU143" s="31">
        <f>SFA1994_AMENDED!AU290</f>
        <v>4658955.3899999997</v>
      </c>
      <c r="AV143" s="31">
        <f>SFA1994_AMENDED!AV290</f>
        <v>5024100.53</v>
      </c>
      <c r="AW143" s="31">
        <f>SFA1994_AMENDED!AW290</f>
        <v>4499446.92</v>
      </c>
      <c r="AX143" s="31">
        <f>SFA1994_AMENDED!AX290</f>
        <v>2057632.03</v>
      </c>
      <c r="AY143" s="31">
        <f>SFA1994_AMENDED!AY290</f>
        <v>5915279.1399999997</v>
      </c>
      <c r="AZ143" s="31">
        <f>SFA1994_AMENDED!AZ290</f>
        <v>138987888.74000001</v>
      </c>
      <c r="BA143" s="31">
        <f>SFA1994_AMENDED!BA290</f>
        <v>100454667.16</v>
      </c>
      <c r="BB143" s="31">
        <f>SFA1994_AMENDED!BB290</f>
        <v>82656373.920000002</v>
      </c>
      <c r="BC143" s="31">
        <f>SFA1994_AMENDED!BC290</f>
        <v>280440748.43000001</v>
      </c>
      <c r="BD143" s="31">
        <f>SFA1994_AMENDED!BD290</f>
        <v>40249170.119999997</v>
      </c>
      <c r="BE143" s="31">
        <f>SFA1994_AMENDED!BE290</f>
        <v>13057552.9</v>
      </c>
      <c r="BF143" s="31">
        <f>SFA1994_AMENDED!BF290</f>
        <v>282621790.81</v>
      </c>
      <c r="BG143" s="31">
        <f>SFA1994_AMENDED!BG290</f>
        <v>11982834.369999999</v>
      </c>
      <c r="BH143" s="31">
        <f>SFA1994_AMENDED!BH290</f>
        <v>7549687.8300000001</v>
      </c>
      <c r="BI143" s="31">
        <f>SFA1994_AMENDED!BI290</f>
        <v>4637598.87</v>
      </c>
      <c r="BJ143" s="31">
        <f>SFA1994_AMENDED!BJ290</f>
        <v>69860947.609999999</v>
      </c>
      <c r="BK143" s="31">
        <f>SFA1994_AMENDED!BK290</f>
        <v>390865660.95999998</v>
      </c>
      <c r="BL143" s="31">
        <f>SFA1994_AMENDED!BL290</f>
        <v>1879363.17</v>
      </c>
      <c r="BM143" s="31">
        <f>SFA1994_AMENDED!BM290</f>
        <v>5395043.3099999996</v>
      </c>
      <c r="BN143" s="31">
        <f>SFA1994_AMENDED!BN290</f>
        <v>34207723.689999998</v>
      </c>
      <c r="BO143" s="31">
        <f>SFA1994_AMENDED!BO290</f>
        <v>14008511.49</v>
      </c>
      <c r="BP143" s="31">
        <f>SFA1994_AMENDED!BP290</f>
        <v>3022779.33</v>
      </c>
      <c r="BQ143" s="31">
        <f>SFA1994_AMENDED!BQ290</f>
        <v>72603146.829999998</v>
      </c>
      <c r="BR143" s="31">
        <f>SFA1994_AMENDED!BR290</f>
        <v>51695078.789999999</v>
      </c>
      <c r="BS143" s="31">
        <f>SFA1994_AMENDED!BS290</f>
        <v>14897026.75</v>
      </c>
      <c r="BT143" s="31">
        <f>SFA1994_AMENDED!BT290</f>
        <v>5644681.1799999997</v>
      </c>
      <c r="BU143" s="31">
        <f>SFA1994_AMENDED!BU290</f>
        <v>5944350.79</v>
      </c>
      <c r="BV143" s="31">
        <f>SFA1994_AMENDED!BV290</f>
        <v>14785185.1</v>
      </c>
      <c r="BW143" s="31">
        <f>SFA1994_AMENDED!BW290</f>
        <v>23767564.960000001</v>
      </c>
      <c r="BX143" s="31">
        <f>SFA1994_AMENDED!BX290</f>
        <v>1542901.81</v>
      </c>
      <c r="BY143" s="31">
        <f>SFA1994_AMENDED!BY290</f>
        <v>5981661.4100000001</v>
      </c>
      <c r="BZ143" s="31">
        <f>SFA1994_AMENDED!BZ290</f>
        <v>4027336.71</v>
      </c>
      <c r="CA143" s="31">
        <f>SFA1994_AMENDED!CA290</f>
        <v>3076568.02</v>
      </c>
      <c r="CB143" s="31">
        <f>SFA1994_AMENDED!CB290</f>
        <v>813412481.88</v>
      </c>
      <c r="CC143" s="31">
        <f>SFA1994_AMENDED!CC290</f>
        <v>3557625.94</v>
      </c>
      <c r="CD143" s="31">
        <f>SFA1994_AMENDED!CD290</f>
        <v>1211944.3999999999</v>
      </c>
      <c r="CE143" s="31">
        <f>SFA1994_AMENDED!CE290</f>
        <v>3162249.65</v>
      </c>
      <c r="CF143" s="31">
        <f>SFA1994_AMENDED!CF290</f>
        <v>2194409.6800000002</v>
      </c>
      <c r="CG143" s="31">
        <f>SFA1994_AMENDED!CG290</f>
        <v>3584080.08</v>
      </c>
      <c r="CH143" s="31">
        <f>SFA1994_AMENDED!CH290</f>
        <v>2143968.11</v>
      </c>
      <c r="CI143" s="31">
        <f>SFA1994_AMENDED!CI290</f>
        <v>8555576.1500000004</v>
      </c>
      <c r="CJ143" s="31">
        <f>SFA1994_AMENDED!CJ290</f>
        <v>10978153.34</v>
      </c>
      <c r="CK143" s="31">
        <f>SFA1994_AMENDED!CK290</f>
        <v>55978055.359999999</v>
      </c>
      <c r="CL143" s="31">
        <f>SFA1994_AMENDED!CL290</f>
        <v>14358603.630000001</v>
      </c>
      <c r="CM143" s="31">
        <f>SFA1994_AMENDED!CM290</f>
        <v>9233008.8399999999</v>
      </c>
      <c r="CN143" s="31">
        <f>SFA1994_AMENDED!CN290</f>
        <v>351097256.26999998</v>
      </c>
      <c r="CO143" s="31">
        <f>SFA1994_AMENDED!CO290</f>
        <v>154791504.22999999</v>
      </c>
      <c r="CP143" s="31">
        <f>SFA1994_AMENDED!CP290</f>
        <v>11433637.439999999</v>
      </c>
      <c r="CQ143" s="31">
        <f>SFA1994_AMENDED!CQ290</f>
        <v>10205099.640000001</v>
      </c>
      <c r="CR143" s="31">
        <f>SFA1994_AMENDED!CR290</f>
        <v>3677167.12</v>
      </c>
      <c r="CS143" s="31">
        <f>SFA1994_AMENDED!CS290</f>
        <v>4202871.8</v>
      </c>
      <c r="CT143" s="31">
        <f>SFA1994_AMENDED!CT290</f>
        <v>2546623.79</v>
      </c>
      <c r="CU143" s="31">
        <f>SFA1994_AMENDED!CU290</f>
        <v>5398970.1699999999</v>
      </c>
      <c r="CV143" s="31">
        <f>SFA1994_AMENDED!CV290</f>
        <v>1176684.73</v>
      </c>
      <c r="CW143" s="31">
        <f>SFA1994_AMENDED!CW290</f>
        <v>3670089.93</v>
      </c>
      <c r="CX143" s="31">
        <f>SFA1994_AMENDED!CX290</f>
        <v>6094732.79</v>
      </c>
      <c r="CY143" s="31">
        <f>SFA1994_AMENDED!CY290</f>
        <v>1248005.03</v>
      </c>
      <c r="CZ143" s="31">
        <f>SFA1994_AMENDED!CZ290</f>
        <v>20627962.239999998</v>
      </c>
      <c r="DA143" s="31">
        <f>SFA1994_AMENDED!DA290</f>
        <v>3739031.97</v>
      </c>
      <c r="DB143" s="31">
        <f>SFA1994_AMENDED!DB290</f>
        <v>4829785.63</v>
      </c>
      <c r="DC143" s="31">
        <f>SFA1994_AMENDED!DC290</f>
        <v>3660350.21</v>
      </c>
      <c r="DD143" s="31">
        <f>SFA1994_AMENDED!DD290</f>
        <v>3579436.51</v>
      </c>
      <c r="DE143" s="31">
        <f>SFA1994_AMENDED!DE290</f>
        <v>4553860.68</v>
      </c>
      <c r="DF143" s="31">
        <f>SFA1994_AMENDED!DF290</f>
        <v>220171107.84999999</v>
      </c>
      <c r="DG143" s="31">
        <f>SFA1994_AMENDED!DG290</f>
        <v>2234952.04</v>
      </c>
      <c r="DH143" s="31">
        <f>SFA1994_AMENDED!DH290</f>
        <v>19470035.079999998</v>
      </c>
      <c r="DI143" s="31">
        <f>SFA1994_AMENDED!DI290</f>
        <v>27046596.579999998</v>
      </c>
      <c r="DJ143" s="31">
        <f>SFA1994_AMENDED!DJ290</f>
        <v>7957532.2999999998</v>
      </c>
      <c r="DK143" s="31">
        <f>SFA1994_AMENDED!DK290</f>
        <v>6235388.2400000002</v>
      </c>
      <c r="DL143" s="31">
        <f>SFA1994_AMENDED!DL290</f>
        <v>65969218.630000003</v>
      </c>
      <c r="DM143" s="31">
        <f>SFA1994_AMENDED!DM290</f>
        <v>4440186</v>
      </c>
      <c r="DN143" s="31">
        <f>SFA1994_AMENDED!DN290</f>
        <v>16078347.800000001</v>
      </c>
      <c r="DO143" s="31">
        <f>SFA1994_AMENDED!DO290</f>
        <v>38631131.200000003</v>
      </c>
      <c r="DP143" s="31">
        <f>SFA1994_AMENDED!DP290</f>
        <v>3871263.26</v>
      </c>
      <c r="DQ143" s="31">
        <f>SFA1994_AMENDED!DQ290</f>
        <v>11141898.960000001</v>
      </c>
      <c r="DR143" s="31">
        <f>SFA1994_AMENDED!DR290</f>
        <v>15620516.02</v>
      </c>
      <c r="DS143" s="31">
        <f>SFA1994_AMENDED!DS290</f>
        <v>7619968.6699999999</v>
      </c>
      <c r="DT143" s="31">
        <f>SFA1994_AMENDED!DT290</f>
        <v>3690806.11</v>
      </c>
      <c r="DU143" s="31">
        <f>SFA1994_AMENDED!DU290</f>
        <v>5244798.28</v>
      </c>
      <c r="DV143" s="31">
        <f>SFA1994_AMENDED!DV290</f>
        <v>3772818.15</v>
      </c>
      <c r="DW143" s="31">
        <f>SFA1994_AMENDED!DW290</f>
        <v>4608388.25</v>
      </c>
      <c r="DX143" s="31">
        <f>SFA1994_AMENDED!DX290</f>
        <v>3811652.82</v>
      </c>
      <c r="DY143" s="31">
        <f>SFA1994_AMENDED!DY290</f>
        <v>4901614.07</v>
      </c>
      <c r="DZ143" s="31">
        <f>SFA1994_AMENDED!DZ290</f>
        <v>8295269.54</v>
      </c>
      <c r="EA143" s="31">
        <f>SFA1994_AMENDED!EA290</f>
        <v>6990510.96</v>
      </c>
      <c r="EB143" s="31">
        <f>SFA1994_AMENDED!EB290</f>
        <v>6635142.8399999999</v>
      </c>
      <c r="EC143" s="31">
        <f>SFA1994_AMENDED!EC290</f>
        <v>4157958.32</v>
      </c>
      <c r="ED143" s="31">
        <f>SFA1994_AMENDED!ED290</f>
        <v>23472137.91</v>
      </c>
      <c r="EE143" s="31">
        <f>SFA1994_AMENDED!EE290</f>
        <v>3625052.02</v>
      </c>
      <c r="EF143" s="31">
        <f>SFA1994_AMENDED!EF290</f>
        <v>15426421.609999999</v>
      </c>
      <c r="EG143" s="31">
        <f>SFA1994_AMENDED!EG290</f>
        <v>4154642.37</v>
      </c>
      <c r="EH143" s="31">
        <f>SFA1994_AMENDED!EH290</f>
        <v>4131474.94</v>
      </c>
      <c r="EI143" s="31">
        <f>SFA1994_AMENDED!EI290</f>
        <v>156318643.71000001</v>
      </c>
      <c r="EJ143" s="31">
        <f>SFA1994_AMENDED!EJ290</f>
        <v>110377688.88</v>
      </c>
      <c r="EK143" s="31">
        <f>SFA1994_AMENDED!EK290</f>
        <v>8320449.4199999999</v>
      </c>
      <c r="EL143" s="31">
        <f>SFA1994_AMENDED!EL290</f>
        <v>5837730.5800000001</v>
      </c>
      <c r="EM143" s="31">
        <f>SFA1994_AMENDED!EM290</f>
        <v>5311364.71</v>
      </c>
      <c r="EN143" s="31">
        <f>SFA1994_AMENDED!EN290</f>
        <v>11636169.720000001</v>
      </c>
      <c r="EO143" s="31">
        <f>SFA1994_AMENDED!EO290</f>
        <v>4544808.24</v>
      </c>
      <c r="EP143" s="31">
        <f>SFA1994_AMENDED!EP290</f>
        <v>6204435.9100000001</v>
      </c>
      <c r="EQ143" s="31">
        <f>SFA1994_AMENDED!EQ290</f>
        <v>29774743.809999999</v>
      </c>
      <c r="ER143" s="31">
        <f>SFA1994_AMENDED!ER290</f>
        <v>5125251.95</v>
      </c>
      <c r="ES143" s="31">
        <f>SFA1994_AMENDED!ES290</f>
        <v>3280041.96</v>
      </c>
      <c r="ET143" s="31">
        <f>SFA1994_AMENDED!ET290</f>
        <v>4356324.13</v>
      </c>
      <c r="EU143" s="31">
        <f>SFA1994_AMENDED!EU290</f>
        <v>7988030.6399999997</v>
      </c>
      <c r="EV143" s="31">
        <f>SFA1994_AMENDED!EV290</f>
        <v>1756284.2</v>
      </c>
      <c r="EW143" s="31">
        <f>SFA1994_AMENDED!EW290</f>
        <v>12310312.970000001</v>
      </c>
      <c r="EX143" s="31">
        <f>SFA1994_AMENDED!EX290</f>
        <v>3791058.95</v>
      </c>
      <c r="EY143" s="31">
        <f>SFA1994_AMENDED!EY290</f>
        <v>7712873.8300000001</v>
      </c>
      <c r="EZ143" s="31">
        <f>SFA1994_AMENDED!EZ290</f>
        <v>2785771.63</v>
      </c>
      <c r="FA143" s="31">
        <f>SFA1994_AMENDED!FA290</f>
        <v>40565328.399999999</v>
      </c>
      <c r="FB143" s="31">
        <f>SFA1994_AMENDED!FB290</f>
        <v>4669135.07</v>
      </c>
      <c r="FC143" s="31">
        <f>SFA1994_AMENDED!FC290</f>
        <v>19308547.309999999</v>
      </c>
      <c r="FD143" s="31">
        <f>SFA1994_AMENDED!FD290</f>
        <v>5750524.75</v>
      </c>
      <c r="FE143" s="31">
        <f>SFA1994_AMENDED!FE290</f>
        <v>1792120.73</v>
      </c>
      <c r="FF143" s="31">
        <f>SFA1994_AMENDED!FF290</f>
        <v>3577540.21</v>
      </c>
      <c r="FG143" s="31">
        <f>SFA1994_AMENDED!FG290</f>
        <v>2619354.91</v>
      </c>
      <c r="FH143" s="31">
        <f>SFA1994_AMENDED!FH290</f>
        <v>1699007.17</v>
      </c>
      <c r="FI143" s="31">
        <f>SFA1994_AMENDED!FI290</f>
        <v>19864084.07</v>
      </c>
      <c r="FJ143" s="31">
        <f>SFA1994_AMENDED!FJ290</f>
        <v>22797952.800000001</v>
      </c>
      <c r="FK143" s="31">
        <f>SFA1994_AMENDED!FK290</f>
        <v>28802469.870000001</v>
      </c>
      <c r="FL143" s="31">
        <f>SFA1994_AMENDED!FL290</f>
        <v>94492932.569999993</v>
      </c>
      <c r="FM143" s="31">
        <f>SFA1994_AMENDED!FM290</f>
        <v>44786937.950000003</v>
      </c>
      <c r="FN143" s="31">
        <f>SFA1994_AMENDED!FN290</f>
        <v>263522403.81</v>
      </c>
      <c r="FO143" s="31">
        <f>SFA1994_AMENDED!FO290</f>
        <v>13522508.17</v>
      </c>
      <c r="FP143" s="31">
        <f>SFA1994_AMENDED!FP290</f>
        <v>27763927.629999999</v>
      </c>
      <c r="FQ143" s="31">
        <f>SFA1994_AMENDED!FQ290</f>
        <v>12016173.42</v>
      </c>
      <c r="FR143" s="31">
        <f>SFA1994_AMENDED!FR290</f>
        <v>3324301.46</v>
      </c>
      <c r="FS143" s="31">
        <f>SFA1994_AMENDED!FS290</f>
        <v>3289221.67</v>
      </c>
      <c r="FT143" s="31">
        <f>SFA1994_AMENDED!FT290</f>
        <v>1436897.26</v>
      </c>
      <c r="FU143" s="31">
        <f>SFA1994_AMENDED!FU290</f>
        <v>10306594.300000001</v>
      </c>
      <c r="FV143" s="31">
        <f>SFA1994_AMENDED!FV290</f>
        <v>9126561.9900000002</v>
      </c>
      <c r="FW143" s="31">
        <f>SFA1994_AMENDED!FW290</f>
        <v>2933185.69</v>
      </c>
      <c r="FX143" s="31">
        <f>SFA1994_AMENDED!FX290</f>
        <v>1690711.52</v>
      </c>
      <c r="FY143" s="189"/>
      <c r="FZ143" s="2">
        <f>SUM(C143:FX143)</f>
        <v>9801909047.6199913</v>
      </c>
      <c r="GA143" s="62"/>
      <c r="GB143" s="2">
        <f t="shared" ref="GB143:GB145" si="281">FZ143-GA143</f>
        <v>9801909047.6199913</v>
      </c>
      <c r="GC143" s="189"/>
      <c r="GD143" s="189"/>
      <c r="GE143" s="189"/>
      <c r="GF143" s="189"/>
      <c r="GG143" s="30"/>
      <c r="GH143" s="199"/>
      <c r="GI143" s="179"/>
      <c r="GJ143" s="179"/>
      <c r="GK143" s="179"/>
      <c r="GL143" s="179"/>
      <c r="GM143" s="179"/>
      <c r="GN143" s="180"/>
      <c r="GO143" s="180"/>
    </row>
    <row r="144" spans="1:197" s="108" customFormat="1" x14ac:dyDescent="0.35">
      <c r="A144" s="115" t="s">
        <v>561</v>
      </c>
      <c r="B144" s="116" t="s">
        <v>1006</v>
      </c>
      <c r="C144" s="31">
        <f>IF(C142-C143&lt;0,0,C142-C143)</f>
        <v>9036205.8299999982</v>
      </c>
      <c r="D144" s="31">
        <f t="shared" ref="D144:BO144" si="282">IF(D142-D143&lt;0,0,D142-D143)</f>
        <v>29174922.810000002</v>
      </c>
      <c r="E144" s="31">
        <f t="shared" si="282"/>
        <v>9623962.8099999875</v>
      </c>
      <c r="F144" s="31">
        <f t="shared" si="282"/>
        <v>17068762.539999962</v>
      </c>
      <c r="G144" s="31">
        <f t="shared" si="282"/>
        <v>4302825.3999999985</v>
      </c>
      <c r="H144" s="31">
        <f t="shared" si="282"/>
        <v>2424056.1400000006</v>
      </c>
      <c r="I144" s="31">
        <f t="shared" si="282"/>
        <v>7635529.5599999875</v>
      </c>
      <c r="J144" s="31">
        <f t="shared" si="282"/>
        <v>2870774.9899999984</v>
      </c>
      <c r="K144" s="31">
        <f t="shared" si="282"/>
        <v>411705.6400000006</v>
      </c>
      <c r="L144" s="31">
        <f t="shared" si="282"/>
        <v>2149372.66</v>
      </c>
      <c r="M144" s="31">
        <f t="shared" si="282"/>
        <v>1040258.0500000007</v>
      </c>
      <c r="N144" s="31">
        <f t="shared" si="282"/>
        <v>19090042.310000062</v>
      </c>
      <c r="O144" s="31">
        <f t="shared" si="282"/>
        <v>5524281</v>
      </c>
      <c r="P144" s="31">
        <f t="shared" si="282"/>
        <v>594910.91000000015</v>
      </c>
      <c r="Q144" s="31">
        <f t="shared" si="282"/>
        <v>31512205.319999993</v>
      </c>
      <c r="R144" s="31">
        <f t="shared" si="282"/>
        <v>5111415.4899999946</v>
      </c>
      <c r="S144" s="31">
        <f t="shared" si="282"/>
        <v>2600911.5199999996</v>
      </c>
      <c r="T144" s="31">
        <f t="shared" si="282"/>
        <v>317091.58999999985</v>
      </c>
      <c r="U144" s="31">
        <f t="shared" si="282"/>
        <v>190103.93999999994</v>
      </c>
      <c r="V144" s="31">
        <f t="shared" si="282"/>
        <v>572276.30999999959</v>
      </c>
      <c r="W144" s="31">
        <f t="shared" si="282"/>
        <v>286717.54000000004</v>
      </c>
      <c r="X144" s="31">
        <f t="shared" si="282"/>
        <v>263412.41000000015</v>
      </c>
      <c r="Y144" s="31">
        <f t="shared" si="282"/>
        <v>638497.5</v>
      </c>
      <c r="Z144" s="31">
        <f t="shared" si="282"/>
        <v>491522.42000000039</v>
      </c>
      <c r="AA144" s="31">
        <f t="shared" si="282"/>
        <v>9155889.9900000095</v>
      </c>
      <c r="AB144" s="31">
        <f t="shared" si="282"/>
        <v>6176919.8199999928</v>
      </c>
      <c r="AC144" s="31">
        <f t="shared" si="282"/>
        <v>1248880.1500000004</v>
      </c>
      <c r="AD144" s="31">
        <f t="shared" si="282"/>
        <v>2611450.4800000004</v>
      </c>
      <c r="AE144" s="31">
        <f t="shared" si="282"/>
        <v>160181.14999999991</v>
      </c>
      <c r="AF144" s="31">
        <f t="shared" si="282"/>
        <v>189015.44999999972</v>
      </c>
      <c r="AG144" s="31">
        <f t="shared" si="282"/>
        <v>1081044.3500000006</v>
      </c>
      <c r="AH144" s="31">
        <f t="shared" si="282"/>
        <v>1724671.3800000008</v>
      </c>
      <c r="AI144" s="31">
        <f t="shared" si="282"/>
        <v>728824.66999999993</v>
      </c>
      <c r="AJ144" s="31">
        <f t="shared" si="282"/>
        <v>322220.68000000017</v>
      </c>
      <c r="AK144" s="31">
        <f t="shared" si="282"/>
        <v>352316.16999999993</v>
      </c>
      <c r="AL144" s="31">
        <f t="shared" si="282"/>
        <v>714217.31000000052</v>
      </c>
      <c r="AM144" s="31">
        <f t="shared" si="282"/>
        <v>662634.81000000052</v>
      </c>
      <c r="AN144" s="31">
        <f t="shared" si="282"/>
        <v>624373.98999999929</v>
      </c>
      <c r="AO144" s="31">
        <f t="shared" si="282"/>
        <v>2755402.0300000012</v>
      </c>
      <c r="AP144" s="31">
        <f t="shared" si="282"/>
        <v>63087122.090000033</v>
      </c>
      <c r="AQ144" s="31">
        <f t="shared" si="282"/>
        <v>437527.65000000037</v>
      </c>
      <c r="AR144" s="31">
        <f t="shared" si="282"/>
        <v>10555681.840000033</v>
      </c>
      <c r="AS144" s="31">
        <f t="shared" si="282"/>
        <v>6729819.9599999934</v>
      </c>
      <c r="AT144" s="31">
        <f t="shared" si="282"/>
        <v>4528812.0800000019</v>
      </c>
      <c r="AU144" s="31">
        <f t="shared" si="282"/>
        <v>250950.30000000075</v>
      </c>
      <c r="AV144" s="31">
        <f t="shared" si="282"/>
        <v>481230.79999999981</v>
      </c>
      <c r="AW144" s="31">
        <f t="shared" si="282"/>
        <v>231217.06000000052</v>
      </c>
      <c r="AX144" s="31">
        <f t="shared" si="282"/>
        <v>84873.170000000158</v>
      </c>
      <c r="AY144" s="31">
        <f t="shared" si="282"/>
        <v>535993.85000000056</v>
      </c>
      <c r="AZ144" s="31">
        <f t="shared" si="282"/>
        <v>8590009.4499999881</v>
      </c>
      <c r="BA144" s="31">
        <f t="shared" si="282"/>
        <v>7367799.0200000107</v>
      </c>
      <c r="BB144" s="31">
        <f t="shared" si="282"/>
        <v>6673730.450000003</v>
      </c>
      <c r="BC144" s="31">
        <f t="shared" si="282"/>
        <v>14550740.459999979</v>
      </c>
      <c r="BD144" s="31">
        <f t="shared" si="282"/>
        <v>1777071.7100000009</v>
      </c>
      <c r="BE144" s="31">
        <f t="shared" si="282"/>
        <v>637881.6799999997</v>
      </c>
      <c r="BF144" s="31">
        <f t="shared" si="282"/>
        <v>3950893.6100000143</v>
      </c>
      <c r="BG144" s="31">
        <f t="shared" si="282"/>
        <v>1868393.4300000016</v>
      </c>
      <c r="BH144" s="31">
        <f t="shared" si="282"/>
        <v>869472.69999999925</v>
      </c>
      <c r="BI144" s="31">
        <f t="shared" si="282"/>
        <v>497548.72999999952</v>
      </c>
      <c r="BJ144" s="31">
        <f t="shared" si="282"/>
        <v>2110978.4099999964</v>
      </c>
      <c r="BK144" s="31">
        <f t="shared" si="282"/>
        <v>15022243.060000002</v>
      </c>
      <c r="BL144" s="31">
        <f t="shared" si="282"/>
        <v>48098.239999999991</v>
      </c>
      <c r="BM144" s="31">
        <f t="shared" si="282"/>
        <v>877944.16000000015</v>
      </c>
      <c r="BN144" s="31">
        <f t="shared" si="282"/>
        <v>3455598.1099999994</v>
      </c>
      <c r="BO144" s="31">
        <f t="shared" si="282"/>
        <v>2619779.7999999989</v>
      </c>
      <c r="BP144" s="31">
        <f t="shared" ref="BP144:EA144" si="283">IF(BP142-BP143&lt;0,0,BP142-BP143)</f>
        <v>281897.75999999978</v>
      </c>
      <c r="BQ144" s="31">
        <f t="shared" si="283"/>
        <v>6668863.1400000006</v>
      </c>
      <c r="BR144" s="31">
        <f t="shared" si="283"/>
        <v>8387679.6799999997</v>
      </c>
      <c r="BS144" s="31">
        <f t="shared" si="283"/>
        <v>948656.93999999948</v>
      </c>
      <c r="BT144" s="31">
        <f t="shared" si="283"/>
        <v>330507.16000000015</v>
      </c>
      <c r="BU144" s="31">
        <f t="shared" si="283"/>
        <v>885576.09999999963</v>
      </c>
      <c r="BV144" s="31">
        <f t="shared" si="283"/>
        <v>3977593.1899999995</v>
      </c>
      <c r="BW144" s="31">
        <f t="shared" si="283"/>
        <v>5908820.3699999973</v>
      </c>
      <c r="BX144" s="31">
        <f t="shared" si="283"/>
        <v>65620.919999999925</v>
      </c>
      <c r="BY144" s="31">
        <f t="shared" si="283"/>
        <v>574951.84999999963</v>
      </c>
      <c r="BZ144" s="31">
        <f t="shared" si="283"/>
        <v>746351.9299999997</v>
      </c>
      <c r="CA144" s="31">
        <f t="shared" si="283"/>
        <v>139745.62000000011</v>
      </c>
      <c r="CB144" s="31">
        <f t="shared" si="283"/>
        <v>30738137.970000029</v>
      </c>
      <c r="CC144" s="31">
        <f t="shared" si="283"/>
        <v>351096.48</v>
      </c>
      <c r="CD144" s="31">
        <f t="shared" si="283"/>
        <v>312311.33000000007</v>
      </c>
      <c r="CE144" s="31">
        <f t="shared" si="283"/>
        <v>374442.87000000011</v>
      </c>
      <c r="CF144" s="31">
        <f t="shared" si="283"/>
        <v>253853.9299999997</v>
      </c>
      <c r="CG144" s="31">
        <f t="shared" si="283"/>
        <v>446581.33999999985</v>
      </c>
      <c r="CH144" s="31">
        <f t="shared" si="283"/>
        <v>67886.39000000013</v>
      </c>
      <c r="CI144" s="31">
        <f t="shared" si="283"/>
        <v>1020660.5399999991</v>
      </c>
      <c r="CJ144" s="31">
        <f t="shared" si="283"/>
        <v>1621235.0999999996</v>
      </c>
      <c r="CK144" s="31">
        <f t="shared" si="283"/>
        <v>3677557.1600000039</v>
      </c>
      <c r="CL144" s="31">
        <f t="shared" si="283"/>
        <v>1312369.0599999987</v>
      </c>
      <c r="CM144" s="31">
        <f t="shared" si="283"/>
        <v>976645.83000000007</v>
      </c>
      <c r="CN144" s="31">
        <f t="shared" si="283"/>
        <v>6113398.0800000429</v>
      </c>
      <c r="CO144" s="31">
        <f t="shared" si="283"/>
        <v>4540505.8400000036</v>
      </c>
      <c r="CP144" s="31">
        <f t="shared" si="283"/>
        <v>765278.5700000003</v>
      </c>
      <c r="CQ144" s="31">
        <f t="shared" si="283"/>
        <v>519255.16000000015</v>
      </c>
      <c r="CR144" s="31">
        <f t="shared" si="283"/>
        <v>362113.08999999985</v>
      </c>
      <c r="CS144" s="31">
        <f t="shared" si="283"/>
        <v>179300.8200000003</v>
      </c>
      <c r="CT144" s="31">
        <f t="shared" si="283"/>
        <v>269869.66000000015</v>
      </c>
      <c r="CU144" s="31">
        <f t="shared" si="283"/>
        <v>356960.4299999997</v>
      </c>
      <c r="CV144" s="31">
        <f t="shared" si="283"/>
        <v>339531.09000000008</v>
      </c>
      <c r="CW144" s="31">
        <f t="shared" si="283"/>
        <v>389863.73</v>
      </c>
      <c r="CX144" s="31">
        <f t="shared" si="283"/>
        <v>1147730.3899999997</v>
      </c>
      <c r="CY144" s="31">
        <f t="shared" si="283"/>
        <v>306585.08000000007</v>
      </c>
      <c r="CZ144" s="31">
        <f t="shared" si="283"/>
        <v>1724701.7200000025</v>
      </c>
      <c r="DA144" s="31">
        <f t="shared" si="283"/>
        <v>325579.61999999965</v>
      </c>
      <c r="DB144" s="31">
        <f t="shared" si="283"/>
        <v>273621.25</v>
      </c>
      <c r="DC144" s="31">
        <f t="shared" si="283"/>
        <v>270427.66000000015</v>
      </c>
      <c r="DD144" s="31">
        <f t="shared" si="283"/>
        <v>182155.06000000006</v>
      </c>
      <c r="DE144" s="31">
        <f t="shared" si="283"/>
        <v>327837.51000000071</v>
      </c>
      <c r="DF144" s="31">
        <f t="shared" si="283"/>
        <v>3894460.2100000083</v>
      </c>
      <c r="DG144" s="31">
        <f t="shared" si="283"/>
        <v>68121.129999999888</v>
      </c>
      <c r="DH144" s="31">
        <f t="shared" si="283"/>
        <v>3434843.9700000025</v>
      </c>
      <c r="DI144" s="31">
        <f t="shared" si="283"/>
        <v>3628988.8400000036</v>
      </c>
      <c r="DJ144" s="31">
        <f t="shared" si="283"/>
        <v>1087899.96</v>
      </c>
      <c r="DK144" s="31">
        <f t="shared" si="283"/>
        <v>1210786.2599999998</v>
      </c>
      <c r="DL144" s="31">
        <f t="shared" si="283"/>
        <v>7010609.7299999967</v>
      </c>
      <c r="DM144" s="31">
        <f t="shared" si="283"/>
        <v>300161.75999999978</v>
      </c>
      <c r="DN144" s="31">
        <f t="shared" si="283"/>
        <v>1682139.0599999987</v>
      </c>
      <c r="DO144" s="31">
        <f t="shared" si="283"/>
        <v>4722905.1499999985</v>
      </c>
      <c r="DP144" s="31">
        <f t="shared" si="283"/>
        <v>151672.92000000039</v>
      </c>
      <c r="DQ144" s="31">
        <f t="shared" si="283"/>
        <v>2271604.3199999984</v>
      </c>
      <c r="DR144" s="31">
        <f t="shared" si="283"/>
        <v>1348550.8000000007</v>
      </c>
      <c r="DS144" s="31">
        <f t="shared" si="283"/>
        <v>498599.27000000048</v>
      </c>
      <c r="DT144" s="31">
        <f t="shared" si="283"/>
        <v>99548.800000000279</v>
      </c>
      <c r="DU144" s="31">
        <f t="shared" si="283"/>
        <v>741777.16000000015</v>
      </c>
      <c r="DV144" s="31">
        <f t="shared" si="283"/>
        <v>36161.550000000279</v>
      </c>
      <c r="DW144" s="31">
        <f t="shared" si="283"/>
        <v>32303.679999999702</v>
      </c>
      <c r="DX144" s="31">
        <f t="shared" si="283"/>
        <v>25829.870000000112</v>
      </c>
      <c r="DY144" s="31">
        <f t="shared" si="283"/>
        <v>368877</v>
      </c>
      <c r="DZ144" s="31">
        <f t="shared" si="283"/>
        <v>1069206.9799999995</v>
      </c>
      <c r="EA144" s="31">
        <f t="shared" si="283"/>
        <v>1348174.6399999997</v>
      </c>
      <c r="EB144" s="31">
        <f t="shared" ref="EB144:FX144" si="284">IF(EB142-EB143&lt;0,0,EB142-EB143)</f>
        <v>1121333.4000000004</v>
      </c>
      <c r="EC144" s="31">
        <f t="shared" si="284"/>
        <v>603228.0299999998</v>
      </c>
      <c r="ED144" s="31">
        <f t="shared" si="284"/>
        <v>0</v>
      </c>
      <c r="EE144" s="31">
        <f t="shared" si="284"/>
        <v>430156.35000000009</v>
      </c>
      <c r="EF144" s="31">
        <f t="shared" si="284"/>
        <v>1646434.0700000003</v>
      </c>
      <c r="EG144" s="31">
        <f t="shared" si="284"/>
        <v>640667.99000000022</v>
      </c>
      <c r="EH144" s="31">
        <f t="shared" si="284"/>
        <v>294893.73999999976</v>
      </c>
      <c r="EI144" s="31">
        <f t="shared" si="284"/>
        <v>7530303.8599999845</v>
      </c>
      <c r="EJ144" s="31">
        <f t="shared" si="284"/>
        <v>7683170.6700000018</v>
      </c>
      <c r="EK144" s="31">
        <f t="shared" si="284"/>
        <v>1520132.7200000007</v>
      </c>
      <c r="EL144" s="31">
        <f t="shared" si="284"/>
        <v>1036434.0899999999</v>
      </c>
      <c r="EM144" s="31">
        <f t="shared" si="284"/>
        <v>741523.08000000007</v>
      </c>
      <c r="EN144" s="31">
        <f t="shared" si="284"/>
        <v>1167425.8999999985</v>
      </c>
      <c r="EO144" s="31">
        <f t="shared" si="284"/>
        <v>297284.01999999955</v>
      </c>
      <c r="EP144" s="31">
        <f t="shared" si="284"/>
        <v>886521.80999999959</v>
      </c>
      <c r="EQ144" s="31">
        <f t="shared" si="284"/>
        <v>2889117.6400000006</v>
      </c>
      <c r="ER144" s="31">
        <f t="shared" si="284"/>
        <v>554697.79999999981</v>
      </c>
      <c r="ES144" s="31">
        <f t="shared" si="284"/>
        <v>312880.41999999993</v>
      </c>
      <c r="ET144" s="31">
        <f t="shared" si="284"/>
        <v>12084.129999999888</v>
      </c>
      <c r="EU144" s="31">
        <f t="shared" si="284"/>
        <v>1496679.6600000011</v>
      </c>
      <c r="EV144" s="31">
        <f t="shared" si="284"/>
        <v>75927.219999999972</v>
      </c>
      <c r="EW144" s="31">
        <f t="shared" si="284"/>
        <v>0</v>
      </c>
      <c r="EX144" s="31">
        <f t="shared" si="284"/>
        <v>94972.229999999981</v>
      </c>
      <c r="EY144" s="31">
        <f t="shared" si="284"/>
        <v>560158.40000000037</v>
      </c>
      <c r="EZ144" s="31">
        <f t="shared" si="284"/>
        <v>153434.39000000013</v>
      </c>
      <c r="FA144" s="31">
        <f t="shared" si="284"/>
        <v>4739751.7700000033</v>
      </c>
      <c r="FB144" s="31">
        <f t="shared" si="284"/>
        <v>705894.04</v>
      </c>
      <c r="FC144" s="31">
        <f t="shared" si="284"/>
        <v>1522737.8800000027</v>
      </c>
      <c r="FD144" s="31">
        <f t="shared" si="284"/>
        <v>820197.01999999955</v>
      </c>
      <c r="FE144" s="31">
        <f t="shared" si="284"/>
        <v>91149.800000000047</v>
      </c>
      <c r="FF144" s="31">
        <f t="shared" si="284"/>
        <v>235422.91000000015</v>
      </c>
      <c r="FG144" s="31">
        <f t="shared" si="284"/>
        <v>83347.229999999981</v>
      </c>
      <c r="FH144" s="31">
        <f t="shared" si="284"/>
        <v>112605.55000000005</v>
      </c>
      <c r="FI144" s="31">
        <f t="shared" si="284"/>
        <v>4379510.3900000006</v>
      </c>
      <c r="FJ144" s="31">
        <f t="shared" si="284"/>
        <v>1535986.8299999982</v>
      </c>
      <c r="FK144" s="31">
        <f t="shared" si="284"/>
        <v>6354769.4400000013</v>
      </c>
      <c r="FL144" s="31">
        <f t="shared" si="284"/>
        <v>626962.81000000238</v>
      </c>
      <c r="FM144" s="31">
        <f t="shared" si="284"/>
        <v>2444535.7599999979</v>
      </c>
      <c r="FN144" s="31">
        <f t="shared" si="284"/>
        <v>19269399.219999969</v>
      </c>
      <c r="FO144" s="31">
        <f t="shared" si="284"/>
        <v>2160573.040000001</v>
      </c>
      <c r="FP144" s="31">
        <f t="shared" si="284"/>
        <v>2502735.6900000013</v>
      </c>
      <c r="FQ144" s="31">
        <f t="shared" si="284"/>
        <v>1987491.9499999993</v>
      </c>
      <c r="FR144" s="31">
        <f t="shared" si="284"/>
        <v>115999.89999999991</v>
      </c>
      <c r="FS144" s="31">
        <f t="shared" si="284"/>
        <v>195135.79000000004</v>
      </c>
      <c r="FT144" s="31">
        <f t="shared" si="284"/>
        <v>165106.61999999988</v>
      </c>
      <c r="FU144" s="31">
        <f t="shared" si="284"/>
        <v>137386.5</v>
      </c>
      <c r="FV144" s="31">
        <f t="shared" si="284"/>
        <v>1274953.58</v>
      </c>
      <c r="FW144" s="31">
        <f t="shared" si="284"/>
        <v>96573.839999999851</v>
      </c>
      <c r="FX144" s="31">
        <f t="shared" si="284"/>
        <v>0</v>
      </c>
      <c r="FY144" s="189"/>
      <c r="FZ144" s="2">
        <f>SUM(C144:FX144)</f>
        <v>546085888.60000038</v>
      </c>
      <c r="GA144" s="62"/>
      <c r="GB144" s="2">
        <f t="shared" si="281"/>
        <v>546085888.60000038</v>
      </c>
      <c r="GC144" s="189"/>
      <c r="GD144" s="189"/>
      <c r="GE144" s="189"/>
      <c r="GF144" s="189"/>
      <c r="GG144" s="30"/>
      <c r="GH144" s="199"/>
      <c r="GI144" s="179"/>
      <c r="GJ144" s="179"/>
      <c r="GK144" s="179"/>
      <c r="GL144" s="179"/>
      <c r="GM144" s="179"/>
      <c r="GN144" s="180"/>
      <c r="GO144" s="180"/>
    </row>
    <row r="145" spans="1:197" s="108" customFormat="1" x14ac:dyDescent="0.35">
      <c r="A145" s="115" t="s">
        <v>1007</v>
      </c>
      <c r="B145" s="116" t="s">
        <v>1063</v>
      </c>
      <c r="C145" s="190">
        <f t="shared" ref="C145:AH145" si="285">IF(C143&gt;C142,C143,C143+(C144*$B$6))</f>
        <v>80472801.3794</v>
      </c>
      <c r="D145" s="190">
        <f t="shared" si="285"/>
        <v>437059842.41579998</v>
      </c>
      <c r="E145" s="190">
        <f t="shared" si="285"/>
        <v>69152473.565799996</v>
      </c>
      <c r="F145" s="190">
        <f t="shared" si="285"/>
        <v>282380896.04720002</v>
      </c>
      <c r="G145" s="190">
        <f t="shared" si="285"/>
        <v>22881068.492000002</v>
      </c>
      <c r="H145" s="190">
        <f t="shared" si="285"/>
        <v>13540546.1052</v>
      </c>
      <c r="I145" s="190">
        <f t="shared" si="285"/>
        <v>97302410.360799998</v>
      </c>
      <c r="J145" s="190">
        <f t="shared" si="285"/>
        <v>24248823.758200001</v>
      </c>
      <c r="K145" s="190">
        <f t="shared" si="285"/>
        <v>4365755.5351999998</v>
      </c>
      <c r="L145" s="190">
        <f t="shared" si="285"/>
        <v>25904955.658799998</v>
      </c>
      <c r="M145" s="190">
        <f t="shared" si="285"/>
        <v>12207660.639</v>
      </c>
      <c r="N145" s="190">
        <f t="shared" si="285"/>
        <v>586677572.12580001</v>
      </c>
      <c r="O145" s="190">
        <f t="shared" si="285"/>
        <v>139092800.16000003</v>
      </c>
      <c r="P145" s="190">
        <f t="shared" si="285"/>
        <v>5340945.3838</v>
      </c>
      <c r="Q145" s="190">
        <f t="shared" si="285"/>
        <v>503429050.90759999</v>
      </c>
      <c r="R145" s="190">
        <f t="shared" si="285"/>
        <v>80661244.01820001</v>
      </c>
      <c r="S145" s="190">
        <f t="shared" si="285"/>
        <v>19272609.933600001</v>
      </c>
      <c r="T145" s="190">
        <f t="shared" si="285"/>
        <v>3361641.5062000002</v>
      </c>
      <c r="U145" s="190">
        <f t="shared" si="285"/>
        <v>1414741.2492</v>
      </c>
      <c r="V145" s="190">
        <f t="shared" si="285"/>
        <v>4399442.5558000002</v>
      </c>
      <c r="W145" s="190">
        <f t="shared" si="285"/>
        <v>1361478.1972000001</v>
      </c>
      <c r="X145" s="190">
        <f t="shared" si="285"/>
        <v>1309995.9138</v>
      </c>
      <c r="Y145" s="190">
        <f t="shared" si="285"/>
        <v>11058916.260000002</v>
      </c>
      <c r="Z145" s="190">
        <f t="shared" si="285"/>
        <v>3967180.8056000001</v>
      </c>
      <c r="AA145" s="190">
        <f t="shared" si="285"/>
        <v>350976670.38819999</v>
      </c>
      <c r="AB145" s="190">
        <f t="shared" si="285"/>
        <v>309176338.17760003</v>
      </c>
      <c r="AC145" s="190">
        <f t="shared" si="285"/>
        <v>10894104.416999999</v>
      </c>
      <c r="AD145" s="190">
        <f t="shared" si="285"/>
        <v>17105332.606399998</v>
      </c>
      <c r="AE145" s="190">
        <f t="shared" si="285"/>
        <v>2270222.7169999997</v>
      </c>
      <c r="AF145" s="190">
        <f t="shared" si="285"/>
        <v>3422283.611</v>
      </c>
      <c r="AG145" s="190">
        <f t="shared" si="285"/>
        <v>8044130.8430000003</v>
      </c>
      <c r="AH145" s="190">
        <f t="shared" si="285"/>
        <v>11596682.178400001</v>
      </c>
      <c r="AI145" s="190">
        <f t="shared" ref="AI145:BN145" si="286">IF(AI143&gt;AI142,AI143,AI143+(AI144*$B$6))</f>
        <v>5608825.2306000004</v>
      </c>
      <c r="AJ145" s="190">
        <f t="shared" si="286"/>
        <v>3771793.7423999999</v>
      </c>
      <c r="AK145" s="190">
        <f t="shared" si="286"/>
        <v>3483429.7006000001</v>
      </c>
      <c r="AL145" s="190">
        <f t="shared" si="286"/>
        <v>4845895.8357999995</v>
      </c>
      <c r="AM145" s="190">
        <f t="shared" si="286"/>
        <v>4953863.0757999998</v>
      </c>
      <c r="AN145" s="190">
        <f t="shared" si="286"/>
        <v>4598951.9282</v>
      </c>
      <c r="AO145" s="190">
        <f t="shared" si="286"/>
        <v>47304741.235399999</v>
      </c>
      <c r="AP145" s="190">
        <f t="shared" si="286"/>
        <v>1026570415.0662</v>
      </c>
      <c r="AQ145" s="190">
        <f t="shared" si="286"/>
        <v>4570961.307</v>
      </c>
      <c r="AR145" s="190">
        <f t="shared" si="286"/>
        <v>683069289.34119999</v>
      </c>
      <c r="AS145" s="190">
        <f t="shared" si="286"/>
        <v>79071484.962799996</v>
      </c>
      <c r="AT145" s="190">
        <f t="shared" si="286"/>
        <v>28329231.9144</v>
      </c>
      <c r="AU145" s="190">
        <f t="shared" si="286"/>
        <v>4704126.4440000001</v>
      </c>
      <c r="AV145" s="190">
        <f t="shared" si="286"/>
        <v>5110722.074</v>
      </c>
      <c r="AW145" s="190">
        <f t="shared" si="286"/>
        <v>4541065.9907999998</v>
      </c>
      <c r="AX145" s="190">
        <f t="shared" si="286"/>
        <v>2072909.2006000001</v>
      </c>
      <c r="AY145" s="190">
        <f t="shared" si="286"/>
        <v>6011758.0329999998</v>
      </c>
      <c r="AZ145" s="190">
        <f t="shared" si="286"/>
        <v>140534090.44100001</v>
      </c>
      <c r="BA145" s="190">
        <f t="shared" si="286"/>
        <v>101780870.98360001</v>
      </c>
      <c r="BB145" s="190">
        <f t="shared" si="286"/>
        <v>83857645.401000008</v>
      </c>
      <c r="BC145" s="190">
        <f t="shared" si="286"/>
        <v>283059881.71280003</v>
      </c>
      <c r="BD145" s="190">
        <f t="shared" si="286"/>
        <v>40569043.027799994</v>
      </c>
      <c r="BE145" s="190">
        <f t="shared" si="286"/>
        <v>13172371.602400001</v>
      </c>
      <c r="BF145" s="190">
        <f t="shared" si="286"/>
        <v>283332951.65979999</v>
      </c>
      <c r="BG145" s="190">
        <f t="shared" si="286"/>
        <v>12319145.1874</v>
      </c>
      <c r="BH145" s="190">
        <f t="shared" si="286"/>
        <v>7706192.9160000002</v>
      </c>
      <c r="BI145" s="190">
        <f t="shared" si="286"/>
        <v>4727157.6414000001</v>
      </c>
      <c r="BJ145" s="190">
        <f t="shared" si="286"/>
        <v>70240923.723800004</v>
      </c>
      <c r="BK145" s="190">
        <f t="shared" si="286"/>
        <v>393569664.71079999</v>
      </c>
      <c r="BL145" s="190">
        <f t="shared" si="286"/>
        <v>1888020.8532</v>
      </c>
      <c r="BM145" s="190">
        <f t="shared" si="286"/>
        <v>5553073.2588</v>
      </c>
      <c r="BN145" s="190">
        <f t="shared" si="286"/>
        <v>34829731.349799998</v>
      </c>
      <c r="BO145" s="190">
        <f t="shared" ref="BO145:CT145" si="287">IF(BO143&gt;BO142,BO143,BO143+(BO144*$B$6))</f>
        <v>14480071.854</v>
      </c>
      <c r="BP145" s="190">
        <f t="shared" si="287"/>
        <v>3073520.9268</v>
      </c>
      <c r="BQ145" s="190">
        <f t="shared" si="287"/>
        <v>73803542.195199996</v>
      </c>
      <c r="BR145" s="190">
        <f t="shared" si="287"/>
        <v>53204861.132399999</v>
      </c>
      <c r="BS145" s="190">
        <f t="shared" si="287"/>
        <v>15067784.999199999</v>
      </c>
      <c r="BT145" s="190">
        <f t="shared" si="287"/>
        <v>5704172.4687999999</v>
      </c>
      <c r="BU145" s="190">
        <f t="shared" si="287"/>
        <v>6103754.4879999999</v>
      </c>
      <c r="BV145" s="190">
        <f t="shared" si="287"/>
        <v>15501151.874199999</v>
      </c>
      <c r="BW145" s="190">
        <f t="shared" si="287"/>
        <v>24831152.626600001</v>
      </c>
      <c r="BX145" s="190">
        <f t="shared" si="287"/>
        <v>1554713.5756000001</v>
      </c>
      <c r="BY145" s="190">
        <f t="shared" si="287"/>
        <v>6085152.7429999998</v>
      </c>
      <c r="BZ145" s="190">
        <f t="shared" si="287"/>
        <v>4161680.0573999998</v>
      </c>
      <c r="CA145" s="190">
        <f t="shared" si="287"/>
        <v>3101722.2316000001</v>
      </c>
      <c r="CB145" s="190">
        <f t="shared" si="287"/>
        <v>818945346.71459997</v>
      </c>
      <c r="CC145" s="190">
        <f t="shared" si="287"/>
        <v>3620823.3064000001</v>
      </c>
      <c r="CD145" s="190">
        <f t="shared" si="287"/>
        <v>1268160.4394</v>
      </c>
      <c r="CE145" s="190">
        <f t="shared" si="287"/>
        <v>3229649.3665999998</v>
      </c>
      <c r="CF145" s="190">
        <f t="shared" si="287"/>
        <v>2240103.3873999999</v>
      </c>
      <c r="CG145" s="190">
        <f t="shared" si="287"/>
        <v>3664464.7212</v>
      </c>
      <c r="CH145" s="190">
        <f t="shared" si="287"/>
        <v>2156187.6601999998</v>
      </c>
      <c r="CI145" s="190">
        <f t="shared" si="287"/>
        <v>8739295.0471999999</v>
      </c>
      <c r="CJ145" s="190">
        <f t="shared" si="287"/>
        <v>11269975.658</v>
      </c>
      <c r="CK145" s="190">
        <f t="shared" si="287"/>
        <v>56640015.648800001</v>
      </c>
      <c r="CL145" s="190">
        <f t="shared" si="287"/>
        <v>14594830.060800001</v>
      </c>
      <c r="CM145" s="190">
        <f t="shared" si="287"/>
        <v>9408805.089399999</v>
      </c>
      <c r="CN145" s="190">
        <f t="shared" si="287"/>
        <v>352197667.92439997</v>
      </c>
      <c r="CO145" s="190">
        <f t="shared" si="287"/>
        <v>155608795.28119999</v>
      </c>
      <c r="CP145" s="190">
        <f t="shared" si="287"/>
        <v>11571387.582599999</v>
      </c>
      <c r="CQ145" s="190">
        <f t="shared" si="287"/>
        <v>10298565.5688</v>
      </c>
      <c r="CR145" s="190">
        <f t="shared" si="287"/>
        <v>3742347.4761999999</v>
      </c>
      <c r="CS145" s="190">
        <f t="shared" si="287"/>
        <v>4235145.9475999996</v>
      </c>
      <c r="CT145" s="190">
        <f t="shared" si="287"/>
        <v>2595200.3288000003</v>
      </c>
      <c r="CU145" s="190">
        <f t="shared" ref="CU145:DZ145" si="288">IF(CU143&gt;CU142,CU143,CU143+(CU144*$B$6))</f>
        <v>5463223.0473999996</v>
      </c>
      <c r="CV145" s="190">
        <f t="shared" si="288"/>
        <v>1237800.3262</v>
      </c>
      <c r="CW145" s="190">
        <f t="shared" si="288"/>
        <v>3740265.4014000003</v>
      </c>
      <c r="CX145" s="190">
        <f t="shared" si="288"/>
        <v>6301324.2602000004</v>
      </c>
      <c r="CY145" s="190">
        <f t="shared" si="288"/>
        <v>1303190.3444000001</v>
      </c>
      <c r="CZ145" s="190">
        <f t="shared" si="288"/>
        <v>20938408.549599998</v>
      </c>
      <c r="DA145" s="190">
        <f t="shared" si="288"/>
        <v>3797636.3016000004</v>
      </c>
      <c r="DB145" s="190">
        <f t="shared" si="288"/>
        <v>4879037.4550000001</v>
      </c>
      <c r="DC145" s="190">
        <f t="shared" si="288"/>
        <v>3709027.1888000001</v>
      </c>
      <c r="DD145" s="190">
        <f t="shared" si="288"/>
        <v>3612224.4208</v>
      </c>
      <c r="DE145" s="190">
        <f t="shared" si="288"/>
        <v>4612871.4317999994</v>
      </c>
      <c r="DF145" s="190">
        <f t="shared" si="288"/>
        <v>220872110.68779999</v>
      </c>
      <c r="DG145" s="190">
        <f t="shared" si="288"/>
        <v>2247213.8434000001</v>
      </c>
      <c r="DH145" s="190">
        <f t="shared" si="288"/>
        <v>20088306.994599998</v>
      </c>
      <c r="DI145" s="190">
        <f t="shared" si="288"/>
        <v>27699814.571199998</v>
      </c>
      <c r="DJ145" s="190">
        <f t="shared" si="288"/>
        <v>8153354.2927999999</v>
      </c>
      <c r="DK145" s="190">
        <f t="shared" si="288"/>
        <v>6453329.7668000003</v>
      </c>
      <c r="DL145" s="190">
        <f t="shared" si="288"/>
        <v>67231128.381400004</v>
      </c>
      <c r="DM145" s="190">
        <f t="shared" si="288"/>
        <v>4494215.1168</v>
      </c>
      <c r="DN145" s="190">
        <f t="shared" si="288"/>
        <v>16381132.830800001</v>
      </c>
      <c r="DO145" s="190">
        <f t="shared" si="288"/>
        <v>39481254.127000004</v>
      </c>
      <c r="DP145" s="190">
        <f t="shared" si="288"/>
        <v>3898564.3855999997</v>
      </c>
      <c r="DQ145" s="190">
        <f t="shared" si="288"/>
        <v>11550787.737600001</v>
      </c>
      <c r="DR145" s="190">
        <f t="shared" si="288"/>
        <v>15863255.163999999</v>
      </c>
      <c r="DS145" s="190">
        <f t="shared" si="288"/>
        <v>7709716.5385999996</v>
      </c>
      <c r="DT145" s="190">
        <f t="shared" si="288"/>
        <v>3708724.8939999999</v>
      </c>
      <c r="DU145" s="190">
        <f t="shared" si="288"/>
        <v>5378318.1688000001</v>
      </c>
      <c r="DV145" s="190">
        <f t="shared" si="288"/>
        <v>3779327.2289999998</v>
      </c>
      <c r="DW145" s="190">
        <f t="shared" si="288"/>
        <v>4614202.9123999998</v>
      </c>
      <c r="DX145" s="190">
        <f t="shared" si="288"/>
        <v>3816302.1965999999</v>
      </c>
      <c r="DY145" s="190">
        <f t="shared" si="288"/>
        <v>4968011.9300000006</v>
      </c>
      <c r="DZ145" s="190">
        <f t="shared" si="288"/>
        <v>8487726.7963999994</v>
      </c>
      <c r="EA145" s="190">
        <f t="shared" ref="EA145:FF145" si="289">IF(EA143&gt;EA142,EA143,EA143+(EA144*$B$6))</f>
        <v>7233182.3952000001</v>
      </c>
      <c r="EB145" s="190">
        <f t="shared" si="289"/>
        <v>6836982.852</v>
      </c>
      <c r="EC145" s="190">
        <f t="shared" si="289"/>
        <v>4266539.3653999995</v>
      </c>
      <c r="ED145" s="190">
        <f t="shared" si="289"/>
        <v>23472137.91</v>
      </c>
      <c r="EE145" s="190">
        <f t="shared" si="289"/>
        <v>3702480.1630000002</v>
      </c>
      <c r="EF145" s="190">
        <f t="shared" si="289"/>
        <v>15722779.7426</v>
      </c>
      <c r="EG145" s="190">
        <f t="shared" si="289"/>
        <v>4269962.6082000006</v>
      </c>
      <c r="EH145" s="190">
        <f t="shared" si="289"/>
        <v>4184555.8131999997</v>
      </c>
      <c r="EI145" s="190">
        <f t="shared" si="289"/>
        <v>157674098.4048</v>
      </c>
      <c r="EJ145" s="190">
        <f t="shared" si="289"/>
        <v>111760659.60059999</v>
      </c>
      <c r="EK145" s="190">
        <f t="shared" si="289"/>
        <v>8594073.3095999993</v>
      </c>
      <c r="EL145" s="190">
        <f t="shared" si="289"/>
        <v>6024288.7161999997</v>
      </c>
      <c r="EM145" s="190">
        <f t="shared" si="289"/>
        <v>5444838.8644000003</v>
      </c>
      <c r="EN145" s="190">
        <f t="shared" si="289"/>
        <v>11846306.382000001</v>
      </c>
      <c r="EO145" s="190">
        <f t="shared" si="289"/>
        <v>4598319.3635999998</v>
      </c>
      <c r="EP145" s="190">
        <f t="shared" si="289"/>
        <v>6364009.8358000005</v>
      </c>
      <c r="EQ145" s="190">
        <f t="shared" si="289"/>
        <v>30294784.985199999</v>
      </c>
      <c r="ER145" s="190">
        <f t="shared" si="289"/>
        <v>5225097.5540000005</v>
      </c>
      <c r="ES145" s="190">
        <f t="shared" si="289"/>
        <v>3336360.4356</v>
      </c>
      <c r="ET145" s="190">
        <f t="shared" si="289"/>
        <v>4358499.2734000003</v>
      </c>
      <c r="EU145" s="190">
        <f t="shared" si="289"/>
        <v>8257432.9787999997</v>
      </c>
      <c r="EV145" s="190">
        <f t="shared" si="289"/>
        <v>1769951.0995999998</v>
      </c>
      <c r="EW145" s="190">
        <f t="shared" si="289"/>
        <v>12310312.970000001</v>
      </c>
      <c r="EX145" s="190">
        <f t="shared" si="289"/>
        <v>3808153.9514000001</v>
      </c>
      <c r="EY145" s="190">
        <f t="shared" si="289"/>
        <v>7813702.3420000002</v>
      </c>
      <c r="EZ145" s="190">
        <f t="shared" si="289"/>
        <v>2813389.8202</v>
      </c>
      <c r="FA145" s="190">
        <f t="shared" si="289"/>
        <v>41418483.718599997</v>
      </c>
      <c r="FB145" s="190">
        <f t="shared" si="289"/>
        <v>4796195.9972000001</v>
      </c>
      <c r="FC145" s="190">
        <f t="shared" si="289"/>
        <v>19582640.128399998</v>
      </c>
      <c r="FD145" s="190">
        <f t="shared" si="289"/>
        <v>5898160.2136000004</v>
      </c>
      <c r="FE145" s="190">
        <f t="shared" si="289"/>
        <v>1808527.6939999999</v>
      </c>
      <c r="FF145" s="190">
        <f t="shared" si="289"/>
        <v>3619916.3338000001</v>
      </c>
      <c r="FG145" s="190">
        <f t="shared" ref="FG145:FX145" si="290">IF(FG143&gt;FG142,FG143,FG143+(FG144*$B$6))</f>
        <v>2634357.4114000001</v>
      </c>
      <c r="FH145" s="190">
        <f t="shared" si="290"/>
        <v>1719276.169</v>
      </c>
      <c r="FI145" s="190">
        <f t="shared" si="290"/>
        <v>20652395.940200001</v>
      </c>
      <c r="FJ145" s="190">
        <f t="shared" si="290"/>
        <v>23074430.429400001</v>
      </c>
      <c r="FK145" s="190">
        <f t="shared" si="290"/>
        <v>29946328.369200002</v>
      </c>
      <c r="FL145" s="190">
        <f t="shared" si="290"/>
        <v>94605785.875799999</v>
      </c>
      <c r="FM145" s="190">
        <f t="shared" si="290"/>
        <v>45226954.386800006</v>
      </c>
      <c r="FN145" s="190">
        <f t="shared" si="290"/>
        <v>266990895.66960001</v>
      </c>
      <c r="FO145" s="190">
        <f t="shared" si="290"/>
        <v>13911411.317199999</v>
      </c>
      <c r="FP145" s="190">
        <f t="shared" si="290"/>
        <v>28214420.054200001</v>
      </c>
      <c r="FQ145" s="190">
        <f t="shared" si="290"/>
        <v>12373921.970999999</v>
      </c>
      <c r="FR145" s="190">
        <f t="shared" si="290"/>
        <v>3345181.4419999998</v>
      </c>
      <c r="FS145" s="190">
        <f t="shared" si="290"/>
        <v>3324346.1121999999</v>
      </c>
      <c r="FT145" s="190">
        <f t="shared" si="290"/>
        <v>1466616.4516</v>
      </c>
      <c r="FU145" s="190">
        <f t="shared" si="290"/>
        <v>10331323.870000001</v>
      </c>
      <c r="FV145" s="190">
        <f t="shared" si="290"/>
        <v>9356053.6344000008</v>
      </c>
      <c r="FW145" s="190">
        <f t="shared" si="290"/>
        <v>2950568.9811999998</v>
      </c>
      <c r="FX145" s="190">
        <f t="shared" si="290"/>
        <v>1690711.52</v>
      </c>
      <c r="FY145" s="189"/>
      <c r="FZ145" s="191">
        <f>SUM(C145:FX145)</f>
        <v>9900204507.5679951</v>
      </c>
      <c r="GA145" s="62"/>
      <c r="GB145" s="2">
        <f t="shared" si="281"/>
        <v>9900204507.5679951</v>
      </c>
      <c r="GC145" s="189"/>
      <c r="GD145" s="189"/>
      <c r="GE145" s="189"/>
      <c r="GF145" s="189"/>
      <c r="GG145" s="30"/>
      <c r="GH145" s="199"/>
      <c r="GI145" s="179"/>
      <c r="GJ145" s="179"/>
      <c r="GK145" s="179"/>
      <c r="GL145" s="179"/>
      <c r="GM145" s="179"/>
      <c r="GN145" s="180"/>
      <c r="GO145" s="180"/>
    </row>
    <row r="146" spans="1:197" s="108" customFormat="1" x14ac:dyDescent="0.35">
      <c r="A146" s="173"/>
      <c r="B146" s="15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90"/>
      <c r="DZ146" s="190"/>
      <c r="EA146" s="190"/>
      <c r="EB146" s="190"/>
      <c r="EC146" s="190"/>
      <c r="ED146" s="190"/>
      <c r="EE146" s="190"/>
      <c r="EF146" s="190"/>
      <c r="EG146" s="190"/>
      <c r="EH146" s="190"/>
      <c r="EI146" s="190"/>
      <c r="EJ146" s="190"/>
      <c r="EK146" s="190"/>
      <c r="EL146" s="190"/>
      <c r="EM146" s="190"/>
      <c r="EN146" s="190"/>
      <c r="EO146" s="190"/>
      <c r="EP146" s="190"/>
      <c r="EQ146" s="190"/>
      <c r="ER146" s="190"/>
      <c r="ES146" s="190"/>
      <c r="ET146" s="190"/>
      <c r="EU146" s="190"/>
      <c r="EV146" s="190"/>
      <c r="EW146" s="190"/>
      <c r="EX146" s="190"/>
      <c r="EY146" s="190"/>
      <c r="EZ146" s="190"/>
      <c r="FA146" s="190"/>
      <c r="FB146" s="190"/>
      <c r="FC146" s="190"/>
      <c r="FD146" s="190"/>
      <c r="FE146" s="190"/>
      <c r="FF146" s="190"/>
      <c r="FG146" s="190"/>
      <c r="FH146" s="190"/>
      <c r="FI146" s="190"/>
      <c r="FJ146" s="190"/>
      <c r="FK146" s="190"/>
      <c r="FL146" s="190"/>
      <c r="FM146" s="190"/>
      <c r="FN146" s="190"/>
      <c r="FO146" s="190"/>
      <c r="FP146" s="190"/>
      <c r="FQ146" s="190"/>
      <c r="FR146" s="190"/>
      <c r="FS146" s="190"/>
      <c r="FT146" s="190"/>
      <c r="FU146" s="190"/>
      <c r="FV146" s="190"/>
      <c r="FW146" s="190"/>
      <c r="FX146" s="190"/>
      <c r="FY146" s="189"/>
      <c r="FZ146" s="2"/>
      <c r="GA146" s="62"/>
      <c r="GB146" s="2"/>
      <c r="GC146" s="189"/>
      <c r="GD146" s="189"/>
      <c r="GE146" s="189"/>
      <c r="GF146" s="189"/>
      <c r="GG146" s="30"/>
      <c r="GH146" s="199"/>
      <c r="GI146" s="179"/>
      <c r="GJ146" s="179"/>
      <c r="GK146" s="179"/>
      <c r="GL146" s="179"/>
      <c r="GM146" s="179"/>
      <c r="GN146" s="180"/>
      <c r="GO146" s="180"/>
    </row>
    <row r="147" spans="1:197" x14ac:dyDescent="0.35">
      <c r="A147" s="115" t="s">
        <v>490</v>
      </c>
      <c r="B147" s="150" t="s">
        <v>562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116"/>
      <c r="GJ147" s="116"/>
      <c r="GK147" s="116"/>
      <c r="GL147" s="116"/>
      <c r="GM147" s="116"/>
    </row>
    <row r="148" spans="1:197" x14ac:dyDescent="0.35">
      <c r="A148" s="115" t="s">
        <v>563</v>
      </c>
      <c r="B148" s="116" t="s">
        <v>1038</v>
      </c>
      <c r="C148" s="34">
        <f t="shared" ref="C148:AH148" si="291">C42</f>
        <v>27</v>
      </c>
      <c r="D148" s="34">
        <f t="shared" si="291"/>
        <v>27</v>
      </c>
      <c r="E148" s="34">
        <f t="shared" si="291"/>
        <v>27</v>
      </c>
      <c r="F148" s="34">
        <f t="shared" si="291"/>
        <v>27</v>
      </c>
      <c r="G148" s="34">
        <f t="shared" si="291"/>
        <v>25.265000000000001</v>
      </c>
      <c r="H148" s="34">
        <f t="shared" si="291"/>
        <v>27</v>
      </c>
      <c r="I148" s="34">
        <f t="shared" si="291"/>
        <v>27</v>
      </c>
      <c r="J148" s="34">
        <f t="shared" si="291"/>
        <v>27</v>
      </c>
      <c r="K148" s="34">
        <f t="shared" si="291"/>
        <v>27</v>
      </c>
      <c r="L148" s="34">
        <f t="shared" si="291"/>
        <v>26.895</v>
      </c>
      <c r="M148" s="34">
        <f t="shared" si="291"/>
        <v>25.946999999999999</v>
      </c>
      <c r="N148" s="34">
        <f t="shared" si="291"/>
        <v>18.756</v>
      </c>
      <c r="O148" s="34">
        <f t="shared" si="291"/>
        <v>27</v>
      </c>
      <c r="P148" s="34">
        <f t="shared" si="291"/>
        <v>27</v>
      </c>
      <c r="Q148" s="34">
        <f t="shared" si="291"/>
        <v>27</v>
      </c>
      <c r="R148" s="34">
        <f t="shared" si="291"/>
        <v>27</v>
      </c>
      <c r="S148" s="34">
        <f t="shared" si="291"/>
        <v>26.013999999999999</v>
      </c>
      <c r="T148" s="34">
        <f t="shared" si="291"/>
        <v>24.300999999999998</v>
      </c>
      <c r="U148" s="34">
        <f t="shared" si="291"/>
        <v>23.800999999999998</v>
      </c>
      <c r="V148" s="34">
        <f t="shared" si="291"/>
        <v>27</v>
      </c>
      <c r="W148" s="34">
        <f t="shared" si="291"/>
        <v>27</v>
      </c>
      <c r="X148" s="34">
        <f t="shared" si="291"/>
        <v>15.756</v>
      </c>
      <c r="Y148" s="34">
        <f t="shared" si="291"/>
        <v>24.498000000000001</v>
      </c>
      <c r="Z148" s="34">
        <f t="shared" si="291"/>
        <v>23.59</v>
      </c>
      <c r="AA148" s="34">
        <f t="shared" si="291"/>
        <v>27</v>
      </c>
      <c r="AB148" s="34">
        <f t="shared" si="291"/>
        <v>27</v>
      </c>
      <c r="AC148" s="34">
        <f t="shared" si="291"/>
        <v>20.981999999999999</v>
      </c>
      <c r="AD148" s="34">
        <f t="shared" si="291"/>
        <v>19.693000000000001</v>
      </c>
      <c r="AE148" s="34">
        <f t="shared" si="291"/>
        <v>12.814</v>
      </c>
      <c r="AF148" s="34">
        <f t="shared" si="291"/>
        <v>11.673999999999999</v>
      </c>
      <c r="AG148" s="34">
        <f t="shared" si="291"/>
        <v>12.484999999999999</v>
      </c>
      <c r="AH148" s="34">
        <f t="shared" si="291"/>
        <v>22.123000000000001</v>
      </c>
      <c r="AI148" s="34">
        <f t="shared" ref="AI148:BN148" si="292">AI42</f>
        <v>27</v>
      </c>
      <c r="AJ148" s="34">
        <f t="shared" si="292"/>
        <v>23.788</v>
      </c>
      <c r="AK148" s="34">
        <f t="shared" si="292"/>
        <v>21.28</v>
      </c>
      <c r="AL148" s="34">
        <f t="shared" si="292"/>
        <v>27</v>
      </c>
      <c r="AM148" s="34">
        <f t="shared" si="292"/>
        <v>21.449000000000002</v>
      </c>
      <c r="AN148" s="34">
        <f t="shared" si="292"/>
        <v>27</v>
      </c>
      <c r="AO148" s="34">
        <f t="shared" si="292"/>
        <v>27</v>
      </c>
      <c r="AP148" s="34">
        <f t="shared" si="292"/>
        <v>27</v>
      </c>
      <c r="AQ148" s="34">
        <f t="shared" si="292"/>
        <v>18.684999999999999</v>
      </c>
      <c r="AR148" s="34">
        <f t="shared" si="292"/>
        <v>27</v>
      </c>
      <c r="AS148" s="34">
        <f t="shared" si="292"/>
        <v>12.138</v>
      </c>
      <c r="AT148" s="34">
        <f t="shared" si="292"/>
        <v>27</v>
      </c>
      <c r="AU148" s="34">
        <f t="shared" si="292"/>
        <v>24.187999999999999</v>
      </c>
      <c r="AV148" s="34">
        <f t="shared" si="292"/>
        <v>27</v>
      </c>
      <c r="AW148" s="34">
        <f t="shared" si="292"/>
        <v>24.431000000000001</v>
      </c>
      <c r="AX148" s="34">
        <f t="shared" si="292"/>
        <v>21.797999999999998</v>
      </c>
      <c r="AY148" s="34">
        <f t="shared" si="292"/>
        <v>27</v>
      </c>
      <c r="AZ148" s="34">
        <f t="shared" si="292"/>
        <v>15.72</v>
      </c>
      <c r="BA148" s="34">
        <f t="shared" si="292"/>
        <v>26.893999999999998</v>
      </c>
      <c r="BB148" s="34">
        <f t="shared" si="292"/>
        <v>24.684000000000001</v>
      </c>
      <c r="BC148" s="34">
        <f t="shared" si="292"/>
        <v>20.715</v>
      </c>
      <c r="BD148" s="34">
        <f t="shared" si="292"/>
        <v>27</v>
      </c>
      <c r="BE148" s="34">
        <f t="shared" si="292"/>
        <v>27</v>
      </c>
      <c r="BF148" s="34">
        <f t="shared" si="292"/>
        <v>27</v>
      </c>
      <c r="BG148" s="34">
        <f t="shared" si="292"/>
        <v>27</v>
      </c>
      <c r="BH148" s="34">
        <f t="shared" si="292"/>
        <v>26.419</v>
      </c>
      <c r="BI148" s="34">
        <f t="shared" si="292"/>
        <v>13.433</v>
      </c>
      <c r="BJ148" s="34">
        <f t="shared" si="292"/>
        <v>27</v>
      </c>
      <c r="BK148" s="34">
        <f t="shared" si="292"/>
        <v>27</v>
      </c>
      <c r="BL148" s="34">
        <f t="shared" si="292"/>
        <v>27</v>
      </c>
      <c r="BM148" s="34">
        <f t="shared" si="292"/>
        <v>25.834</v>
      </c>
      <c r="BN148" s="34">
        <f t="shared" si="292"/>
        <v>27</v>
      </c>
      <c r="BO148" s="34">
        <f t="shared" ref="BO148:CO148" si="293">BO42</f>
        <v>20.202999999999999</v>
      </c>
      <c r="BP148" s="34">
        <f t="shared" si="293"/>
        <v>26.702000000000002</v>
      </c>
      <c r="BQ148" s="34">
        <f t="shared" si="293"/>
        <v>26.759</v>
      </c>
      <c r="BR148" s="34">
        <f t="shared" si="293"/>
        <v>9.6999999999999993</v>
      </c>
      <c r="BS148" s="34">
        <f t="shared" si="293"/>
        <v>4.3949999999999996</v>
      </c>
      <c r="BT148" s="34">
        <f t="shared" si="293"/>
        <v>6.6509999999999998</v>
      </c>
      <c r="BU148" s="34">
        <f t="shared" si="293"/>
        <v>13.811</v>
      </c>
      <c r="BV148" s="34">
        <f t="shared" si="293"/>
        <v>10.33</v>
      </c>
      <c r="BW148" s="34">
        <f t="shared" si="293"/>
        <v>15.736000000000001</v>
      </c>
      <c r="BX148" s="34">
        <f t="shared" si="293"/>
        <v>19.067</v>
      </c>
      <c r="BY148" s="34">
        <f t="shared" si="293"/>
        <v>27</v>
      </c>
      <c r="BZ148" s="34">
        <f t="shared" si="293"/>
        <v>27</v>
      </c>
      <c r="CA148" s="34">
        <f t="shared" si="293"/>
        <v>23.041</v>
      </c>
      <c r="CB148" s="34">
        <f t="shared" si="293"/>
        <v>27</v>
      </c>
      <c r="CC148" s="34">
        <f t="shared" si="293"/>
        <v>27</v>
      </c>
      <c r="CD148" s="34">
        <f t="shared" si="293"/>
        <v>24.52</v>
      </c>
      <c r="CE148" s="34">
        <f t="shared" si="293"/>
        <v>27</v>
      </c>
      <c r="CF148" s="34">
        <f t="shared" si="293"/>
        <v>24.334</v>
      </c>
      <c r="CG148" s="34">
        <f t="shared" si="293"/>
        <v>27</v>
      </c>
      <c r="CH148" s="34">
        <f t="shared" si="293"/>
        <v>27</v>
      </c>
      <c r="CI148" s="34">
        <f t="shared" si="293"/>
        <v>27</v>
      </c>
      <c r="CJ148" s="34">
        <f t="shared" si="293"/>
        <v>26.513999999999999</v>
      </c>
      <c r="CK148" s="34">
        <f t="shared" si="293"/>
        <v>11.601000000000001</v>
      </c>
      <c r="CL148" s="34">
        <f t="shared" si="293"/>
        <v>13.228999999999999</v>
      </c>
      <c r="CM148" s="34">
        <f t="shared" si="293"/>
        <v>7.274</v>
      </c>
      <c r="CN148" s="34">
        <f t="shared" si="293"/>
        <v>27</v>
      </c>
      <c r="CO148" s="34">
        <f t="shared" si="293"/>
        <v>27</v>
      </c>
      <c r="CP148" s="34">
        <v>18.518000000000001</v>
      </c>
      <c r="CQ148" s="34">
        <f t="shared" ref="CQ148:DP148" si="294">CQ42</f>
        <v>17.427</v>
      </c>
      <c r="CR148" s="34">
        <f t="shared" si="294"/>
        <v>4.1689999999999996</v>
      </c>
      <c r="CS148" s="34">
        <f t="shared" si="294"/>
        <v>27</v>
      </c>
      <c r="CT148" s="34">
        <f t="shared" si="294"/>
        <v>13.52</v>
      </c>
      <c r="CU148" s="34">
        <f t="shared" si="294"/>
        <v>24.616</v>
      </c>
      <c r="CV148" s="34">
        <f t="shared" si="294"/>
        <v>15.978999999999999</v>
      </c>
      <c r="CW148" s="34">
        <f t="shared" si="294"/>
        <v>17.379000000000001</v>
      </c>
      <c r="CX148" s="34">
        <f t="shared" si="294"/>
        <v>26.824000000000002</v>
      </c>
      <c r="CY148" s="34">
        <f t="shared" si="294"/>
        <v>27</v>
      </c>
      <c r="CZ148" s="34">
        <f t="shared" si="294"/>
        <v>27</v>
      </c>
      <c r="DA148" s="34">
        <f t="shared" si="294"/>
        <v>27</v>
      </c>
      <c r="DB148" s="34">
        <f t="shared" si="294"/>
        <v>27</v>
      </c>
      <c r="DC148" s="34">
        <f t="shared" si="294"/>
        <v>22.417999999999999</v>
      </c>
      <c r="DD148" s="34">
        <f t="shared" si="294"/>
        <v>3.43</v>
      </c>
      <c r="DE148" s="34">
        <f t="shared" si="294"/>
        <v>11.895</v>
      </c>
      <c r="DF148" s="34">
        <f t="shared" si="294"/>
        <v>27</v>
      </c>
      <c r="DG148" s="34">
        <f t="shared" si="294"/>
        <v>25.452999999999999</v>
      </c>
      <c r="DH148" s="34">
        <f t="shared" si="294"/>
        <v>25.515999999999998</v>
      </c>
      <c r="DI148" s="34">
        <f t="shared" si="294"/>
        <v>23.844999999999999</v>
      </c>
      <c r="DJ148" s="34">
        <f t="shared" si="294"/>
        <v>25.882999999999999</v>
      </c>
      <c r="DK148" s="34">
        <f t="shared" si="294"/>
        <v>20.658000000000001</v>
      </c>
      <c r="DL148" s="34">
        <f t="shared" si="294"/>
        <v>26.966999999999999</v>
      </c>
      <c r="DM148" s="34">
        <f t="shared" si="294"/>
        <v>24.899000000000001</v>
      </c>
      <c r="DN148" s="34">
        <f t="shared" si="294"/>
        <v>27</v>
      </c>
      <c r="DO148" s="34">
        <f t="shared" si="294"/>
        <v>27</v>
      </c>
      <c r="DP148" s="34">
        <f t="shared" si="294"/>
        <v>27</v>
      </c>
      <c r="DQ148" s="34">
        <v>24.545000000000002</v>
      </c>
      <c r="DR148" s="34">
        <f t="shared" ref="DR148:EP148" si="295">DR42</f>
        <v>27</v>
      </c>
      <c r="DS148" s="34">
        <f t="shared" si="295"/>
        <v>27</v>
      </c>
      <c r="DT148" s="34">
        <f t="shared" si="295"/>
        <v>26.728999999999999</v>
      </c>
      <c r="DU148" s="34">
        <f t="shared" si="295"/>
        <v>27</v>
      </c>
      <c r="DV148" s="34">
        <f t="shared" si="295"/>
        <v>27</v>
      </c>
      <c r="DW148" s="34">
        <f t="shared" si="295"/>
        <v>26.997</v>
      </c>
      <c r="DX148" s="34">
        <f t="shared" si="295"/>
        <v>23.931000000000001</v>
      </c>
      <c r="DY148" s="34">
        <f t="shared" si="295"/>
        <v>17.928000000000001</v>
      </c>
      <c r="DZ148" s="34">
        <f t="shared" si="295"/>
        <v>22.661999999999999</v>
      </c>
      <c r="EA148" s="34">
        <f t="shared" si="295"/>
        <v>11.192</v>
      </c>
      <c r="EB148" s="34">
        <f t="shared" si="295"/>
        <v>27</v>
      </c>
      <c r="EC148" s="34">
        <f t="shared" si="295"/>
        <v>27</v>
      </c>
      <c r="ED148" s="34">
        <f t="shared" si="295"/>
        <v>4.0839999999999996</v>
      </c>
      <c r="EE148" s="34">
        <f t="shared" si="295"/>
        <v>27</v>
      </c>
      <c r="EF148" s="34">
        <f t="shared" si="295"/>
        <v>24.594999999999999</v>
      </c>
      <c r="EG148" s="34">
        <f t="shared" si="295"/>
        <v>27</v>
      </c>
      <c r="EH148" s="34">
        <f t="shared" si="295"/>
        <v>27</v>
      </c>
      <c r="EI148" s="34">
        <f t="shared" si="295"/>
        <v>27</v>
      </c>
      <c r="EJ148" s="34">
        <f t="shared" si="295"/>
        <v>27</v>
      </c>
      <c r="EK148" s="34">
        <f t="shared" si="295"/>
        <v>5.7670000000000003</v>
      </c>
      <c r="EL148" s="34">
        <f t="shared" si="295"/>
        <v>6.1429999999999998</v>
      </c>
      <c r="EM148" s="34">
        <f t="shared" si="295"/>
        <v>21.308</v>
      </c>
      <c r="EN148" s="34">
        <f t="shared" si="295"/>
        <v>27</v>
      </c>
      <c r="EO148" s="34">
        <f t="shared" si="295"/>
        <v>27</v>
      </c>
      <c r="EP148" s="34">
        <f t="shared" si="295"/>
        <v>25.585999999999999</v>
      </c>
      <c r="EQ148" s="34">
        <v>5.1349999999999998</v>
      </c>
      <c r="ER148" s="34">
        <f t="shared" ref="ER148:FQ148" si="296">ER42</f>
        <v>21.283000000000001</v>
      </c>
      <c r="ES148" s="34">
        <f t="shared" si="296"/>
        <v>27</v>
      </c>
      <c r="ET148" s="34">
        <f t="shared" si="296"/>
        <v>27</v>
      </c>
      <c r="EU148" s="34">
        <f t="shared" si="296"/>
        <v>27</v>
      </c>
      <c r="EV148" s="34">
        <f t="shared" si="296"/>
        <v>15.009</v>
      </c>
      <c r="EW148" s="34">
        <f t="shared" si="296"/>
        <v>7.2809999999999997</v>
      </c>
      <c r="EX148" s="34">
        <f t="shared" si="296"/>
        <v>8.91</v>
      </c>
      <c r="EY148" s="34">
        <f t="shared" si="296"/>
        <v>27</v>
      </c>
      <c r="EZ148" s="34">
        <f t="shared" si="296"/>
        <v>27</v>
      </c>
      <c r="FA148" s="34">
        <f t="shared" si="296"/>
        <v>10.666</v>
      </c>
      <c r="FB148" s="34">
        <f t="shared" si="296"/>
        <v>9.6240000000000006</v>
      </c>
      <c r="FC148" s="34">
        <f t="shared" si="296"/>
        <v>27</v>
      </c>
      <c r="FD148" s="34">
        <f t="shared" si="296"/>
        <v>27</v>
      </c>
      <c r="FE148" s="34">
        <f t="shared" si="296"/>
        <v>19.181000000000001</v>
      </c>
      <c r="FF148" s="34">
        <f t="shared" si="296"/>
        <v>27</v>
      </c>
      <c r="FG148" s="34">
        <f t="shared" si="296"/>
        <v>27</v>
      </c>
      <c r="FH148" s="34">
        <f t="shared" si="296"/>
        <v>24.771999999999998</v>
      </c>
      <c r="FI148" s="34">
        <f t="shared" si="296"/>
        <v>9.6389999999999993</v>
      </c>
      <c r="FJ148" s="34">
        <f t="shared" si="296"/>
        <v>22.207999999999998</v>
      </c>
      <c r="FK148" s="34">
        <f t="shared" si="296"/>
        <v>10.845000000000001</v>
      </c>
      <c r="FL148" s="34">
        <f t="shared" si="296"/>
        <v>27</v>
      </c>
      <c r="FM148" s="34">
        <f t="shared" si="296"/>
        <v>23.414000000000001</v>
      </c>
      <c r="FN148" s="34">
        <f t="shared" si="296"/>
        <v>27</v>
      </c>
      <c r="FO148" s="34">
        <f t="shared" si="296"/>
        <v>4.2009999999999996</v>
      </c>
      <c r="FP148" s="34">
        <f t="shared" si="296"/>
        <v>12.143000000000001</v>
      </c>
      <c r="FQ148" s="34">
        <f t="shared" si="296"/>
        <v>21.88</v>
      </c>
      <c r="FR148" s="34">
        <v>6.8049999999999997</v>
      </c>
      <c r="FS148" s="34">
        <f t="shared" ref="FS148:FX148" si="297">FS42</f>
        <v>5.0679999999999996</v>
      </c>
      <c r="FT148" s="34">
        <f t="shared" si="297"/>
        <v>3.3940000000000001</v>
      </c>
      <c r="FU148" s="34">
        <f t="shared" si="297"/>
        <v>23.344999999999999</v>
      </c>
      <c r="FV148" s="34">
        <f t="shared" si="297"/>
        <v>20.032</v>
      </c>
      <c r="FW148" s="34">
        <f t="shared" si="297"/>
        <v>26.498000000000001</v>
      </c>
      <c r="FX148" s="34">
        <f t="shared" si="297"/>
        <v>24.675000000000001</v>
      </c>
      <c r="FY148" s="46"/>
      <c r="FZ148" s="2"/>
      <c r="GA148" s="29"/>
      <c r="GB148" s="2"/>
      <c r="GC148" s="2"/>
      <c r="GD148" s="2"/>
      <c r="GE148" s="2"/>
      <c r="GF148" s="2"/>
      <c r="GG148" s="2"/>
      <c r="GH148" s="2"/>
      <c r="GI148" s="116"/>
      <c r="GJ148" s="116"/>
      <c r="GK148" s="116"/>
      <c r="GL148" s="116"/>
      <c r="GM148" s="116"/>
    </row>
    <row r="149" spans="1:197" x14ac:dyDescent="0.35">
      <c r="A149" s="115" t="s">
        <v>565</v>
      </c>
      <c r="B149" s="116" t="s">
        <v>1071</v>
      </c>
      <c r="C149" s="34">
        <f>ROUND(((C145-C40)/C41)*1000,3)</f>
        <v>62.65</v>
      </c>
      <c r="D149" s="34">
        <f t="shared" ref="D149:BO149" si="298">ROUND(((D145-D40)/D41)*1000,3)</f>
        <v>98.834999999999994</v>
      </c>
      <c r="E149" s="34">
        <f t="shared" si="298"/>
        <v>52.752000000000002</v>
      </c>
      <c r="F149" s="34">
        <f t="shared" si="298"/>
        <v>82.537999999999997</v>
      </c>
      <c r="G149" s="34">
        <f t="shared" si="298"/>
        <v>53.719000000000001</v>
      </c>
      <c r="H149" s="34">
        <f t="shared" si="298"/>
        <v>90.218999999999994</v>
      </c>
      <c r="I149" s="34">
        <f t="shared" si="298"/>
        <v>78.628</v>
      </c>
      <c r="J149" s="34">
        <f t="shared" si="298"/>
        <v>119.17400000000001</v>
      </c>
      <c r="K149" s="34">
        <f t="shared" si="298"/>
        <v>80.59</v>
      </c>
      <c r="L149" s="34">
        <f t="shared" si="298"/>
        <v>26.292999999999999</v>
      </c>
      <c r="M149" s="34">
        <f t="shared" si="298"/>
        <v>32.756999999999998</v>
      </c>
      <c r="N149" s="34">
        <f t="shared" si="298"/>
        <v>57.945</v>
      </c>
      <c r="O149" s="34">
        <f t="shared" si="298"/>
        <v>49.676000000000002</v>
      </c>
      <c r="P149" s="34">
        <f t="shared" si="298"/>
        <v>89.293999999999997</v>
      </c>
      <c r="Q149" s="34">
        <f t="shared" si="298"/>
        <v>77.897000000000006</v>
      </c>
      <c r="R149" s="34">
        <f t="shared" si="298"/>
        <v>1045.3869999999999</v>
      </c>
      <c r="S149" s="34">
        <f t="shared" si="298"/>
        <v>29.111000000000001</v>
      </c>
      <c r="T149" s="34">
        <f t="shared" si="298"/>
        <v>119.84099999999999</v>
      </c>
      <c r="U149" s="34">
        <f t="shared" si="298"/>
        <v>41.094999999999999</v>
      </c>
      <c r="V149" s="34">
        <f t="shared" si="298"/>
        <v>115.371</v>
      </c>
      <c r="W149" s="34">
        <f t="shared" si="298"/>
        <v>188.52500000000001</v>
      </c>
      <c r="X149" s="34">
        <f t="shared" si="298"/>
        <v>66.852999999999994</v>
      </c>
      <c r="Y149" s="34">
        <f t="shared" si="298"/>
        <v>141.44300000000001</v>
      </c>
      <c r="Z149" s="34">
        <f t="shared" si="298"/>
        <v>138.047</v>
      </c>
      <c r="AA149" s="34">
        <f t="shared" si="298"/>
        <v>64.393000000000001</v>
      </c>
      <c r="AB149" s="34">
        <f t="shared" si="298"/>
        <v>29.477</v>
      </c>
      <c r="AC149" s="34">
        <f t="shared" si="298"/>
        <v>21.998999999999999</v>
      </c>
      <c r="AD149" s="34">
        <f t="shared" si="298"/>
        <v>31.306999999999999</v>
      </c>
      <c r="AE149" s="34">
        <f t="shared" si="298"/>
        <v>46.813000000000002</v>
      </c>
      <c r="AF149" s="34">
        <f t="shared" si="298"/>
        <v>37.548999999999999</v>
      </c>
      <c r="AG149" s="34">
        <f t="shared" si="298"/>
        <v>20.309000000000001</v>
      </c>
      <c r="AH149" s="34">
        <f t="shared" si="298"/>
        <v>241.97900000000001</v>
      </c>
      <c r="AI149" s="34">
        <f t="shared" si="298"/>
        <v>453.49200000000002</v>
      </c>
      <c r="AJ149" s="34">
        <f t="shared" si="298"/>
        <v>88.111999999999995</v>
      </c>
      <c r="AK149" s="34">
        <f t="shared" si="298"/>
        <v>48.223999999999997</v>
      </c>
      <c r="AL149" s="34">
        <f t="shared" si="298"/>
        <v>48.951999999999998</v>
      </c>
      <c r="AM149" s="34">
        <f t="shared" si="298"/>
        <v>74.486999999999995</v>
      </c>
      <c r="AN149" s="34">
        <f t="shared" si="298"/>
        <v>22.212</v>
      </c>
      <c r="AO149" s="34">
        <f t="shared" si="298"/>
        <v>77.593999999999994</v>
      </c>
      <c r="AP149" s="34">
        <f t="shared" si="298"/>
        <v>35.988999999999997</v>
      </c>
      <c r="AQ149" s="34">
        <f t="shared" si="298"/>
        <v>48.042999999999999</v>
      </c>
      <c r="AR149" s="34">
        <f t="shared" si="298"/>
        <v>57.322000000000003</v>
      </c>
      <c r="AS149" s="34">
        <f t="shared" si="298"/>
        <v>14.727</v>
      </c>
      <c r="AT149" s="34">
        <f t="shared" si="298"/>
        <v>59.173999999999999</v>
      </c>
      <c r="AU149" s="34">
        <f t="shared" si="298"/>
        <v>56.244999999999997</v>
      </c>
      <c r="AV149" s="34">
        <f t="shared" si="298"/>
        <v>98.837999999999994</v>
      </c>
      <c r="AW149" s="34">
        <f t="shared" si="298"/>
        <v>102.22199999999999</v>
      </c>
      <c r="AX149" s="34">
        <f t="shared" si="298"/>
        <v>60.283999999999999</v>
      </c>
      <c r="AY149" s="34">
        <f t="shared" si="298"/>
        <v>89.706000000000003</v>
      </c>
      <c r="AZ149" s="34">
        <f t="shared" si="298"/>
        <v>125.98699999999999</v>
      </c>
      <c r="BA149" s="34">
        <f t="shared" si="298"/>
        <v>102.923</v>
      </c>
      <c r="BB149" s="34">
        <f t="shared" si="298"/>
        <v>297.65699999999998</v>
      </c>
      <c r="BC149" s="34">
        <f t="shared" si="298"/>
        <v>59.718000000000004</v>
      </c>
      <c r="BD149" s="34">
        <f t="shared" si="298"/>
        <v>65.593999999999994</v>
      </c>
      <c r="BE149" s="34">
        <f t="shared" si="298"/>
        <v>60.302999999999997</v>
      </c>
      <c r="BF149" s="34">
        <f t="shared" si="298"/>
        <v>88.863</v>
      </c>
      <c r="BG149" s="34">
        <f t="shared" si="298"/>
        <v>165.761</v>
      </c>
      <c r="BH149" s="34">
        <f t="shared" si="298"/>
        <v>88.224000000000004</v>
      </c>
      <c r="BI149" s="34">
        <f t="shared" si="298"/>
        <v>81.040999999999997</v>
      </c>
      <c r="BJ149" s="34">
        <f t="shared" si="298"/>
        <v>66.058999999999997</v>
      </c>
      <c r="BK149" s="34">
        <f t="shared" si="298"/>
        <v>199.41499999999999</v>
      </c>
      <c r="BL149" s="34">
        <f t="shared" si="298"/>
        <v>206.994</v>
      </c>
      <c r="BM149" s="34">
        <f t="shared" si="298"/>
        <v>113.307</v>
      </c>
      <c r="BN149" s="34">
        <f t="shared" si="298"/>
        <v>82.01</v>
      </c>
      <c r="BO149" s="34">
        <f t="shared" si="298"/>
        <v>64.022999999999996</v>
      </c>
      <c r="BP149" s="34">
        <f t="shared" ref="BP149:EA149" si="299">ROUND(((BP145-BP40)/BP41)*1000,3)</f>
        <v>26.826000000000001</v>
      </c>
      <c r="BQ149" s="34">
        <f t="shared" si="299"/>
        <v>33.581000000000003</v>
      </c>
      <c r="BR149" s="34">
        <f t="shared" si="299"/>
        <v>58.35</v>
      </c>
      <c r="BS149" s="34">
        <f t="shared" si="299"/>
        <v>23.021999999999998</v>
      </c>
      <c r="BT149" s="34">
        <f t="shared" si="299"/>
        <v>11.667999999999999</v>
      </c>
      <c r="BU149" s="34">
        <f t="shared" si="299"/>
        <v>33.466999999999999</v>
      </c>
      <c r="BV149" s="34">
        <f t="shared" si="299"/>
        <v>10.113</v>
      </c>
      <c r="BW149" s="34">
        <f t="shared" si="299"/>
        <v>19.416</v>
      </c>
      <c r="BX149" s="34">
        <f t="shared" si="299"/>
        <v>22.518000000000001</v>
      </c>
      <c r="BY149" s="34">
        <f t="shared" si="299"/>
        <v>42.982999999999997</v>
      </c>
      <c r="BZ149" s="34">
        <f t="shared" si="299"/>
        <v>93.525000000000006</v>
      </c>
      <c r="CA149" s="34">
        <f t="shared" si="299"/>
        <v>24.048999999999999</v>
      </c>
      <c r="CB149" s="34">
        <f t="shared" si="299"/>
        <v>51.445</v>
      </c>
      <c r="CC149" s="34">
        <f t="shared" si="299"/>
        <v>172.31299999999999</v>
      </c>
      <c r="CD149" s="34">
        <f t="shared" si="299"/>
        <v>59.658999999999999</v>
      </c>
      <c r="CE149" s="34">
        <f t="shared" si="299"/>
        <v>52.29</v>
      </c>
      <c r="CF149" s="34">
        <f t="shared" si="299"/>
        <v>62.646000000000001</v>
      </c>
      <c r="CG149" s="34">
        <f t="shared" si="299"/>
        <v>125.874</v>
      </c>
      <c r="CH149" s="34">
        <f t="shared" si="299"/>
        <v>109.999</v>
      </c>
      <c r="CI149" s="34">
        <f t="shared" si="299"/>
        <v>65.766000000000005</v>
      </c>
      <c r="CJ149" s="34">
        <f t="shared" si="299"/>
        <v>27.39</v>
      </c>
      <c r="CK149" s="34">
        <f t="shared" si="299"/>
        <v>29.968</v>
      </c>
      <c r="CL149" s="34">
        <f t="shared" si="299"/>
        <v>55.048999999999999</v>
      </c>
      <c r="CM149" s="34">
        <f t="shared" si="299"/>
        <v>37.880000000000003</v>
      </c>
      <c r="CN149" s="34">
        <f t="shared" si="299"/>
        <v>62.981000000000002</v>
      </c>
      <c r="CO149" s="34">
        <f t="shared" si="299"/>
        <v>43.933</v>
      </c>
      <c r="CP149" s="34">
        <f t="shared" si="299"/>
        <v>16.257000000000001</v>
      </c>
      <c r="CQ149" s="34">
        <f t="shared" si="299"/>
        <v>62.03</v>
      </c>
      <c r="CR149" s="34">
        <f t="shared" si="299"/>
        <v>44.073999999999998</v>
      </c>
      <c r="CS149" s="34">
        <f t="shared" si="299"/>
        <v>68.494</v>
      </c>
      <c r="CT149" s="34">
        <f t="shared" si="299"/>
        <v>52.845999999999997</v>
      </c>
      <c r="CU149" s="34">
        <f t="shared" si="299"/>
        <v>272.78699999999998</v>
      </c>
      <c r="CV149" s="34">
        <f t="shared" si="299"/>
        <v>43.808</v>
      </c>
      <c r="CW149" s="34">
        <f t="shared" si="299"/>
        <v>53.122999999999998</v>
      </c>
      <c r="CX149" s="34">
        <f t="shared" si="299"/>
        <v>67.096000000000004</v>
      </c>
      <c r="CY149" s="34">
        <f t="shared" si="299"/>
        <v>182.96299999999999</v>
      </c>
      <c r="CZ149" s="34">
        <f t="shared" si="299"/>
        <v>74.447000000000003</v>
      </c>
      <c r="DA149" s="34">
        <f t="shared" si="299"/>
        <v>72.450999999999993</v>
      </c>
      <c r="DB149" s="34">
        <f t="shared" si="299"/>
        <v>95.647000000000006</v>
      </c>
      <c r="DC149" s="34">
        <f t="shared" si="299"/>
        <v>62.786000000000001</v>
      </c>
      <c r="DD149" s="34">
        <f t="shared" si="299"/>
        <v>14.342000000000001</v>
      </c>
      <c r="DE149" s="34">
        <f t="shared" si="299"/>
        <v>27.117000000000001</v>
      </c>
      <c r="DF149" s="34">
        <f t="shared" si="299"/>
        <v>68.108000000000004</v>
      </c>
      <c r="DG149" s="34">
        <f t="shared" si="299"/>
        <v>32.898000000000003</v>
      </c>
      <c r="DH149" s="34">
        <f t="shared" si="299"/>
        <v>47.158999999999999</v>
      </c>
      <c r="DI149" s="34">
        <f t="shared" si="299"/>
        <v>47.109000000000002</v>
      </c>
      <c r="DJ149" s="34">
        <f t="shared" si="299"/>
        <v>105.871</v>
      </c>
      <c r="DK149" s="34">
        <f t="shared" si="299"/>
        <v>93.903999999999996</v>
      </c>
      <c r="DL149" s="34">
        <f t="shared" si="299"/>
        <v>67.004000000000005</v>
      </c>
      <c r="DM149" s="34">
        <f t="shared" si="299"/>
        <v>146.06100000000001</v>
      </c>
      <c r="DN149" s="34">
        <f t="shared" si="299"/>
        <v>56.003999999999998</v>
      </c>
      <c r="DO149" s="34">
        <f t="shared" si="299"/>
        <v>97.921999999999997</v>
      </c>
      <c r="DP149" s="34">
        <f t="shared" si="299"/>
        <v>105.267</v>
      </c>
      <c r="DQ149" s="34">
        <f t="shared" si="299"/>
        <v>28.32</v>
      </c>
      <c r="DR149" s="34">
        <f t="shared" si="299"/>
        <v>156.434</v>
      </c>
      <c r="DS149" s="34">
        <f t="shared" si="299"/>
        <v>160.55799999999999</v>
      </c>
      <c r="DT149" s="34">
        <f t="shared" si="299"/>
        <v>287.99</v>
      </c>
      <c r="DU149" s="34">
        <f t="shared" si="299"/>
        <v>163.69499999999999</v>
      </c>
      <c r="DV149" s="34">
        <f t="shared" si="299"/>
        <v>366.74200000000002</v>
      </c>
      <c r="DW149" s="34">
        <f t="shared" si="299"/>
        <v>206.255</v>
      </c>
      <c r="DX149" s="34">
        <f t="shared" si="299"/>
        <v>32.216999999999999</v>
      </c>
      <c r="DY149" s="34">
        <f t="shared" si="299"/>
        <v>21.489000000000001</v>
      </c>
      <c r="DZ149" s="34">
        <f t="shared" si="299"/>
        <v>30.635000000000002</v>
      </c>
      <c r="EA149" s="34">
        <f t="shared" si="299"/>
        <v>9.6920000000000002</v>
      </c>
      <c r="EB149" s="34">
        <f t="shared" ref="EB149:FX149" si="300">ROUND(((EB145-EB40)/EB41)*1000,3)</f>
        <v>75.653000000000006</v>
      </c>
      <c r="EC149" s="34">
        <f t="shared" si="300"/>
        <v>107.819</v>
      </c>
      <c r="ED149" s="34">
        <f t="shared" si="300"/>
        <v>3.9929999999999999</v>
      </c>
      <c r="EE149" s="34">
        <f t="shared" si="300"/>
        <v>192.084</v>
      </c>
      <c r="EF149" s="34">
        <f t="shared" si="300"/>
        <v>144.27600000000001</v>
      </c>
      <c r="EG149" s="34">
        <f t="shared" si="300"/>
        <v>132.94200000000001</v>
      </c>
      <c r="EH149" s="34">
        <f t="shared" si="300"/>
        <v>274.339</v>
      </c>
      <c r="EI149" s="34">
        <f t="shared" si="300"/>
        <v>104.408</v>
      </c>
      <c r="EJ149" s="34">
        <f t="shared" si="300"/>
        <v>94.79</v>
      </c>
      <c r="EK149" s="34">
        <f t="shared" si="300"/>
        <v>17.395</v>
      </c>
      <c r="EL149" s="34">
        <f t="shared" si="300"/>
        <v>22.501000000000001</v>
      </c>
      <c r="EM149" s="34">
        <f t="shared" si="300"/>
        <v>37.954999999999998</v>
      </c>
      <c r="EN149" s="34">
        <f t="shared" si="300"/>
        <v>132.149</v>
      </c>
      <c r="EO149" s="34">
        <f t="shared" si="300"/>
        <v>95.817999999999998</v>
      </c>
      <c r="EP149" s="34">
        <f t="shared" si="300"/>
        <v>35.594999999999999</v>
      </c>
      <c r="EQ149" s="34">
        <f t="shared" si="300"/>
        <v>13.847</v>
      </c>
      <c r="ER149" s="34">
        <f t="shared" si="300"/>
        <v>30.303999999999998</v>
      </c>
      <c r="ES149" s="34">
        <f t="shared" si="300"/>
        <v>87.611999999999995</v>
      </c>
      <c r="ET149" s="34">
        <f t="shared" si="300"/>
        <v>84.894999999999996</v>
      </c>
      <c r="EU149" s="34">
        <f t="shared" si="300"/>
        <v>172.81800000000001</v>
      </c>
      <c r="EV149" s="34">
        <f t="shared" si="300"/>
        <v>21.738</v>
      </c>
      <c r="EW149" s="34">
        <f t="shared" si="300"/>
        <v>8.4369999999999994</v>
      </c>
      <c r="EX149" s="34">
        <f t="shared" si="300"/>
        <v>63.320999999999998</v>
      </c>
      <c r="EY149" s="34">
        <f t="shared" si="300"/>
        <v>190.535</v>
      </c>
      <c r="EZ149" s="34">
        <f t="shared" si="300"/>
        <v>84.290999999999997</v>
      </c>
      <c r="FA149" s="34">
        <f t="shared" si="300"/>
        <v>10.565</v>
      </c>
      <c r="FB149" s="34">
        <f t="shared" si="300"/>
        <v>10.792</v>
      </c>
      <c r="FC149" s="34">
        <f t="shared" si="300"/>
        <v>40.182000000000002</v>
      </c>
      <c r="FD149" s="34">
        <f t="shared" si="300"/>
        <v>103.809</v>
      </c>
      <c r="FE149" s="34">
        <f t="shared" si="300"/>
        <v>55.597000000000001</v>
      </c>
      <c r="FF149" s="34">
        <f t="shared" si="300"/>
        <v>147.232</v>
      </c>
      <c r="FG149" s="34">
        <f t="shared" si="300"/>
        <v>74.527000000000001</v>
      </c>
      <c r="FH149" s="34">
        <f t="shared" si="300"/>
        <v>42.896999999999998</v>
      </c>
      <c r="FI149" s="34">
        <f t="shared" si="300"/>
        <v>14.786</v>
      </c>
      <c r="FJ149" s="34">
        <f t="shared" si="300"/>
        <v>27.407</v>
      </c>
      <c r="FK149" s="34">
        <f t="shared" si="300"/>
        <v>13.127000000000001</v>
      </c>
      <c r="FL149" s="34">
        <f t="shared" si="300"/>
        <v>48.960999999999999</v>
      </c>
      <c r="FM149" s="34">
        <f t="shared" si="300"/>
        <v>33.744999999999997</v>
      </c>
      <c r="FN149" s="34">
        <f t="shared" si="300"/>
        <v>109.738</v>
      </c>
      <c r="FO149" s="34">
        <f t="shared" si="300"/>
        <v>3.4540000000000002</v>
      </c>
      <c r="FP149" s="34">
        <f t="shared" si="300"/>
        <v>25.864000000000001</v>
      </c>
      <c r="FQ149" s="34">
        <f t="shared" si="300"/>
        <v>13.603</v>
      </c>
      <c r="FR149" s="34">
        <f t="shared" si="300"/>
        <v>6.577</v>
      </c>
      <c r="FS149" s="34">
        <f t="shared" si="300"/>
        <v>6.2709999999999999</v>
      </c>
      <c r="FT149" s="34">
        <f t="shared" si="300"/>
        <v>2.4500000000000002</v>
      </c>
      <c r="FU149" s="34">
        <f t="shared" si="300"/>
        <v>64.59</v>
      </c>
      <c r="FV149" s="34">
        <f t="shared" si="300"/>
        <v>69.19</v>
      </c>
      <c r="FW149" s="34">
        <f t="shared" si="300"/>
        <v>168.024</v>
      </c>
      <c r="FX149" s="34">
        <f t="shared" si="300"/>
        <v>101.869</v>
      </c>
      <c r="FY149" s="29"/>
      <c r="FZ149" s="29">
        <f>SUM(C149:FX149)</f>
        <v>15059.052999999994</v>
      </c>
      <c r="GA149" s="29"/>
      <c r="GB149" s="2"/>
      <c r="GC149" s="2"/>
      <c r="GD149" s="2"/>
      <c r="GE149" s="2"/>
      <c r="GF149" s="2"/>
      <c r="GG149" s="2"/>
      <c r="GH149" s="2"/>
      <c r="GI149" s="116"/>
      <c r="GJ149" s="116"/>
      <c r="GK149" s="116"/>
      <c r="GL149" s="116"/>
      <c r="GM149" s="116"/>
    </row>
    <row r="150" spans="1:197" x14ac:dyDescent="0.35">
      <c r="A150" s="173" t="s">
        <v>569</v>
      </c>
      <c r="B150" s="150" t="s">
        <v>1009</v>
      </c>
      <c r="C150" s="192">
        <f t="shared" ref="C150:AH150" si="301">MIN(C148,C149)</f>
        <v>27</v>
      </c>
      <c r="D150" s="192">
        <f t="shared" si="301"/>
        <v>27</v>
      </c>
      <c r="E150" s="192">
        <f t="shared" si="301"/>
        <v>27</v>
      </c>
      <c r="F150" s="192">
        <f t="shared" si="301"/>
        <v>27</v>
      </c>
      <c r="G150" s="192">
        <f t="shared" si="301"/>
        <v>25.265000000000001</v>
      </c>
      <c r="H150" s="192">
        <f t="shared" si="301"/>
        <v>27</v>
      </c>
      <c r="I150" s="192">
        <f t="shared" si="301"/>
        <v>27</v>
      </c>
      <c r="J150" s="192">
        <f t="shared" si="301"/>
        <v>27</v>
      </c>
      <c r="K150" s="192">
        <f t="shared" si="301"/>
        <v>27</v>
      </c>
      <c r="L150" s="192">
        <f t="shared" si="301"/>
        <v>26.292999999999999</v>
      </c>
      <c r="M150" s="192">
        <f t="shared" si="301"/>
        <v>25.946999999999999</v>
      </c>
      <c r="N150" s="192">
        <f t="shared" si="301"/>
        <v>18.756</v>
      </c>
      <c r="O150" s="192">
        <f t="shared" si="301"/>
        <v>27</v>
      </c>
      <c r="P150" s="192">
        <f t="shared" si="301"/>
        <v>27</v>
      </c>
      <c r="Q150" s="192">
        <f t="shared" si="301"/>
        <v>27</v>
      </c>
      <c r="R150" s="192">
        <f t="shared" si="301"/>
        <v>27</v>
      </c>
      <c r="S150" s="192">
        <f t="shared" si="301"/>
        <v>26.013999999999999</v>
      </c>
      <c r="T150" s="192">
        <f t="shared" si="301"/>
        <v>24.300999999999998</v>
      </c>
      <c r="U150" s="192">
        <f t="shared" si="301"/>
        <v>23.800999999999998</v>
      </c>
      <c r="V150" s="192">
        <f t="shared" si="301"/>
        <v>27</v>
      </c>
      <c r="W150" s="192">
        <f t="shared" si="301"/>
        <v>27</v>
      </c>
      <c r="X150" s="192">
        <f t="shared" si="301"/>
        <v>15.756</v>
      </c>
      <c r="Y150" s="192">
        <f t="shared" si="301"/>
        <v>24.498000000000001</v>
      </c>
      <c r="Z150" s="192">
        <f t="shared" si="301"/>
        <v>23.59</v>
      </c>
      <c r="AA150" s="192">
        <f t="shared" si="301"/>
        <v>27</v>
      </c>
      <c r="AB150" s="192">
        <f t="shared" si="301"/>
        <v>27</v>
      </c>
      <c r="AC150" s="192">
        <f t="shared" si="301"/>
        <v>20.981999999999999</v>
      </c>
      <c r="AD150" s="192">
        <f t="shared" si="301"/>
        <v>19.693000000000001</v>
      </c>
      <c r="AE150" s="192">
        <f t="shared" si="301"/>
        <v>12.814</v>
      </c>
      <c r="AF150" s="192">
        <f t="shared" si="301"/>
        <v>11.673999999999999</v>
      </c>
      <c r="AG150" s="192">
        <f t="shared" si="301"/>
        <v>12.484999999999999</v>
      </c>
      <c r="AH150" s="192">
        <f t="shared" si="301"/>
        <v>22.123000000000001</v>
      </c>
      <c r="AI150" s="192">
        <f t="shared" ref="AI150:BN150" si="302">MIN(AI148,AI149)</f>
        <v>27</v>
      </c>
      <c r="AJ150" s="192">
        <f t="shared" si="302"/>
        <v>23.788</v>
      </c>
      <c r="AK150" s="192">
        <f t="shared" si="302"/>
        <v>21.28</v>
      </c>
      <c r="AL150" s="192">
        <f t="shared" si="302"/>
        <v>27</v>
      </c>
      <c r="AM150" s="192">
        <f t="shared" si="302"/>
        <v>21.449000000000002</v>
      </c>
      <c r="AN150" s="192">
        <f t="shared" si="302"/>
        <v>22.212</v>
      </c>
      <c r="AO150" s="192">
        <f t="shared" si="302"/>
        <v>27</v>
      </c>
      <c r="AP150" s="192">
        <f t="shared" si="302"/>
        <v>27</v>
      </c>
      <c r="AQ150" s="192">
        <f t="shared" si="302"/>
        <v>18.684999999999999</v>
      </c>
      <c r="AR150" s="192">
        <f t="shared" si="302"/>
        <v>27</v>
      </c>
      <c r="AS150" s="192">
        <f t="shared" si="302"/>
        <v>12.138</v>
      </c>
      <c r="AT150" s="192">
        <f t="shared" si="302"/>
        <v>27</v>
      </c>
      <c r="AU150" s="192">
        <f t="shared" si="302"/>
        <v>24.187999999999999</v>
      </c>
      <c r="AV150" s="192">
        <f t="shared" si="302"/>
        <v>27</v>
      </c>
      <c r="AW150" s="192">
        <f t="shared" si="302"/>
        <v>24.431000000000001</v>
      </c>
      <c r="AX150" s="192">
        <f t="shared" si="302"/>
        <v>21.797999999999998</v>
      </c>
      <c r="AY150" s="192">
        <f t="shared" si="302"/>
        <v>27</v>
      </c>
      <c r="AZ150" s="192">
        <f t="shared" si="302"/>
        <v>15.72</v>
      </c>
      <c r="BA150" s="192">
        <f t="shared" si="302"/>
        <v>26.893999999999998</v>
      </c>
      <c r="BB150" s="192">
        <f t="shared" si="302"/>
        <v>24.684000000000001</v>
      </c>
      <c r="BC150" s="192">
        <f t="shared" si="302"/>
        <v>20.715</v>
      </c>
      <c r="BD150" s="192">
        <f t="shared" si="302"/>
        <v>27</v>
      </c>
      <c r="BE150" s="192">
        <f t="shared" si="302"/>
        <v>27</v>
      </c>
      <c r="BF150" s="192">
        <f t="shared" si="302"/>
        <v>27</v>
      </c>
      <c r="BG150" s="192">
        <f t="shared" si="302"/>
        <v>27</v>
      </c>
      <c r="BH150" s="192">
        <f t="shared" si="302"/>
        <v>26.419</v>
      </c>
      <c r="BI150" s="192">
        <f t="shared" si="302"/>
        <v>13.433</v>
      </c>
      <c r="BJ150" s="192">
        <f t="shared" si="302"/>
        <v>27</v>
      </c>
      <c r="BK150" s="192">
        <f t="shared" si="302"/>
        <v>27</v>
      </c>
      <c r="BL150" s="192">
        <f t="shared" si="302"/>
        <v>27</v>
      </c>
      <c r="BM150" s="192">
        <f t="shared" si="302"/>
        <v>25.834</v>
      </c>
      <c r="BN150" s="192">
        <f t="shared" si="302"/>
        <v>27</v>
      </c>
      <c r="BO150" s="192">
        <f t="shared" ref="BO150:CT150" si="303">MIN(BO148,BO149)</f>
        <v>20.202999999999999</v>
      </c>
      <c r="BP150" s="192">
        <f t="shared" si="303"/>
        <v>26.702000000000002</v>
      </c>
      <c r="BQ150" s="192">
        <f t="shared" si="303"/>
        <v>26.759</v>
      </c>
      <c r="BR150" s="192">
        <f t="shared" si="303"/>
        <v>9.6999999999999993</v>
      </c>
      <c r="BS150" s="192">
        <f t="shared" si="303"/>
        <v>4.3949999999999996</v>
      </c>
      <c r="BT150" s="192">
        <f t="shared" si="303"/>
        <v>6.6509999999999998</v>
      </c>
      <c r="BU150" s="192">
        <f t="shared" si="303"/>
        <v>13.811</v>
      </c>
      <c r="BV150" s="192">
        <f t="shared" si="303"/>
        <v>10.113</v>
      </c>
      <c r="BW150" s="192">
        <f t="shared" si="303"/>
        <v>15.736000000000001</v>
      </c>
      <c r="BX150" s="192">
        <f t="shared" si="303"/>
        <v>19.067</v>
      </c>
      <c r="BY150" s="192">
        <f t="shared" si="303"/>
        <v>27</v>
      </c>
      <c r="BZ150" s="192">
        <f t="shared" si="303"/>
        <v>27</v>
      </c>
      <c r="CA150" s="192">
        <f t="shared" si="303"/>
        <v>23.041</v>
      </c>
      <c r="CB150" s="192">
        <f t="shared" si="303"/>
        <v>27</v>
      </c>
      <c r="CC150" s="192">
        <f t="shared" si="303"/>
        <v>27</v>
      </c>
      <c r="CD150" s="192">
        <f t="shared" si="303"/>
        <v>24.52</v>
      </c>
      <c r="CE150" s="192">
        <f t="shared" si="303"/>
        <v>27</v>
      </c>
      <c r="CF150" s="192">
        <f t="shared" si="303"/>
        <v>24.334</v>
      </c>
      <c r="CG150" s="192">
        <f t="shared" si="303"/>
        <v>27</v>
      </c>
      <c r="CH150" s="192">
        <f t="shared" si="303"/>
        <v>27</v>
      </c>
      <c r="CI150" s="192">
        <f t="shared" si="303"/>
        <v>27</v>
      </c>
      <c r="CJ150" s="192">
        <f t="shared" si="303"/>
        <v>26.513999999999999</v>
      </c>
      <c r="CK150" s="192">
        <f t="shared" si="303"/>
        <v>11.601000000000001</v>
      </c>
      <c r="CL150" s="192">
        <f t="shared" si="303"/>
        <v>13.228999999999999</v>
      </c>
      <c r="CM150" s="192">
        <f t="shared" si="303"/>
        <v>7.274</v>
      </c>
      <c r="CN150" s="192">
        <f t="shared" si="303"/>
        <v>27</v>
      </c>
      <c r="CO150" s="192">
        <f t="shared" si="303"/>
        <v>27</v>
      </c>
      <c r="CP150" s="192">
        <v>18.518000000000001</v>
      </c>
      <c r="CQ150" s="192">
        <f t="shared" si="303"/>
        <v>17.427</v>
      </c>
      <c r="CR150" s="192">
        <f t="shared" si="303"/>
        <v>4.1689999999999996</v>
      </c>
      <c r="CS150" s="192">
        <f t="shared" si="303"/>
        <v>27</v>
      </c>
      <c r="CT150" s="192">
        <f t="shared" si="303"/>
        <v>13.52</v>
      </c>
      <c r="CU150" s="192">
        <f t="shared" ref="CU150:DZ150" si="304">MIN(CU148,CU149)</f>
        <v>24.616</v>
      </c>
      <c r="CV150" s="192">
        <f t="shared" si="304"/>
        <v>15.978999999999999</v>
      </c>
      <c r="CW150" s="192">
        <f t="shared" si="304"/>
        <v>17.379000000000001</v>
      </c>
      <c r="CX150" s="192">
        <f t="shared" si="304"/>
        <v>26.824000000000002</v>
      </c>
      <c r="CY150" s="192">
        <f t="shared" si="304"/>
        <v>27</v>
      </c>
      <c r="CZ150" s="192">
        <f t="shared" si="304"/>
        <v>27</v>
      </c>
      <c r="DA150" s="192">
        <f t="shared" si="304"/>
        <v>27</v>
      </c>
      <c r="DB150" s="192">
        <f t="shared" si="304"/>
        <v>27</v>
      </c>
      <c r="DC150" s="192">
        <f t="shared" si="304"/>
        <v>22.417999999999999</v>
      </c>
      <c r="DD150" s="192">
        <f t="shared" si="304"/>
        <v>3.43</v>
      </c>
      <c r="DE150" s="192">
        <f t="shared" si="304"/>
        <v>11.895</v>
      </c>
      <c r="DF150" s="192">
        <f t="shared" si="304"/>
        <v>27</v>
      </c>
      <c r="DG150" s="192">
        <f t="shared" si="304"/>
        <v>25.452999999999999</v>
      </c>
      <c r="DH150" s="192">
        <f t="shared" si="304"/>
        <v>25.515999999999998</v>
      </c>
      <c r="DI150" s="192">
        <f t="shared" si="304"/>
        <v>23.844999999999999</v>
      </c>
      <c r="DJ150" s="192">
        <f t="shared" si="304"/>
        <v>25.882999999999999</v>
      </c>
      <c r="DK150" s="192">
        <f t="shared" si="304"/>
        <v>20.658000000000001</v>
      </c>
      <c r="DL150" s="192">
        <f t="shared" si="304"/>
        <v>26.966999999999999</v>
      </c>
      <c r="DM150" s="192">
        <f t="shared" si="304"/>
        <v>24.899000000000001</v>
      </c>
      <c r="DN150" s="192">
        <f t="shared" si="304"/>
        <v>27</v>
      </c>
      <c r="DO150" s="192">
        <f t="shared" si="304"/>
        <v>27</v>
      </c>
      <c r="DP150" s="192">
        <f t="shared" si="304"/>
        <v>27</v>
      </c>
      <c r="DQ150" s="192">
        <f t="shared" si="304"/>
        <v>24.545000000000002</v>
      </c>
      <c r="DR150" s="192">
        <f t="shared" si="304"/>
        <v>27</v>
      </c>
      <c r="DS150" s="192">
        <f t="shared" si="304"/>
        <v>27</v>
      </c>
      <c r="DT150" s="192">
        <f t="shared" si="304"/>
        <v>26.728999999999999</v>
      </c>
      <c r="DU150" s="192">
        <f t="shared" si="304"/>
        <v>27</v>
      </c>
      <c r="DV150" s="192">
        <f t="shared" si="304"/>
        <v>27</v>
      </c>
      <c r="DW150" s="192">
        <f t="shared" si="304"/>
        <v>26.997</v>
      </c>
      <c r="DX150" s="192">
        <f t="shared" si="304"/>
        <v>23.931000000000001</v>
      </c>
      <c r="DY150" s="192">
        <f t="shared" si="304"/>
        <v>17.928000000000001</v>
      </c>
      <c r="DZ150" s="192">
        <f t="shared" si="304"/>
        <v>22.661999999999999</v>
      </c>
      <c r="EA150" s="192">
        <f t="shared" ref="EA150:FF150" si="305">MIN(EA148,EA149)</f>
        <v>9.6920000000000002</v>
      </c>
      <c r="EB150" s="192">
        <f t="shared" si="305"/>
        <v>27</v>
      </c>
      <c r="EC150" s="192">
        <f t="shared" si="305"/>
        <v>27</v>
      </c>
      <c r="ED150" s="192">
        <f t="shared" si="305"/>
        <v>3.9929999999999999</v>
      </c>
      <c r="EE150" s="192">
        <f t="shared" si="305"/>
        <v>27</v>
      </c>
      <c r="EF150" s="192">
        <f t="shared" si="305"/>
        <v>24.594999999999999</v>
      </c>
      <c r="EG150" s="192">
        <f t="shared" si="305"/>
        <v>27</v>
      </c>
      <c r="EH150" s="192">
        <f t="shared" si="305"/>
        <v>27</v>
      </c>
      <c r="EI150" s="192">
        <f t="shared" si="305"/>
        <v>27</v>
      </c>
      <c r="EJ150" s="192">
        <f t="shared" si="305"/>
        <v>27</v>
      </c>
      <c r="EK150" s="192">
        <f t="shared" si="305"/>
        <v>5.7670000000000003</v>
      </c>
      <c r="EL150" s="192">
        <f t="shared" si="305"/>
        <v>6.1429999999999998</v>
      </c>
      <c r="EM150" s="192">
        <f t="shared" si="305"/>
        <v>21.308</v>
      </c>
      <c r="EN150" s="192">
        <f t="shared" si="305"/>
        <v>27</v>
      </c>
      <c r="EO150" s="192">
        <f t="shared" si="305"/>
        <v>27</v>
      </c>
      <c r="EP150" s="192">
        <f t="shared" si="305"/>
        <v>25.585999999999999</v>
      </c>
      <c r="EQ150" s="192">
        <f t="shared" si="305"/>
        <v>5.1349999999999998</v>
      </c>
      <c r="ER150" s="192">
        <f t="shared" si="305"/>
        <v>21.283000000000001</v>
      </c>
      <c r="ES150" s="192">
        <f t="shared" si="305"/>
        <v>27</v>
      </c>
      <c r="ET150" s="192">
        <f t="shared" si="305"/>
        <v>27</v>
      </c>
      <c r="EU150" s="192">
        <f t="shared" si="305"/>
        <v>27</v>
      </c>
      <c r="EV150" s="192">
        <f t="shared" si="305"/>
        <v>15.009</v>
      </c>
      <c r="EW150" s="192">
        <f t="shared" si="305"/>
        <v>7.2809999999999997</v>
      </c>
      <c r="EX150" s="192">
        <f t="shared" si="305"/>
        <v>8.91</v>
      </c>
      <c r="EY150" s="192">
        <f t="shared" si="305"/>
        <v>27</v>
      </c>
      <c r="EZ150" s="192">
        <f t="shared" si="305"/>
        <v>27</v>
      </c>
      <c r="FA150" s="192">
        <f t="shared" si="305"/>
        <v>10.565</v>
      </c>
      <c r="FB150" s="192">
        <f t="shared" si="305"/>
        <v>9.6240000000000006</v>
      </c>
      <c r="FC150" s="192">
        <f t="shared" si="305"/>
        <v>27</v>
      </c>
      <c r="FD150" s="192">
        <f t="shared" si="305"/>
        <v>27</v>
      </c>
      <c r="FE150" s="192">
        <f t="shared" si="305"/>
        <v>19.181000000000001</v>
      </c>
      <c r="FF150" s="192">
        <f t="shared" si="305"/>
        <v>27</v>
      </c>
      <c r="FG150" s="192">
        <f t="shared" ref="FG150:FX150" si="306">MIN(FG148,FG149)</f>
        <v>27</v>
      </c>
      <c r="FH150" s="192">
        <f t="shared" si="306"/>
        <v>24.771999999999998</v>
      </c>
      <c r="FI150" s="192">
        <f t="shared" si="306"/>
        <v>9.6389999999999993</v>
      </c>
      <c r="FJ150" s="192">
        <f t="shared" si="306"/>
        <v>22.207999999999998</v>
      </c>
      <c r="FK150" s="192">
        <f t="shared" si="306"/>
        <v>10.845000000000001</v>
      </c>
      <c r="FL150" s="192">
        <f t="shared" si="306"/>
        <v>27</v>
      </c>
      <c r="FM150" s="192">
        <f t="shared" si="306"/>
        <v>23.414000000000001</v>
      </c>
      <c r="FN150" s="192">
        <f t="shared" si="306"/>
        <v>27</v>
      </c>
      <c r="FO150" s="192">
        <f t="shared" si="306"/>
        <v>3.4540000000000002</v>
      </c>
      <c r="FP150" s="192">
        <f t="shared" si="306"/>
        <v>12.143000000000001</v>
      </c>
      <c r="FQ150" s="192">
        <f t="shared" si="306"/>
        <v>13.603</v>
      </c>
      <c r="FR150" s="192">
        <f t="shared" si="306"/>
        <v>6.577</v>
      </c>
      <c r="FS150" s="192">
        <f t="shared" si="306"/>
        <v>5.0679999999999996</v>
      </c>
      <c r="FT150" s="192">
        <f t="shared" si="306"/>
        <v>2.4500000000000002</v>
      </c>
      <c r="FU150" s="192">
        <f t="shared" si="306"/>
        <v>23.344999999999999</v>
      </c>
      <c r="FV150" s="192">
        <f t="shared" si="306"/>
        <v>20.032</v>
      </c>
      <c r="FW150" s="192">
        <f t="shared" si="306"/>
        <v>26.498000000000001</v>
      </c>
      <c r="FX150" s="192">
        <f t="shared" si="306"/>
        <v>24.675000000000001</v>
      </c>
      <c r="FY150" s="29"/>
      <c r="FZ150" s="34">
        <f>ROUND(SUM(C150:FX150),6)</f>
        <v>3901.2930000000001</v>
      </c>
      <c r="GA150" s="206"/>
      <c r="GB150" s="29">
        <f>FZ150-GA150</f>
        <v>3901.2930000000001</v>
      </c>
      <c r="GC150" s="29"/>
      <c r="GD150" s="29"/>
      <c r="GE150" s="29"/>
      <c r="GF150" s="29"/>
      <c r="GG150" s="2"/>
      <c r="GH150" s="2"/>
      <c r="GI150" s="116"/>
      <c r="GJ150" s="116"/>
      <c r="GK150" s="116"/>
      <c r="GL150" s="116"/>
      <c r="GM150" s="116"/>
    </row>
    <row r="151" spans="1:197" x14ac:dyDescent="0.35">
      <c r="A151" s="115" t="s">
        <v>573</v>
      </c>
      <c r="B151" s="116" t="s">
        <v>1037</v>
      </c>
      <c r="C151" s="34">
        <f t="shared" ref="C151:AH151" si="307">C148-C150-C156</f>
        <v>0</v>
      </c>
      <c r="D151" s="34">
        <f t="shared" si="307"/>
        <v>0</v>
      </c>
      <c r="E151" s="34">
        <f t="shared" si="307"/>
        <v>0</v>
      </c>
      <c r="F151" s="34">
        <f t="shared" si="307"/>
        <v>0</v>
      </c>
      <c r="G151" s="34">
        <f t="shared" si="307"/>
        <v>0</v>
      </c>
      <c r="H151" s="34">
        <f t="shared" si="307"/>
        <v>0</v>
      </c>
      <c r="I151" s="34">
        <f t="shared" si="307"/>
        <v>0</v>
      </c>
      <c r="J151" s="34">
        <f t="shared" si="307"/>
        <v>0</v>
      </c>
      <c r="K151" s="34">
        <f t="shared" si="307"/>
        <v>0</v>
      </c>
      <c r="L151" s="34">
        <f t="shared" si="307"/>
        <v>0</v>
      </c>
      <c r="M151" s="34">
        <f t="shared" si="307"/>
        <v>0</v>
      </c>
      <c r="N151" s="34">
        <f t="shared" si="307"/>
        <v>0</v>
      </c>
      <c r="O151" s="34">
        <f t="shared" si="307"/>
        <v>0</v>
      </c>
      <c r="P151" s="34">
        <f t="shared" si="307"/>
        <v>0</v>
      </c>
      <c r="Q151" s="34">
        <f t="shared" si="307"/>
        <v>0</v>
      </c>
      <c r="R151" s="34">
        <f t="shared" si="307"/>
        <v>0</v>
      </c>
      <c r="S151" s="34">
        <f t="shared" si="307"/>
        <v>0</v>
      </c>
      <c r="T151" s="34">
        <f t="shared" si="307"/>
        <v>0</v>
      </c>
      <c r="U151" s="34">
        <f t="shared" si="307"/>
        <v>0</v>
      </c>
      <c r="V151" s="34">
        <f t="shared" si="307"/>
        <v>0</v>
      </c>
      <c r="W151" s="34">
        <f t="shared" si="307"/>
        <v>0</v>
      </c>
      <c r="X151" s="34">
        <f t="shared" si="307"/>
        <v>0</v>
      </c>
      <c r="Y151" s="34">
        <f t="shared" si="307"/>
        <v>0</v>
      </c>
      <c r="Z151" s="34">
        <f t="shared" si="307"/>
        <v>0</v>
      </c>
      <c r="AA151" s="34">
        <f t="shared" si="307"/>
        <v>0</v>
      </c>
      <c r="AB151" s="34">
        <f t="shared" si="307"/>
        <v>0</v>
      </c>
      <c r="AC151" s="34">
        <f t="shared" si="307"/>
        <v>0</v>
      </c>
      <c r="AD151" s="34">
        <f t="shared" si="307"/>
        <v>0</v>
      </c>
      <c r="AE151" s="34">
        <f t="shared" si="307"/>
        <v>0</v>
      </c>
      <c r="AF151" s="34">
        <f t="shared" si="307"/>
        <v>0</v>
      </c>
      <c r="AG151" s="34">
        <f t="shared" si="307"/>
        <v>0</v>
      </c>
      <c r="AH151" s="34">
        <f t="shared" si="307"/>
        <v>0</v>
      </c>
      <c r="AI151" s="34">
        <f t="shared" ref="AI151:BN151" si="308">AI148-AI150-AI156</f>
        <v>0</v>
      </c>
      <c r="AJ151" s="34">
        <f t="shared" si="308"/>
        <v>0</v>
      </c>
      <c r="AK151" s="34">
        <f t="shared" si="308"/>
        <v>0</v>
      </c>
      <c r="AL151" s="34">
        <f t="shared" si="308"/>
        <v>0</v>
      </c>
      <c r="AM151" s="34">
        <f t="shared" si="308"/>
        <v>0</v>
      </c>
      <c r="AN151" s="34">
        <f t="shared" si="308"/>
        <v>3.8770000000000002</v>
      </c>
      <c r="AO151" s="34">
        <f t="shared" si="308"/>
        <v>0</v>
      </c>
      <c r="AP151" s="34">
        <f t="shared" si="308"/>
        <v>0</v>
      </c>
      <c r="AQ151" s="34">
        <f t="shared" si="308"/>
        <v>0</v>
      </c>
      <c r="AR151" s="34">
        <f t="shared" si="308"/>
        <v>0</v>
      </c>
      <c r="AS151" s="34">
        <f t="shared" si="308"/>
        <v>0</v>
      </c>
      <c r="AT151" s="34">
        <f t="shared" si="308"/>
        <v>0</v>
      </c>
      <c r="AU151" s="34">
        <f t="shared" si="308"/>
        <v>0</v>
      </c>
      <c r="AV151" s="34">
        <f t="shared" si="308"/>
        <v>0</v>
      </c>
      <c r="AW151" s="34">
        <f t="shared" si="308"/>
        <v>0</v>
      </c>
      <c r="AX151" s="34">
        <f t="shared" si="308"/>
        <v>0</v>
      </c>
      <c r="AY151" s="34">
        <f t="shared" si="308"/>
        <v>0</v>
      </c>
      <c r="AZ151" s="34">
        <f t="shared" si="308"/>
        <v>0</v>
      </c>
      <c r="BA151" s="34">
        <f t="shared" si="308"/>
        <v>0</v>
      </c>
      <c r="BB151" s="34">
        <f t="shared" si="308"/>
        <v>0</v>
      </c>
      <c r="BC151" s="34">
        <f t="shared" si="308"/>
        <v>0</v>
      </c>
      <c r="BD151" s="34">
        <f t="shared" si="308"/>
        <v>0</v>
      </c>
      <c r="BE151" s="34">
        <f t="shared" si="308"/>
        <v>0</v>
      </c>
      <c r="BF151" s="34">
        <f t="shared" si="308"/>
        <v>0</v>
      </c>
      <c r="BG151" s="34">
        <f t="shared" si="308"/>
        <v>0</v>
      </c>
      <c r="BH151" s="34">
        <f t="shared" si="308"/>
        <v>0</v>
      </c>
      <c r="BI151" s="34">
        <f t="shared" si="308"/>
        <v>0</v>
      </c>
      <c r="BJ151" s="34">
        <f t="shared" si="308"/>
        <v>0</v>
      </c>
      <c r="BK151" s="34">
        <f t="shared" si="308"/>
        <v>0</v>
      </c>
      <c r="BL151" s="34">
        <f t="shared" si="308"/>
        <v>0</v>
      </c>
      <c r="BM151" s="34">
        <f t="shared" si="308"/>
        <v>0</v>
      </c>
      <c r="BN151" s="34">
        <f t="shared" si="308"/>
        <v>0</v>
      </c>
      <c r="BO151" s="34">
        <f t="shared" ref="BO151:CT151" si="309">BO148-BO150-BO156</f>
        <v>0</v>
      </c>
      <c r="BP151" s="34">
        <f t="shared" si="309"/>
        <v>0</v>
      </c>
      <c r="BQ151" s="34">
        <f t="shared" si="309"/>
        <v>0</v>
      </c>
      <c r="BR151" s="34">
        <f t="shared" si="309"/>
        <v>0</v>
      </c>
      <c r="BS151" s="34">
        <f t="shared" si="309"/>
        <v>0</v>
      </c>
      <c r="BT151" s="34">
        <f t="shared" si="309"/>
        <v>0</v>
      </c>
      <c r="BU151" s="34">
        <f t="shared" si="309"/>
        <v>0</v>
      </c>
      <c r="BV151" s="34">
        <f t="shared" si="309"/>
        <v>-0.32499999999999951</v>
      </c>
      <c r="BW151" s="34">
        <f t="shared" si="309"/>
        <v>0</v>
      </c>
      <c r="BX151" s="34">
        <f t="shared" si="309"/>
        <v>0</v>
      </c>
      <c r="BY151" s="34">
        <f t="shared" si="309"/>
        <v>0</v>
      </c>
      <c r="BZ151" s="34">
        <f t="shared" si="309"/>
        <v>0</v>
      </c>
      <c r="CA151" s="34">
        <f t="shared" si="309"/>
        <v>0</v>
      </c>
      <c r="CB151" s="34">
        <f t="shared" si="309"/>
        <v>0</v>
      </c>
      <c r="CC151" s="34">
        <f t="shared" si="309"/>
        <v>0</v>
      </c>
      <c r="CD151" s="34">
        <f t="shared" si="309"/>
        <v>0</v>
      </c>
      <c r="CE151" s="34">
        <f t="shared" si="309"/>
        <v>0</v>
      </c>
      <c r="CF151" s="34">
        <f t="shared" si="309"/>
        <v>0</v>
      </c>
      <c r="CG151" s="34">
        <f t="shared" si="309"/>
        <v>0</v>
      </c>
      <c r="CH151" s="34">
        <f t="shared" si="309"/>
        <v>0</v>
      </c>
      <c r="CI151" s="34">
        <f t="shared" si="309"/>
        <v>0</v>
      </c>
      <c r="CJ151" s="34">
        <f t="shared" si="309"/>
        <v>0</v>
      </c>
      <c r="CK151" s="34">
        <f t="shared" si="309"/>
        <v>0</v>
      </c>
      <c r="CL151" s="34">
        <f t="shared" si="309"/>
        <v>0</v>
      </c>
      <c r="CM151" s="34">
        <f t="shared" si="309"/>
        <v>0</v>
      </c>
      <c r="CN151" s="34">
        <f t="shared" si="309"/>
        <v>0</v>
      </c>
      <c r="CO151" s="34">
        <f t="shared" si="309"/>
        <v>0</v>
      </c>
      <c r="CP151" s="34">
        <f t="shared" si="309"/>
        <v>-0.79</v>
      </c>
      <c r="CQ151" s="34">
        <f t="shared" si="309"/>
        <v>0</v>
      </c>
      <c r="CR151" s="34">
        <f t="shared" si="309"/>
        <v>0</v>
      </c>
      <c r="CS151" s="34">
        <f t="shared" si="309"/>
        <v>0</v>
      </c>
      <c r="CT151" s="34">
        <f t="shared" si="309"/>
        <v>0</v>
      </c>
      <c r="CU151" s="34">
        <f t="shared" ref="CU151:DZ151" si="310">CU148-CU150-CU156</f>
        <v>0</v>
      </c>
      <c r="CV151" s="34">
        <f t="shared" si="310"/>
        <v>0</v>
      </c>
      <c r="CW151" s="34">
        <f t="shared" si="310"/>
        <v>0</v>
      </c>
      <c r="CX151" s="34">
        <f t="shared" si="310"/>
        <v>0</v>
      </c>
      <c r="CY151" s="34">
        <f t="shared" si="310"/>
        <v>0</v>
      </c>
      <c r="CZ151" s="34">
        <f t="shared" si="310"/>
        <v>0</v>
      </c>
      <c r="DA151" s="34">
        <f t="shared" si="310"/>
        <v>0</v>
      </c>
      <c r="DB151" s="34">
        <f t="shared" si="310"/>
        <v>0</v>
      </c>
      <c r="DC151" s="34">
        <f t="shared" si="310"/>
        <v>0</v>
      </c>
      <c r="DD151" s="34">
        <f t="shared" si="310"/>
        <v>0</v>
      </c>
      <c r="DE151" s="34">
        <f t="shared" si="310"/>
        <v>0</v>
      </c>
      <c r="DF151" s="34">
        <f t="shared" si="310"/>
        <v>0</v>
      </c>
      <c r="DG151" s="34">
        <f t="shared" si="310"/>
        <v>0</v>
      </c>
      <c r="DH151" s="34">
        <f t="shared" si="310"/>
        <v>0</v>
      </c>
      <c r="DI151" s="34">
        <f t="shared" si="310"/>
        <v>0</v>
      </c>
      <c r="DJ151" s="34">
        <f t="shared" si="310"/>
        <v>0</v>
      </c>
      <c r="DK151" s="34">
        <f t="shared" si="310"/>
        <v>0</v>
      </c>
      <c r="DL151" s="34">
        <f t="shared" si="310"/>
        <v>0</v>
      </c>
      <c r="DM151" s="34">
        <f t="shared" si="310"/>
        <v>0</v>
      </c>
      <c r="DN151" s="34">
        <f t="shared" si="310"/>
        <v>0</v>
      </c>
      <c r="DO151" s="34">
        <f t="shared" si="310"/>
        <v>0</v>
      </c>
      <c r="DP151" s="34">
        <f t="shared" si="310"/>
        <v>0</v>
      </c>
      <c r="DQ151" s="34">
        <f t="shared" si="310"/>
        <v>0</v>
      </c>
      <c r="DR151" s="34">
        <f t="shared" si="310"/>
        <v>0</v>
      </c>
      <c r="DS151" s="34">
        <f t="shared" si="310"/>
        <v>0</v>
      </c>
      <c r="DT151" s="34">
        <f t="shared" si="310"/>
        <v>0</v>
      </c>
      <c r="DU151" s="34">
        <f t="shared" si="310"/>
        <v>0</v>
      </c>
      <c r="DV151" s="34">
        <f t="shared" si="310"/>
        <v>0</v>
      </c>
      <c r="DW151" s="34">
        <f t="shared" si="310"/>
        <v>0</v>
      </c>
      <c r="DX151" s="34">
        <f t="shared" si="310"/>
        <v>0</v>
      </c>
      <c r="DY151" s="34">
        <f t="shared" si="310"/>
        <v>0</v>
      </c>
      <c r="DZ151" s="34">
        <f t="shared" si="310"/>
        <v>0</v>
      </c>
      <c r="EA151" s="34">
        <f t="shared" ref="EA151:FF151" si="311">EA148-EA150-EA156</f>
        <v>0.72899999999999998</v>
      </c>
      <c r="EB151" s="34">
        <f t="shared" si="311"/>
        <v>0</v>
      </c>
      <c r="EC151" s="34">
        <f t="shared" si="311"/>
        <v>0</v>
      </c>
      <c r="ED151" s="34">
        <f t="shared" si="311"/>
        <v>-4.7000000000000264E-2</v>
      </c>
      <c r="EE151" s="34">
        <f t="shared" si="311"/>
        <v>0</v>
      </c>
      <c r="EF151" s="34">
        <f t="shared" si="311"/>
        <v>0</v>
      </c>
      <c r="EG151" s="34">
        <f t="shared" si="311"/>
        <v>0</v>
      </c>
      <c r="EH151" s="34">
        <f t="shared" si="311"/>
        <v>0</v>
      </c>
      <c r="EI151" s="34">
        <f t="shared" si="311"/>
        <v>0</v>
      </c>
      <c r="EJ151" s="34">
        <f t="shared" si="311"/>
        <v>0</v>
      </c>
      <c r="EK151" s="34">
        <f t="shared" si="311"/>
        <v>0</v>
      </c>
      <c r="EL151" s="34">
        <f t="shared" si="311"/>
        <v>0</v>
      </c>
      <c r="EM151" s="34">
        <f t="shared" si="311"/>
        <v>0</v>
      </c>
      <c r="EN151" s="34">
        <f t="shared" si="311"/>
        <v>0</v>
      </c>
      <c r="EO151" s="34">
        <f t="shared" si="311"/>
        <v>0</v>
      </c>
      <c r="EP151" s="34">
        <f t="shared" si="311"/>
        <v>0</v>
      </c>
      <c r="EQ151" s="34">
        <f t="shared" si="311"/>
        <v>0</v>
      </c>
      <c r="ER151" s="34">
        <f t="shared" si="311"/>
        <v>0</v>
      </c>
      <c r="ES151" s="34">
        <f t="shared" si="311"/>
        <v>0</v>
      </c>
      <c r="ET151" s="34">
        <f t="shared" si="311"/>
        <v>0</v>
      </c>
      <c r="EU151" s="34">
        <f t="shared" si="311"/>
        <v>0</v>
      </c>
      <c r="EV151" s="34">
        <f t="shared" si="311"/>
        <v>0</v>
      </c>
      <c r="EW151" s="34">
        <f t="shared" si="311"/>
        <v>0</v>
      </c>
      <c r="EX151" s="34">
        <f t="shared" si="311"/>
        <v>0</v>
      </c>
      <c r="EY151" s="34">
        <f t="shared" si="311"/>
        <v>0</v>
      </c>
      <c r="EZ151" s="34">
        <f t="shared" si="311"/>
        <v>0</v>
      </c>
      <c r="FA151" s="34">
        <f t="shared" si="311"/>
        <v>8.6042284408449632E-16</v>
      </c>
      <c r="FB151" s="34">
        <f t="shared" si="311"/>
        <v>0</v>
      </c>
      <c r="FC151" s="34">
        <f t="shared" si="311"/>
        <v>0</v>
      </c>
      <c r="FD151" s="34">
        <f t="shared" si="311"/>
        <v>0</v>
      </c>
      <c r="FE151" s="34">
        <f t="shared" si="311"/>
        <v>0</v>
      </c>
      <c r="FF151" s="34">
        <f t="shared" si="311"/>
        <v>0</v>
      </c>
      <c r="FG151" s="34">
        <f t="shared" ref="FG151:FX151" si="312">FG148-FG150-FG156</f>
        <v>0</v>
      </c>
      <c r="FH151" s="34">
        <f t="shared" si="312"/>
        <v>0</v>
      </c>
      <c r="FI151" s="34">
        <f t="shared" si="312"/>
        <v>0</v>
      </c>
      <c r="FJ151" s="34">
        <f t="shared" si="312"/>
        <v>0</v>
      </c>
      <c r="FK151" s="34">
        <f t="shared" si="312"/>
        <v>0</v>
      </c>
      <c r="FL151" s="34">
        <f t="shared" si="312"/>
        <v>0</v>
      </c>
      <c r="FM151" s="34">
        <f t="shared" si="312"/>
        <v>0</v>
      </c>
      <c r="FN151" s="34">
        <f t="shared" si="312"/>
        <v>0</v>
      </c>
      <c r="FO151" s="34">
        <f t="shared" si="312"/>
        <v>0.5769999999999994</v>
      </c>
      <c r="FP151" s="34">
        <f t="shared" si="312"/>
        <v>0</v>
      </c>
      <c r="FQ151" s="34">
        <f t="shared" si="312"/>
        <v>7.5759999999999996</v>
      </c>
      <c r="FR151" s="34">
        <f t="shared" si="312"/>
        <v>2.9999999999997529E-3</v>
      </c>
      <c r="FS151" s="34">
        <f t="shared" si="312"/>
        <v>0</v>
      </c>
      <c r="FT151" s="34">
        <f t="shared" si="312"/>
        <v>0.81399999999999995</v>
      </c>
      <c r="FU151" s="34">
        <f t="shared" si="312"/>
        <v>0</v>
      </c>
      <c r="FV151" s="34">
        <f t="shared" si="312"/>
        <v>0</v>
      </c>
      <c r="FW151" s="34">
        <f t="shared" si="312"/>
        <v>0</v>
      </c>
      <c r="FX151" s="34">
        <f t="shared" si="312"/>
        <v>0</v>
      </c>
      <c r="FY151" s="70"/>
      <c r="FZ151" s="29">
        <f>ROUND(SUM(C151:FX151)*1000,6)</f>
        <v>12414</v>
      </c>
      <c r="GA151" s="29"/>
      <c r="GB151" s="29"/>
      <c r="GC151" s="29"/>
      <c r="GD151" s="29"/>
      <c r="GE151" s="29"/>
      <c r="GF151" s="29"/>
      <c r="GG151" s="2"/>
      <c r="GH151" s="2"/>
      <c r="GI151" s="116"/>
      <c r="GJ151" s="116"/>
      <c r="GK151" s="116"/>
      <c r="GL151" s="116"/>
      <c r="GM151" s="116"/>
    </row>
    <row r="152" spans="1:197" x14ac:dyDescent="0.35">
      <c r="A152" s="115"/>
      <c r="B152" s="116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"/>
      <c r="GH152" s="2"/>
      <c r="GI152" s="116"/>
      <c r="GJ152" s="116"/>
      <c r="GK152" s="116"/>
      <c r="GL152" s="116"/>
      <c r="GM152" s="116"/>
    </row>
    <row r="153" spans="1:197" x14ac:dyDescent="0.35">
      <c r="A153" s="115" t="s">
        <v>490</v>
      </c>
      <c r="B153" s="150" t="s">
        <v>582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71"/>
      <c r="FZ153" s="2"/>
      <c r="GA153" s="29"/>
      <c r="GB153" s="69"/>
      <c r="GC153" s="69"/>
      <c r="GD153" s="69"/>
      <c r="GE153" s="21"/>
      <c r="GF153" s="21"/>
      <c r="GG153" s="2"/>
      <c r="GH153" s="2"/>
      <c r="GI153" s="116"/>
      <c r="GJ153" s="116"/>
      <c r="GK153" s="116"/>
      <c r="GL153" s="116"/>
      <c r="GM153" s="116"/>
    </row>
    <row r="154" spans="1:197" x14ac:dyDescent="0.35">
      <c r="A154" s="115" t="s">
        <v>583</v>
      </c>
      <c r="B154" s="116" t="s">
        <v>695</v>
      </c>
      <c r="C154" s="2">
        <f t="shared" ref="C154:AH154" si="313">ROUND(C59,2)</f>
        <v>4115447.48</v>
      </c>
      <c r="D154" s="2">
        <f t="shared" si="313"/>
        <v>21988055.530000001</v>
      </c>
      <c r="E154" s="2">
        <f t="shared" si="313"/>
        <v>4147541.89</v>
      </c>
      <c r="F154" s="2">
        <f t="shared" si="313"/>
        <v>13257379.439999999</v>
      </c>
      <c r="G154" s="2">
        <f t="shared" si="313"/>
        <v>883775.89</v>
      </c>
      <c r="H154" s="2">
        <f t="shared" si="313"/>
        <v>880571.33</v>
      </c>
      <c r="I154" s="2">
        <f t="shared" si="313"/>
        <v>5305223.59</v>
      </c>
      <c r="J154" s="2">
        <f t="shared" si="313"/>
        <v>1143530.69</v>
      </c>
      <c r="K154" s="2">
        <f t="shared" si="313"/>
        <v>159838.35</v>
      </c>
      <c r="L154" s="2">
        <f t="shared" si="313"/>
        <v>1932744.1</v>
      </c>
      <c r="M154" s="2">
        <f t="shared" si="313"/>
        <v>749626.83</v>
      </c>
      <c r="N154" s="2">
        <f t="shared" si="313"/>
        <v>36570415.560000002</v>
      </c>
      <c r="O154" s="2">
        <f t="shared" si="313"/>
        <v>8504645.2400000002</v>
      </c>
      <c r="P154" s="2">
        <f t="shared" si="313"/>
        <v>264061.09999999998</v>
      </c>
      <c r="Q154" s="2">
        <f t="shared" si="313"/>
        <v>27320784.140000001</v>
      </c>
      <c r="R154" s="2">
        <f t="shared" si="313"/>
        <v>2713427.67</v>
      </c>
      <c r="S154" s="2">
        <f t="shared" si="313"/>
        <v>904809.78</v>
      </c>
      <c r="T154" s="2">
        <f t="shared" si="313"/>
        <v>78238.850000000006</v>
      </c>
      <c r="U154" s="2">
        <f t="shared" si="313"/>
        <v>48348.07</v>
      </c>
      <c r="V154" s="2">
        <f t="shared" si="313"/>
        <v>174054.56</v>
      </c>
      <c r="W154" s="2">
        <f t="shared" si="313"/>
        <v>55611.27</v>
      </c>
      <c r="X154" s="2">
        <f t="shared" si="313"/>
        <v>24841.45</v>
      </c>
      <c r="Y154" s="2">
        <f t="shared" si="313"/>
        <v>452086.37</v>
      </c>
      <c r="Z154" s="2">
        <f t="shared" si="313"/>
        <v>126166.93</v>
      </c>
      <c r="AA154" s="2">
        <f t="shared" si="313"/>
        <v>19187212.91</v>
      </c>
      <c r="AB154" s="2">
        <f t="shared" si="313"/>
        <v>19070408.940000001</v>
      </c>
      <c r="AC154" s="2">
        <f t="shared" si="313"/>
        <v>526914.66</v>
      </c>
      <c r="AD154" s="2">
        <f t="shared" si="313"/>
        <v>633163.69999999995</v>
      </c>
      <c r="AE154" s="2">
        <f t="shared" si="313"/>
        <v>92353.3</v>
      </c>
      <c r="AF154" s="2">
        <f t="shared" si="313"/>
        <v>130806.89</v>
      </c>
      <c r="AG154" s="2">
        <f t="shared" si="313"/>
        <v>410031.48</v>
      </c>
      <c r="AH154" s="2">
        <f t="shared" si="313"/>
        <v>553557.74</v>
      </c>
      <c r="AI154" s="2">
        <f t="shared" ref="AI154:BN154" si="314">ROUND(AI59,2)</f>
        <v>148594.06</v>
      </c>
      <c r="AJ154" s="2">
        <f t="shared" si="314"/>
        <v>90352.97</v>
      </c>
      <c r="AK154" s="2">
        <f t="shared" si="314"/>
        <v>108666.23</v>
      </c>
      <c r="AL154" s="2">
        <f t="shared" si="314"/>
        <v>79889.91</v>
      </c>
      <c r="AM154" s="2">
        <f t="shared" si="314"/>
        <v>247242.2</v>
      </c>
      <c r="AN154" s="2">
        <f t="shared" si="314"/>
        <v>166728.6</v>
      </c>
      <c r="AO154" s="2">
        <f t="shared" si="314"/>
        <v>2894054.44</v>
      </c>
      <c r="AP154" s="2">
        <f t="shared" si="314"/>
        <v>53625040.390000001</v>
      </c>
      <c r="AQ154" s="2">
        <f t="shared" si="314"/>
        <v>235396.9</v>
      </c>
      <c r="AR154" s="2">
        <f t="shared" si="314"/>
        <v>34424646.840000004</v>
      </c>
      <c r="AS154" s="2">
        <f t="shared" si="314"/>
        <v>3765192.56</v>
      </c>
      <c r="AT154" s="2">
        <f t="shared" si="314"/>
        <v>1446872.3</v>
      </c>
      <c r="AU154" s="2">
        <f t="shared" si="314"/>
        <v>233245.3</v>
      </c>
      <c r="AV154" s="2">
        <f t="shared" si="314"/>
        <v>247867.07</v>
      </c>
      <c r="AW154" s="2">
        <f t="shared" si="314"/>
        <v>179173.82</v>
      </c>
      <c r="AX154" s="2">
        <f t="shared" si="314"/>
        <v>78400.97</v>
      </c>
      <c r="AY154" s="2">
        <f t="shared" si="314"/>
        <v>320198.98</v>
      </c>
      <c r="AZ154" s="2">
        <f t="shared" si="314"/>
        <v>7639271.29</v>
      </c>
      <c r="BA154" s="2">
        <f t="shared" si="314"/>
        <v>5880088.6900000004</v>
      </c>
      <c r="BB154" s="2">
        <f t="shared" si="314"/>
        <v>6516181.8799999999</v>
      </c>
      <c r="BC154" s="2">
        <f t="shared" si="314"/>
        <v>12362113.24</v>
      </c>
      <c r="BD154" s="2">
        <f t="shared" si="314"/>
        <v>1707370.63</v>
      </c>
      <c r="BE154" s="2">
        <f t="shared" si="314"/>
        <v>758115.78</v>
      </c>
      <c r="BF154" s="2">
        <f t="shared" si="314"/>
        <v>10354373.539999999</v>
      </c>
      <c r="BG154" s="2">
        <f t="shared" si="314"/>
        <v>738640.59</v>
      </c>
      <c r="BH154" s="2">
        <f t="shared" si="314"/>
        <v>353655.22</v>
      </c>
      <c r="BI154" s="2">
        <f t="shared" si="314"/>
        <v>262927.96000000002</v>
      </c>
      <c r="BJ154" s="2">
        <f t="shared" si="314"/>
        <v>2981129.22</v>
      </c>
      <c r="BK154" s="2">
        <f t="shared" si="314"/>
        <v>12462875.279999999</v>
      </c>
      <c r="BL154" s="2">
        <f t="shared" si="314"/>
        <v>76541.53</v>
      </c>
      <c r="BM154" s="2">
        <f t="shared" si="314"/>
        <v>376546.87</v>
      </c>
      <c r="BN154" s="2">
        <f t="shared" si="314"/>
        <v>1967658.45</v>
      </c>
      <c r="BO154" s="2">
        <f t="shared" ref="BO154:CT154" si="315">ROUND(BO59,2)</f>
        <v>1020193.06</v>
      </c>
      <c r="BP154" s="2">
        <f t="shared" si="315"/>
        <v>107260.7</v>
      </c>
      <c r="BQ154" s="2">
        <f t="shared" si="315"/>
        <v>3335810.09</v>
      </c>
      <c r="BR154" s="2">
        <f t="shared" si="315"/>
        <v>2556312.7000000002</v>
      </c>
      <c r="BS154" s="2">
        <f t="shared" si="315"/>
        <v>642569.21</v>
      </c>
      <c r="BT154" s="2">
        <f t="shared" si="315"/>
        <v>226823.25</v>
      </c>
      <c r="BU154" s="2">
        <f t="shared" si="315"/>
        <v>287908.78999999998</v>
      </c>
      <c r="BV154" s="2">
        <f t="shared" si="315"/>
        <v>790408.25</v>
      </c>
      <c r="BW154" s="2">
        <f t="shared" si="315"/>
        <v>936884.53</v>
      </c>
      <c r="BX154" s="2">
        <f t="shared" si="315"/>
        <v>31957.58</v>
      </c>
      <c r="BY154" s="2">
        <f t="shared" si="315"/>
        <v>471560.56</v>
      </c>
      <c r="BZ154" s="2">
        <f t="shared" si="315"/>
        <v>147397.01999999999</v>
      </c>
      <c r="CA154" s="2">
        <f t="shared" si="315"/>
        <v>81881.61</v>
      </c>
      <c r="CB154" s="2">
        <f t="shared" si="315"/>
        <v>42984966.399999999</v>
      </c>
      <c r="CC154" s="2">
        <f t="shared" si="315"/>
        <v>141707.54</v>
      </c>
      <c r="CD154" s="2">
        <f t="shared" si="315"/>
        <v>29134.09</v>
      </c>
      <c r="CE154" s="2">
        <f t="shared" si="315"/>
        <v>152132.01</v>
      </c>
      <c r="CF154" s="2">
        <f t="shared" si="315"/>
        <v>77235.210000000006</v>
      </c>
      <c r="CG154" s="2">
        <f t="shared" si="315"/>
        <v>119886.59</v>
      </c>
      <c r="CH154" s="2">
        <f t="shared" si="315"/>
        <v>82262.33</v>
      </c>
      <c r="CI154" s="2">
        <f t="shared" si="315"/>
        <v>483869.51</v>
      </c>
      <c r="CJ154" s="2">
        <f t="shared" si="315"/>
        <v>657795.11</v>
      </c>
      <c r="CK154" s="2">
        <f t="shared" si="315"/>
        <v>3439278.9</v>
      </c>
      <c r="CL154" s="2">
        <f t="shared" si="315"/>
        <v>951966.03</v>
      </c>
      <c r="CM154" s="2">
        <f t="shared" si="315"/>
        <v>518616.36</v>
      </c>
      <c r="CN154" s="2">
        <f t="shared" si="315"/>
        <v>16894023.309999999</v>
      </c>
      <c r="CO154" s="2">
        <f t="shared" si="315"/>
        <v>8341795.6600000001</v>
      </c>
      <c r="CP154" s="2">
        <f t="shared" si="315"/>
        <v>524936.19999999995</v>
      </c>
      <c r="CQ154" s="2">
        <f t="shared" si="315"/>
        <v>590441.01</v>
      </c>
      <c r="CR154" s="2">
        <f t="shared" si="315"/>
        <v>188867.55</v>
      </c>
      <c r="CS154" s="2">
        <f t="shared" si="315"/>
        <v>195817.19</v>
      </c>
      <c r="CT154" s="2">
        <f t="shared" si="315"/>
        <v>98576.03</v>
      </c>
      <c r="CU154" s="2">
        <f t="shared" ref="CU154:DZ154" si="316">ROUND(CU59,2)</f>
        <v>115847.82</v>
      </c>
      <c r="CV154" s="2">
        <f t="shared" si="316"/>
        <v>52974.95</v>
      </c>
      <c r="CW154" s="2">
        <f t="shared" si="316"/>
        <v>230295.56</v>
      </c>
      <c r="CX154" s="2">
        <f t="shared" si="316"/>
        <v>418715.53</v>
      </c>
      <c r="CY154" s="2">
        <f t="shared" si="316"/>
        <v>39194.18</v>
      </c>
      <c r="CZ154" s="2">
        <f t="shared" si="316"/>
        <v>1634681.03</v>
      </c>
      <c r="DA154" s="2">
        <f t="shared" si="316"/>
        <v>137800.54999999999</v>
      </c>
      <c r="DB154" s="2">
        <f t="shared" si="316"/>
        <v>229733.11</v>
      </c>
      <c r="DC154" s="2">
        <f t="shared" si="316"/>
        <v>184565.8</v>
      </c>
      <c r="DD154" s="2">
        <f t="shared" si="316"/>
        <v>105508.86</v>
      </c>
      <c r="DE154" s="2">
        <f t="shared" si="316"/>
        <v>163701.06</v>
      </c>
      <c r="DF154" s="2">
        <f t="shared" si="316"/>
        <v>15074062.25</v>
      </c>
      <c r="DG154" s="2">
        <f t="shared" si="316"/>
        <v>55278.239999999998</v>
      </c>
      <c r="DH154" s="2">
        <f t="shared" si="316"/>
        <v>1207166.6200000001</v>
      </c>
      <c r="DI154" s="2">
        <f t="shared" si="316"/>
        <v>1806530.19</v>
      </c>
      <c r="DJ154" s="2">
        <f t="shared" si="316"/>
        <v>365948.26</v>
      </c>
      <c r="DK154" s="2">
        <f t="shared" si="316"/>
        <v>334341.86</v>
      </c>
      <c r="DL154" s="2">
        <f t="shared" si="316"/>
        <v>3529220.78</v>
      </c>
      <c r="DM154" s="2">
        <f t="shared" si="316"/>
        <v>266511.93</v>
      </c>
      <c r="DN154" s="2">
        <f t="shared" si="316"/>
        <v>828909.3</v>
      </c>
      <c r="DO154" s="2">
        <f t="shared" si="316"/>
        <v>1810017.67</v>
      </c>
      <c r="DP154" s="2">
        <f t="shared" si="316"/>
        <v>171936.8</v>
      </c>
      <c r="DQ154" s="2">
        <f t="shared" si="316"/>
        <v>354548.96</v>
      </c>
      <c r="DR154" s="2">
        <f t="shared" si="316"/>
        <v>758400.56</v>
      </c>
      <c r="DS154" s="2">
        <f t="shared" si="316"/>
        <v>372790.13</v>
      </c>
      <c r="DT154" s="2">
        <f t="shared" si="316"/>
        <v>59950.57</v>
      </c>
      <c r="DU154" s="2">
        <f t="shared" si="316"/>
        <v>189259.02</v>
      </c>
      <c r="DV154" s="2">
        <f t="shared" si="316"/>
        <v>128589.44</v>
      </c>
      <c r="DW154" s="2">
        <f t="shared" si="316"/>
        <v>136916.67000000001</v>
      </c>
      <c r="DX154" s="2">
        <f t="shared" si="316"/>
        <v>95705.46</v>
      </c>
      <c r="DY154" s="2">
        <f t="shared" si="316"/>
        <v>166516.94</v>
      </c>
      <c r="DZ154" s="2">
        <f t="shared" si="316"/>
        <v>601351.02</v>
      </c>
      <c r="EA154" s="2">
        <f t="shared" ref="EA154:FF154" si="317">ROUND(EA59,2)</f>
        <v>520112.91</v>
      </c>
      <c r="EB154" s="2">
        <f t="shared" si="317"/>
        <v>394222.09</v>
      </c>
      <c r="EC154" s="2">
        <f t="shared" si="317"/>
        <v>205863.69</v>
      </c>
      <c r="ED154" s="2">
        <f t="shared" si="317"/>
        <v>792065.8</v>
      </c>
      <c r="EE154" s="2">
        <f t="shared" si="317"/>
        <v>123260.87</v>
      </c>
      <c r="EF154" s="2">
        <f t="shared" si="317"/>
        <v>889017.03</v>
      </c>
      <c r="EG154" s="2">
        <f t="shared" si="317"/>
        <v>193926.56</v>
      </c>
      <c r="EH154" s="2">
        <f t="shared" si="317"/>
        <v>129468.89</v>
      </c>
      <c r="EI154" s="2">
        <f t="shared" si="317"/>
        <v>8692051.2300000004</v>
      </c>
      <c r="EJ154" s="2">
        <f t="shared" si="317"/>
        <v>6686528.6200000001</v>
      </c>
      <c r="EK154" s="2">
        <f t="shared" si="317"/>
        <v>392590.09</v>
      </c>
      <c r="EL154" s="2">
        <f t="shared" si="317"/>
        <v>366557.67</v>
      </c>
      <c r="EM154" s="2">
        <f t="shared" si="317"/>
        <v>147958.71</v>
      </c>
      <c r="EN154" s="2">
        <f t="shared" si="317"/>
        <v>597825.73</v>
      </c>
      <c r="EO154" s="2">
        <f t="shared" si="317"/>
        <v>105493.8</v>
      </c>
      <c r="EP154" s="2">
        <f t="shared" si="317"/>
        <v>211195.65</v>
      </c>
      <c r="EQ154" s="2">
        <f t="shared" si="317"/>
        <v>1539643.42</v>
      </c>
      <c r="ER154" s="2">
        <f t="shared" si="317"/>
        <v>216961.6</v>
      </c>
      <c r="ES154" s="2">
        <f t="shared" si="317"/>
        <v>91359.33</v>
      </c>
      <c r="ET154" s="2">
        <f t="shared" si="317"/>
        <v>125021.63</v>
      </c>
      <c r="EU154" s="2">
        <f t="shared" si="317"/>
        <v>340958.95</v>
      </c>
      <c r="EV154" s="2">
        <f t="shared" si="317"/>
        <v>54712.76</v>
      </c>
      <c r="EW154" s="2">
        <f t="shared" si="317"/>
        <v>375554.34</v>
      </c>
      <c r="EX154" s="2">
        <f t="shared" si="317"/>
        <v>98506.3</v>
      </c>
      <c r="EY154" s="2">
        <f t="shared" si="317"/>
        <v>590149.93000000005</v>
      </c>
      <c r="EZ154" s="2">
        <f t="shared" si="317"/>
        <v>103785.48</v>
      </c>
      <c r="FA154" s="2">
        <f t="shared" si="317"/>
        <v>2089516.11</v>
      </c>
      <c r="FB154" s="2">
        <f t="shared" si="317"/>
        <v>293614.84999999998</v>
      </c>
      <c r="FC154" s="2">
        <f t="shared" si="317"/>
        <v>1048255.61</v>
      </c>
      <c r="FD154" s="2">
        <f t="shared" si="317"/>
        <v>365432.34</v>
      </c>
      <c r="FE154" s="2">
        <f t="shared" si="317"/>
        <v>80098.59</v>
      </c>
      <c r="FF154" s="2">
        <f t="shared" si="317"/>
        <v>155376.35</v>
      </c>
      <c r="FG154" s="2">
        <f t="shared" ref="FG154:FX154" si="318">ROUND(FG59,2)</f>
        <v>109732.4</v>
      </c>
      <c r="FH154" s="2">
        <f t="shared" si="318"/>
        <v>88070.56</v>
      </c>
      <c r="FI154" s="2">
        <f t="shared" si="318"/>
        <v>1154686.06</v>
      </c>
      <c r="FJ154" s="2">
        <f t="shared" si="318"/>
        <v>862101.62</v>
      </c>
      <c r="FK154" s="2">
        <f t="shared" si="318"/>
        <v>1229441.3400000001</v>
      </c>
      <c r="FL154" s="2">
        <f t="shared" si="318"/>
        <v>3951265.03</v>
      </c>
      <c r="FM154" s="2">
        <f t="shared" si="318"/>
        <v>2177948.5699999998</v>
      </c>
      <c r="FN154" s="2">
        <f t="shared" si="318"/>
        <v>12760041.01</v>
      </c>
      <c r="FO154" s="2">
        <f t="shared" si="318"/>
        <v>646663.01</v>
      </c>
      <c r="FP154" s="2">
        <f t="shared" si="318"/>
        <v>1434075.11</v>
      </c>
      <c r="FQ154" s="2">
        <f t="shared" si="318"/>
        <v>616881.11</v>
      </c>
      <c r="FR154" s="2">
        <f t="shared" si="318"/>
        <v>104955.26</v>
      </c>
      <c r="FS154" s="2">
        <f t="shared" si="318"/>
        <v>81040.39</v>
      </c>
      <c r="FT154" s="2">
        <f t="shared" si="318"/>
        <v>72963.55</v>
      </c>
      <c r="FU154" s="2">
        <f t="shared" si="318"/>
        <v>583459.38</v>
      </c>
      <c r="FV154" s="2">
        <f t="shared" si="318"/>
        <v>472853.52</v>
      </c>
      <c r="FW154" s="2">
        <f t="shared" si="318"/>
        <v>105927.03999999999</v>
      </c>
      <c r="FX154" s="2">
        <f t="shared" si="318"/>
        <v>34575.870000000003</v>
      </c>
      <c r="FY154" s="2"/>
      <c r="FZ154" s="2"/>
      <c r="GA154" s="29"/>
      <c r="GB154" s="29"/>
      <c r="GC154" s="29"/>
      <c r="GD154" s="29"/>
      <c r="GE154" s="29"/>
      <c r="GF154" s="29"/>
      <c r="GG154" s="2"/>
      <c r="GH154" s="2"/>
      <c r="GI154" s="116"/>
      <c r="GJ154" s="116"/>
      <c r="GK154" s="116"/>
      <c r="GL154" s="116"/>
      <c r="GM154" s="116"/>
    </row>
    <row r="155" spans="1:197" x14ac:dyDescent="0.35">
      <c r="A155" s="115" t="s">
        <v>584</v>
      </c>
      <c r="B155" s="116" t="s">
        <v>1073</v>
      </c>
      <c r="C155" s="34">
        <f t="shared" ref="C155:AH155" si="319">ROUND(C154/C41,6)*1000</f>
        <v>3.3089999999999997</v>
      </c>
      <c r="D155" s="34">
        <f t="shared" si="319"/>
        <v>5.04</v>
      </c>
      <c r="E155" s="34">
        <f t="shared" si="319"/>
        <v>3.2360000000000002</v>
      </c>
      <c r="F155" s="34">
        <f t="shared" si="319"/>
        <v>3.9969999999999999</v>
      </c>
      <c r="G155" s="34">
        <f t="shared" si="319"/>
        <v>2.1310000000000002</v>
      </c>
      <c r="H155" s="34">
        <f t="shared" si="319"/>
        <v>5.9459999999999997</v>
      </c>
      <c r="I155" s="34">
        <f t="shared" si="319"/>
        <v>4.3610000000000007</v>
      </c>
      <c r="J155" s="34">
        <f t="shared" si="319"/>
        <v>5.75</v>
      </c>
      <c r="K155" s="34">
        <f t="shared" si="319"/>
        <v>3.0550000000000002</v>
      </c>
      <c r="L155" s="34">
        <f t="shared" si="319"/>
        <v>2.0830000000000002</v>
      </c>
      <c r="M155" s="34">
        <f t="shared" si="319"/>
        <v>2.097</v>
      </c>
      <c r="N155" s="34">
        <f t="shared" si="319"/>
        <v>3.694</v>
      </c>
      <c r="O155" s="34">
        <f t="shared" si="319"/>
        <v>3.1629999999999998</v>
      </c>
      <c r="P155" s="34">
        <f t="shared" si="319"/>
        <v>4.4889999999999999</v>
      </c>
      <c r="Q155" s="34">
        <f t="shared" si="319"/>
        <v>4.3099999999999996</v>
      </c>
      <c r="R155" s="34">
        <f t="shared" si="319"/>
        <v>35.214000000000006</v>
      </c>
      <c r="S155" s="34">
        <f t="shared" si="319"/>
        <v>1.4490000000000001</v>
      </c>
      <c r="T155" s="34">
        <f t="shared" si="319"/>
        <v>2.7959999999999998</v>
      </c>
      <c r="U155" s="34">
        <f t="shared" si="319"/>
        <v>1.48</v>
      </c>
      <c r="V155" s="34">
        <f t="shared" si="319"/>
        <v>4.6579999999999995</v>
      </c>
      <c r="W155" s="34">
        <f t="shared" si="319"/>
        <v>7.8090000000000002</v>
      </c>
      <c r="X155" s="34">
        <f t="shared" si="319"/>
        <v>1.294</v>
      </c>
      <c r="Y155" s="34">
        <f t="shared" si="319"/>
        <v>5.8570000000000002</v>
      </c>
      <c r="Z155" s="34">
        <f t="shared" si="319"/>
        <v>4.4630000000000001</v>
      </c>
      <c r="AA155" s="34">
        <f t="shared" si="319"/>
        <v>3.5920000000000001</v>
      </c>
      <c r="AB155" s="34">
        <f t="shared" si="319"/>
        <v>1.899</v>
      </c>
      <c r="AC155" s="34">
        <f t="shared" si="319"/>
        <v>1.143</v>
      </c>
      <c r="AD155" s="34">
        <f t="shared" si="319"/>
        <v>1.2149999999999999</v>
      </c>
      <c r="AE155" s="34">
        <f t="shared" si="319"/>
        <v>1.9570000000000001</v>
      </c>
      <c r="AF155" s="34">
        <f t="shared" si="319"/>
        <v>1.478</v>
      </c>
      <c r="AG155" s="34">
        <f t="shared" si="319"/>
        <v>1.081</v>
      </c>
      <c r="AH155" s="34">
        <f t="shared" si="319"/>
        <v>11.708</v>
      </c>
      <c r="AI155" s="34">
        <f t="shared" ref="AI155:BN155" si="320">ROUND(AI154/AI41,6)*1000</f>
        <v>12.139000000000001</v>
      </c>
      <c r="AJ155" s="34">
        <f t="shared" si="320"/>
        <v>2.1940000000000004</v>
      </c>
      <c r="AK155" s="34">
        <f t="shared" si="320"/>
        <v>1.5269999999999999</v>
      </c>
      <c r="AL155" s="34">
        <f t="shared" si="320"/>
        <v>0.83100000000000007</v>
      </c>
      <c r="AM155" s="34">
        <f t="shared" si="320"/>
        <v>3.8040000000000003</v>
      </c>
      <c r="AN155" s="34">
        <f t="shared" si="320"/>
        <v>0.91100000000000003</v>
      </c>
      <c r="AO155" s="34">
        <f t="shared" si="320"/>
        <v>4.9340000000000002</v>
      </c>
      <c r="AP155" s="34">
        <f t="shared" si="320"/>
        <v>1.9510000000000001</v>
      </c>
      <c r="AQ155" s="34">
        <f t="shared" si="320"/>
        <v>2.5390000000000001</v>
      </c>
      <c r="AR155" s="34">
        <f t="shared" si="320"/>
        <v>2.98</v>
      </c>
      <c r="AS155" s="34">
        <f t="shared" si="320"/>
        <v>0.73</v>
      </c>
      <c r="AT155" s="34">
        <f t="shared" si="320"/>
        <v>3.1480000000000001</v>
      </c>
      <c r="AU155" s="34">
        <f t="shared" si="320"/>
        <v>2.9119999999999999</v>
      </c>
      <c r="AV155" s="34">
        <f t="shared" si="320"/>
        <v>4.9589999999999996</v>
      </c>
      <c r="AW155" s="34">
        <f t="shared" si="320"/>
        <v>4.1390000000000002</v>
      </c>
      <c r="AX155" s="34">
        <f t="shared" si="320"/>
        <v>2.3770000000000002</v>
      </c>
      <c r="AY155" s="34">
        <f t="shared" si="320"/>
        <v>4.8900000000000006</v>
      </c>
      <c r="AZ155" s="34">
        <f t="shared" si="320"/>
        <v>6.9260000000000002</v>
      </c>
      <c r="BA155" s="34">
        <f t="shared" si="320"/>
        <v>6.0889999999999995</v>
      </c>
      <c r="BB155" s="34">
        <f t="shared" si="320"/>
        <v>23.27</v>
      </c>
      <c r="BC155" s="34">
        <f t="shared" si="320"/>
        <v>2.69</v>
      </c>
      <c r="BD155" s="34">
        <f t="shared" si="320"/>
        <v>2.8579999999999997</v>
      </c>
      <c r="BE155" s="34">
        <f t="shared" si="320"/>
        <v>3.5979999999999999</v>
      </c>
      <c r="BF155" s="34">
        <f t="shared" si="320"/>
        <v>3.3359999999999999</v>
      </c>
      <c r="BG155" s="34">
        <f t="shared" si="320"/>
        <v>10.044</v>
      </c>
      <c r="BH155" s="34">
        <f t="shared" si="320"/>
        <v>4.1349999999999998</v>
      </c>
      <c r="BI155" s="34">
        <f t="shared" si="320"/>
        <v>4.5779999999999994</v>
      </c>
      <c r="BJ155" s="34">
        <f t="shared" si="320"/>
        <v>2.8809999999999998</v>
      </c>
      <c r="BK155" s="34">
        <f t="shared" si="320"/>
        <v>6.3740000000000006</v>
      </c>
      <c r="BL155" s="34">
        <f t="shared" si="320"/>
        <v>8.4710000000000001</v>
      </c>
      <c r="BM155" s="34">
        <f t="shared" si="320"/>
        <v>7.8209999999999997</v>
      </c>
      <c r="BN155" s="34">
        <f t="shared" si="320"/>
        <v>4.7939999999999996</v>
      </c>
      <c r="BO155" s="34">
        <f t="shared" ref="BO155:CI155" si="321">ROUND(BO154/BO41,6)*1000</f>
        <v>4.6340000000000003</v>
      </c>
      <c r="BP155" s="34">
        <f t="shared" si="321"/>
        <v>1.0150000000000001</v>
      </c>
      <c r="BQ155" s="34">
        <f t="shared" si="321"/>
        <v>1.5649999999999999</v>
      </c>
      <c r="BR155" s="34">
        <f t="shared" si="321"/>
        <v>2.835</v>
      </c>
      <c r="BS155" s="34">
        <f t="shared" si="321"/>
        <v>1.0029999999999999</v>
      </c>
      <c r="BT155" s="34">
        <f t="shared" si="321"/>
        <v>0.48099999999999998</v>
      </c>
      <c r="BU155" s="34">
        <f t="shared" si="321"/>
        <v>1.6039999999999999</v>
      </c>
      <c r="BV155" s="34">
        <f t="shared" si="321"/>
        <v>0.54299999999999993</v>
      </c>
      <c r="BW155" s="34">
        <f t="shared" si="321"/>
        <v>0.76</v>
      </c>
      <c r="BX155" s="34">
        <f t="shared" si="321"/>
        <v>0.49299999999999994</v>
      </c>
      <c r="BY155" s="34">
        <f t="shared" si="321"/>
        <v>3.5209999999999999</v>
      </c>
      <c r="BZ155" s="34">
        <f t="shared" si="321"/>
        <v>3.387</v>
      </c>
      <c r="CA155" s="34">
        <f t="shared" si="321"/>
        <v>0.72099999999999997</v>
      </c>
      <c r="CB155" s="34">
        <f t="shared" si="321"/>
        <v>2.786</v>
      </c>
      <c r="CC155" s="34">
        <f t="shared" si="321"/>
        <v>6.7560000000000002</v>
      </c>
      <c r="CD155" s="34">
        <f t="shared" si="321"/>
        <v>1.478</v>
      </c>
      <c r="CE155" s="34">
        <f t="shared" si="321"/>
        <v>3.1830000000000003</v>
      </c>
      <c r="CF155" s="34">
        <f t="shared" si="321"/>
        <v>2.16</v>
      </c>
      <c r="CG155" s="34">
        <f t="shared" si="321"/>
        <v>4.1900000000000004</v>
      </c>
      <c r="CH155" s="34">
        <f t="shared" si="321"/>
        <v>4.258</v>
      </c>
      <c r="CI155" s="34">
        <f t="shared" si="321"/>
        <v>3.7520000000000002</v>
      </c>
      <c r="CJ155" s="34">
        <f>ROUND(CJ154/CJ41,6)*1000-0.001</f>
        <v>1.6600000000000001</v>
      </c>
      <c r="CK155" s="34">
        <f>ROUND(CK154/CK41,6)*1000</f>
        <v>1.8779999999999999</v>
      </c>
      <c r="CL155" s="34">
        <f>ROUND(CL154/CL41,6)*1000</f>
        <v>3.6470000000000002</v>
      </c>
      <c r="CM155" s="34">
        <f>ROUND(CM154/CM41,6)*1000</f>
        <v>2.1310000000000002</v>
      </c>
      <c r="CN155" s="34">
        <f>ROUND(CN154/CN41,6)*1000</f>
        <v>3.0990000000000002</v>
      </c>
      <c r="CO155" s="34">
        <f>ROUND(CO154/CO41,6)*1000</f>
        <v>2.4420000000000002</v>
      </c>
      <c r="CP155" s="34">
        <f>ROUND(CP154/CP41,6)*1000-0.001</f>
        <v>0.78900000000000003</v>
      </c>
      <c r="CQ155" s="34">
        <f t="shared" ref="CQ155:DV155" si="322">ROUND(CQ154/CQ41,6)*1000</f>
        <v>3.5790000000000002</v>
      </c>
      <c r="CR155" s="34">
        <f t="shared" si="322"/>
        <v>2.2720000000000002</v>
      </c>
      <c r="CS155" s="34">
        <f t="shared" si="322"/>
        <v>3.3579999999999997</v>
      </c>
      <c r="CT155" s="34">
        <f t="shared" si="322"/>
        <v>2.0799999999999996</v>
      </c>
      <c r="CU155" s="34">
        <f t="shared" si="322"/>
        <v>5.8419999999999996</v>
      </c>
      <c r="CV155" s="34">
        <f t="shared" si="322"/>
        <v>1.9480000000000002</v>
      </c>
      <c r="CW155" s="34">
        <f t="shared" si="322"/>
        <v>3.4329999999999998</v>
      </c>
      <c r="CX155" s="34">
        <f t="shared" si="322"/>
        <v>4.6319999999999997</v>
      </c>
      <c r="CY155" s="34">
        <f t="shared" si="322"/>
        <v>5.593</v>
      </c>
      <c r="CZ155" s="34">
        <f t="shared" si="322"/>
        <v>5.9870000000000001</v>
      </c>
      <c r="DA155" s="34">
        <f t="shared" si="322"/>
        <v>2.7450000000000001</v>
      </c>
      <c r="DB155" s="34">
        <f t="shared" si="322"/>
        <v>4.6210000000000004</v>
      </c>
      <c r="DC155" s="34">
        <f t="shared" si="322"/>
        <v>3.2629999999999999</v>
      </c>
      <c r="DD155" s="34">
        <f t="shared" si="322"/>
        <v>0.42899999999999999</v>
      </c>
      <c r="DE155" s="34">
        <f t="shared" si="322"/>
        <v>1.0129999999999999</v>
      </c>
      <c r="DF155" s="34">
        <f t="shared" si="322"/>
        <v>4.8209999999999997</v>
      </c>
      <c r="DG155" s="34">
        <f t="shared" si="322"/>
        <v>0.86099999999999999</v>
      </c>
      <c r="DH155" s="34">
        <f t="shared" si="322"/>
        <v>2.9780000000000002</v>
      </c>
      <c r="DI155" s="34">
        <f t="shared" si="322"/>
        <v>3.2250000000000001</v>
      </c>
      <c r="DJ155" s="34">
        <f t="shared" si="322"/>
        <v>4.8490000000000002</v>
      </c>
      <c r="DK155" s="34">
        <f t="shared" si="322"/>
        <v>4.9340000000000002</v>
      </c>
      <c r="DL155" s="34">
        <f t="shared" si="322"/>
        <v>3.665</v>
      </c>
      <c r="DM155" s="34">
        <f t="shared" si="322"/>
        <v>8.8229999999999986</v>
      </c>
      <c r="DN155" s="34">
        <f t="shared" si="322"/>
        <v>2.9450000000000003</v>
      </c>
      <c r="DO155" s="34">
        <f t="shared" si="322"/>
        <v>4.5810000000000004</v>
      </c>
      <c r="DP155" s="34">
        <f t="shared" si="322"/>
        <v>4.718</v>
      </c>
      <c r="DQ155" s="34">
        <f t="shared" si="322"/>
        <v>0.90200000000000002</v>
      </c>
      <c r="DR155" s="34">
        <f t="shared" si="322"/>
        <v>7.6579999999999995</v>
      </c>
      <c r="DS155" s="34">
        <f t="shared" si="322"/>
        <v>7.9930000000000003</v>
      </c>
      <c r="DT155" s="34">
        <f t="shared" si="322"/>
        <v>4.7280000000000006</v>
      </c>
      <c r="DU155" s="34">
        <f t="shared" si="322"/>
        <v>5.9009999999999998</v>
      </c>
      <c r="DV155" s="34">
        <f t="shared" si="322"/>
        <v>12.649000000000001</v>
      </c>
      <c r="DW155" s="34">
        <f t="shared" ref="DW155:FB155" si="323">ROUND(DW154/DW41,6)*1000</f>
        <v>6.2760000000000007</v>
      </c>
      <c r="DX155" s="34">
        <f t="shared" si="323"/>
        <v>0.83799999999999997</v>
      </c>
      <c r="DY155" s="34">
        <f t="shared" si="323"/>
        <v>0.75800000000000001</v>
      </c>
      <c r="DZ155" s="34">
        <f t="shared" si="323"/>
        <v>2.2850000000000001</v>
      </c>
      <c r="EA155" s="34">
        <f t="shared" si="323"/>
        <v>0.77200000000000002</v>
      </c>
      <c r="EB155" s="34">
        <f t="shared" si="323"/>
        <v>4.5319999999999991</v>
      </c>
      <c r="EC155" s="34">
        <f t="shared" si="323"/>
        <v>5.3439999999999994</v>
      </c>
      <c r="ED155" s="34">
        <f t="shared" si="323"/>
        <v>0.13899999999999998</v>
      </c>
      <c r="EE155" s="34">
        <f t="shared" si="323"/>
        <v>6.5129999999999999</v>
      </c>
      <c r="EF155" s="34">
        <f t="shared" si="323"/>
        <v>8.3360000000000003</v>
      </c>
      <c r="EG155" s="34">
        <f t="shared" si="323"/>
        <v>6.1980000000000004</v>
      </c>
      <c r="EH155" s="34">
        <f t="shared" si="323"/>
        <v>8.5960000000000001</v>
      </c>
      <c r="EI155" s="34">
        <f t="shared" si="323"/>
        <v>5.875</v>
      </c>
      <c r="EJ155" s="34">
        <f t="shared" si="323"/>
        <v>5.79</v>
      </c>
      <c r="EK155" s="34">
        <f t="shared" si="323"/>
        <v>0.80699999999999994</v>
      </c>
      <c r="EL155" s="34">
        <f t="shared" si="323"/>
        <v>1.387</v>
      </c>
      <c r="EM155" s="34">
        <f t="shared" si="323"/>
        <v>1.089</v>
      </c>
      <c r="EN155" s="34">
        <f t="shared" si="323"/>
        <v>6.8280000000000003</v>
      </c>
      <c r="EO155" s="34">
        <f t="shared" si="323"/>
        <v>2.2549999999999999</v>
      </c>
      <c r="EP155" s="34">
        <f t="shared" si="323"/>
        <v>1.2229999999999999</v>
      </c>
      <c r="EQ155" s="34">
        <f t="shared" si="323"/>
        <v>0.72599999999999998</v>
      </c>
      <c r="ER155" s="34">
        <f t="shared" si="323"/>
        <v>1.3110000000000002</v>
      </c>
      <c r="ES155" s="34">
        <f t="shared" si="323"/>
        <v>2.4900000000000002</v>
      </c>
      <c r="ET155" s="34">
        <f t="shared" si="323"/>
        <v>2.5100000000000002</v>
      </c>
      <c r="EU155" s="34">
        <f t="shared" si="323"/>
        <v>7.2919999999999998</v>
      </c>
      <c r="EV155" s="34">
        <f t="shared" si="323"/>
        <v>0.70200000000000007</v>
      </c>
      <c r="EW155" s="34">
        <f t="shared" si="323"/>
        <v>0.26400000000000001</v>
      </c>
      <c r="EX155" s="34">
        <f t="shared" si="323"/>
        <v>1.647</v>
      </c>
      <c r="EY155" s="34">
        <f t="shared" si="323"/>
        <v>14.595000000000001</v>
      </c>
      <c r="EZ155" s="34">
        <f t="shared" si="323"/>
        <v>3.2120000000000002</v>
      </c>
      <c r="FA155" s="34">
        <f t="shared" si="323"/>
        <v>0.55699999999999994</v>
      </c>
      <c r="FB155" s="34">
        <f t="shared" si="323"/>
        <v>0.71899999999999997</v>
      </c>
      <c r="FC155" s="34">
        <f t="shared" ref="FC155:FX155" si="324">ROUND(FC154/FC41,6)*1000</f>
        <v>2.254</v>
      </c>
      <c r="FD155" s="34">
        <f t="shared" si="324"/>
        <v>6.6129999999999995</v>
      </c>
      <c r="FE155" s="34">
        <f t="shared" si="324"/>
        <v>2.56</v>
      </c>
      <c r="FF155" s="34">
        <f t="shared" si="324"/>
        <v>6.4510000000000005</v>
      </c>
      <c r="FG155" s="34">
        <f t="shared" si="324"/>
        <v>3.2109999999999999</v>
      </c>
      <c r="FH155" s="34">
        <f t="shared" si="324"/>
        <v>2.3530000000000002</v>
      </c>
      <c r="FI155" s="34">
        <f t="shared" si="324"/>
        <v>0.85599999999999998</v>
      </c>
      <c r="FJ155" s="34">
        <f t="shared" si="324"/>
        <v>1.0690000000000002</v>
      </c>
      <c r="FK155" s="34">
        <f t="shared" si="324"/>
        <v>0.55599999999999994</v>
      </c>
      <c r="FL155" s="34">
        <f t="shared" si="324"/>
        <v>2.0950000000000002</v>
      </c>
      <c r="FM155" s="34">
        <f t="shared" si="324"/>
        <v>1.659</v>
      </c>
      <c r="FN155" s="34">
        <f t="shared" si="324"/>
        <v>5.3109999999999999</v>
      </c>
      <c r="FO155" s="34">
        <f t="shared" si="324"/>
        <v>0.17100000000000001</v>
      </c>
      <c r="FP155" s="34">
        <f t="shared" si="324"/>
        <v>1.349</v>
      </c>
      <c r="FQ155" s="34">
        <f t="shared" si="324"/>
        <v>0.70200000000000007</v>
      </c>
      <c r="FR155" s="34">
        <f t="shared" si="324"/>
        <v>0.22500000000000001</v>
      </c>
      <c r="FS155" s="34">
        <f t="shared" si="324"/>
        <v>0.157</v>
      </c>
      <c r="FT155" s="34">
        <f t="shared" si="324"/>
        <v>0.12999999999999998</v>
      </c>
      <c r="FU155" s="34">
        <f t="shared" si="324"/>
        <v>3.7720000000000002</v>
      </c>
      <c r="FV155" s="34">
        <f t="shared" si="324"/>
        <v>3.5779999999999998</v>
      </c>
      <c r="FW155" s="34">
        <f t="shared" si="324"/>
        <v>6.1349999999999998</v>
      </c>
      <c r="FX155" s="34">
        <f t="shared" si="324"/>
        <v>2.133</v>
      </c>
      <c r="FY155" s="2"/>
      <c r="FZ155" s="2"/>
      <c r="GA155" s="29"/>
      <c r="GB155" s="2"/>
      <c r="GC155" s="2"/>
      <c r="GD155" s="2"/>
      <c r="GE155" s="2"/>
      <c r="GF155" s="2"/>
      <c r="GG155" s="2"/>
      <c r="GH155" s="2"/>
      <c r="GI155" s="116"/>
      <c r="GJ155" s="116"/>
      <c r="GK155" s="116"/>
      <c r="GL155" s="116"/>
      <c r="GM155" s="116"/>
    </row>
    <row r="156" spans="1:197" s="108" customFormat="1" x14ac:dyDescent="0.35">
      <c r="A156" s="173" t="s">
        <v>586</v>
      </c>
      <c r="B156" s="150" t="s">
        <v>587</v>
      </c>
      <c r="C156" s="192">
        <f t="shared" ref="C156:AH156" si="325">IF(ROUND(MIN(C155,(C148-C150)),6)&lt;0,0,(ROUND(MIN(C155,(C148-C150)),6)))</f>
        <v>0</v>
      </c>
      <c r="D156" s="192">
        <f t="shared" si="325"/>
        <v>0</v>
      </c>
      <c r="E156" s="192">
        <f t="shared" si="325"/>
        <v>0</v>
      </c>
      <c r="F156" s="192">
        <f t="shared" si="325"/>
        <v>0</v>
      </c>
      <c r="G156" s="192">
        <f t="shared" si="325"/>
        <v>0</v>
      </c>
      <c r="H156" s="192">
        <f t="shared" si="325"/>
        <v>0</v>
      </c>
      <c r="I156" s="192">
        <f t="shared" si="325"/>
        <v>0</v>
      </c>
      <c r="J156" s="192">
        <f t="shared" si="325"/>
        <v>0</v>
      </c>
      <c r="K156" s="192">
        <f t="shared" si="325"/>
        <v>0</v>
      </c>
      <c r="L156" s="192">
        <f t="shared" si="325"/>
        <v>0.60199999999999998</v>
      </c>
      <c r="M156" s="192">
        <f t="shared" si="325"/>
        <v>0</v>
      </c>
      <c r="N156" s="192">
        <f t="shared" si="325"/>
        <v>0</v>
      </c>
      <c r="O156" s="192">
        <f t="shared" si="325"/>
        <v>0</v>
      </c>
      <c r="P156" s="192">
        <f t="shared" si="325"/>
        <v>0</v>
      </c>
      <c r="Q156" s="192">
        <f t="shared" si="325"/>
        <v>0</v>
      </c>
      <c r="R156" s="192">
        <f t="shared" si="325"/>
        <v>0</v>
      </c>
      <c r="S156" s="192">
        <f t="shared" si="325"/>
        <v>0</v>
      </c>
      <c r="T156" s="192">
        <f t="shared" si="325"/>
        <v>0</v>
      </c>
      <c r="U156" s="192">
        <f t="shared" si="325"/>
        <v>0</v>
      </c>
      <c r="V156" s="192">
        <f t="shared" si="325"/>
        <v>0</v>
      </c>
      <c r="W156" s="192">
        <f t="shared" si="325"/>
        <v>0</v>
      </c>
      <c r="X156" s="192">
        <f t="shared" si="325"/>
        <v>0</v>
      </c>
      <c r="Y156" s="192">
        <f t="shared" si="325"/>
        <v>0</v>
      </c>
      <c r="Z156" s="192">
        <f t="shared" si="325"/>
        <v>0</v>
      </c>
      <c r="AA156" s="192">
        <f t="shared" si="325"/>
        <v>0</v>
      </c>
      <c r="AB156" s="192">
        <f t="shared" si="325"/>
        <v>0</v>
      </c>
      <c r="AC156" s="192">
        <f t="shared" si="325"/>
        <v>0</v>
      </c>
      <c r="AD156" s="192">
        <f t="shared" si="325"/>
        <v>0</v>
      </c>
      <c r="AE156" s="192">
        <f t="shared" si="325"/>
        <v>0</v>
      </c>
      <c r="AF156" s="192">
        <f t="shared" si="325"/>
        <v>0</v>
      </c>
      <c r="AG156" s="192">
        <f t="shared" si="325"/>
        <v>0</v>
      </c>
      <c r="AH156" s="192">
        <f t="shared" si="325"/>
        <v>0</v>
      </c>
      <c r="AI156" s="192">
        <f t="shared" ref="AI156:BN156" si="326">IF(ROUND(MIN(AI155,(AI148-AI150)),6)&lt;0,0,(ROUND(MIN(AI155,(AI148-AI150)),6)))</f>
        <v>0</v>
      </c>
      <c r="AJ156" s="192">
        <f t="shared" si="326"/>
        <v>0</v>
      </c>
      <c r="AK156" s="192">
        <f t="shared" si="326"/>
        <v>0</v>
      </c>
      <c r="AL156" s="192">
        <f t="shared" si="326"/>
        <v>0</v>
      </c>
      <c r="AM156" s="192">
        <f t="shared" si="326"/>
        <v>0</v>
      </c>
      <c r="AN156" s="192">
        <f t="shared" si="326"/>
        <v>0.91100000000000003</v>
      </c>
      <c r="AO156" s="192">
        <f t="shared" si="326"/>
        <v>0</v>
      </c>
      <c r="AP156" s="192">
        <f t="shared" si="326"/>
        <v>0</v>
      </c>
      <c r="AQ156" s="192">
        <f t="shared" si="326"/>
        <v>0</v>
      </c>
      <c r="AR156" s="192">
        <f t="shared" si="326"/>
        <v>0</v>
      </c>
      <c r="AS156" s="192">
        <f t="shared" si="326"/>
        <v>0</v>
      </c>
      <c r="AT156" s="192">
        <f t="shared" si="326"/>
        <v>0</v>
      </c>
      <c r="AU156" s="192">
        <f t="shared" si="326"/>
        <v>0</v>
      </c>
      <c r="AV156" s="192">
        <f t="shared" si="326"/>
        <v>0</v>
      </c>
      <c r="AW156" s="192">
        <f t="shared" si="326"/>
        <v>0</v>
      </c>
      <c r="AX156" s="192">
        <f t="shared" si="326"/>
        <v>0</v>
      </c>
      <c r="AY156" s="192">
        <f t="shared" si="326"/>
        <v>0</v>
      </c>
      <c r="AZ156" s="192">
        <f t="shared" si="326"/>
        <v>0</v>
      </c>
      <c r="BA156" s="192">
        <f t="shared" si="326"/>
        <v>0</v>
      </c>
      <c r="BB156" s="192">
        <f t="shared" si="326"/>
        <v>0</v>
      </c>
      <c r="BC156" s="192">
        <f t="shared" si="326"/>
        <v>0</v>
      </c>
      <c r="BD156" s="192">
        <f t="shared" si="326"/>
        <v>0</v>
      </c>
      <c r="BE156" s="192">
        <f t="shared" si="326"/>
        <v>0</v>
      </c>
      <c r="BF156" s="192">
        <f t="shared" si="326"/>
        <v>0</v>
      </c>
      <c r="BG156" s="192">
        <f t="shared" si="326"/>
        <v>0</v>
      </c>
      <c r="BH156" s="192">
        <f t="shared" si="326"/>
        <v>0</v>
      </c>
      <c r="BI156" s="192">
        <f t="shared" si="326"/>
        <v>0</v>
      </c>
      <c r="BJ156" s="192">
        <f t="shared" si="326"/>
        <v>0</v>
      </c>
      <c r="BK156" s="192">
        <f t="shared" si="326"/>
        <v>0</v>
      </c>
      <c r="BL156" s="192">
        <f t="shared" si="326"/>
        <v>0</v>
      </c>
      <c r="BM156" s="192">
        <f t="shared" si="326"/>
        <v>0</v>
      </c>
      <c r="BN156" s="192">
        <f t="shared" si="326"/>
        <v>0</v>
      </c>
      <c r="BO156" s="192">
        <f t="shared" ref="BO156:CT156" si="327">IF(ROUND(MIN(BO155,(BO148-BO150)),6)&lt;0,0,(ROUND(MIN(BO155,(BO148-BO150)),6)))</f>
        <v>0</v>
      </c>
      <c r="BP156" s="192">
        <f t="shared" si="327"/>
        <v>0</v>
      </c>
      <c r="BQ156" s="192">
        <f t="shared" si="327"/>
        <v>0</v>
      </c>
      <c r="BR156" s="192">
        <f t="shared" si="327"/>
        <v>0</v>
      </c>
      <c r="BS156" s="192">
        <f t="shared" si="327"/>
        <v>0</v>
      </c>
      <c r="BT156" s="192">
        <f t="shared" si="327"/>
        <v>0</v>
      </c>
      <c r="BU156" s="192">
        <f t="shared" si="327"/>
        <v>0</v>
      </c>
      <c r="BV156" s="192">
        <v>0.54200000000000004</v>
      </c>
      <c r="BW156" s="192">
        <f t="shared" si="327"/>
        <v>0</v>
      </c>
      <c r="BX156" s="192">
        <f t="shared" si="327"/>
        <v>0</v>
      </c>
      <c r="BY156" s="192">
        <f t="shared" si="327"/>
        <v>0</v>
      </c>
      <c r="BZ156" s="192">
        <f t="shared" si="327"/>
        <v>0</v>
      </c>
      <c r="CA156" s="192">
        <f t="shared" si="327"/>
        <v>0</v>
      </c>
      <c r="CB156" s="192">
        <f t="shared" si="327"/>
        <v>0</v>
      </c>
      <c r="CC156" s="192">
        <f t="shared" si="327"/>
        <v>0</v>
      </c>
      <c r="CD156" s="192">
        <f t="shared" si="327"/>
        <v>0</v>
      </c>
      <c r="CE156" s="192">
        <f t="shared" si="327"/>
        <v>0</v>
      </c>
      <c r="CF156" s="192">
        <f t="shared" si="327"/>
        <v>0</v>
      </c>
      <c r="CG156" s="192">
        <f t="shared" si="327"/>
        <v>0</v>
      </c>
      <c r="CH156" s="192">
        <f t="shared" si="327"/>
        <v>0</v>
      </c>
      <c r="CI156" s="192">
        <f t="shared" si="327"/>
        <v>0</v>
      </c>
      <c r="CJ156" s="192">
        <f t="shared" si="327"/>
        <v>0</v>
      </c>
      <c r="CK156" s="192">
        <f t="shared" si="327"/>
        <v>0</v>
      </c>
      <c r="CL156" s="192">
        <f t="shared" si="327"/>
        <v>0</v>
      </c>
      <c r="CM156" s="192">
        <f t="shared" si="327"/>
        <v>0</v>
      </c>
      <c r="CN156" s="192">
        <f t="shared" si="327"/>
        <v>0</v>
      </c>
      <c r="CO156" s="192">
        <f t="shared" si="327"/>
        <v>0</v>
      </c>
      <c r="CP156" s="192">
        <v>0.79</v>
      </c>
      <c r="CQ156" s="192">
        <f t="shared" si="327"/>
        <v>0</v>
      </c>
      <c r="CR156" s="192">
        <f t="shared" si="327"/>
        <v>0</v>
      </c>
      <c r="CS156" s="192">
        <f t="shared" si="327"/>
        <v>0</v>
      </c>
      <c r="CT156" s="192">
        <f t="shared" si="327"/>
        <v>0</v>
      </c>
      <c r="CU156" s="192">
        <f t="shared" ref="CU156:DZ156" si="328">IF(ROUND(MIN(CU155,(CU148-CU150)),6)&lt;0,0,(ROUND(MIN(CU155,(CU148-CU150)),6)))</f>
        <v>0</v>
      </c>
      <c r="CV156" s="192">
        <f t="shared" si="328"/>
        <v>0</v>
      </c>
      <c r="CW156" s="192">
        <f t="shared" si="328"/>
        <v>0</v>
      </c>
      <c r="CX156" s="192">
        <f t="shared" si="328"/>
        <v>0</v>
      </c>
      <c r="CY156" s="192">
        <f t="shared" si="328"/>
        <v>0</v>
      </c>
      <c r="CZ156" s="192">
        <f t="shared" si="328"/>
        <v>0</v>
      </c>
      <c r="DA156" s="192">
        <f t="shared" si="328"/>
        <v>0</v>
      </c>
      <c r="DB156" s="192">
        <f t="shared" si="328"/>
        <v>0</v>
      </c>
      <c r="DC156" s="192">
        <f t="shared" si="328"/>
        <v>0</v>
      </c>
      <c r="DD156" s="192">
        <f t="shared" si="328"/>
        <v>0</v>
      </c>
      <c r="DE156" s="192">
        <f t="shared" si="328"/>
        <v>0</v>
      </c>
      <c r="DF156" s="192">
        <f t="shared" si="328"/>
        <v>0</v>
      </c>
      <c r="DG156" s="192">
        <f t="shared" si="328"/>
        <v>0</v>
      </c>
      <c r="DH156" s="192">
        <f t="shared" si="328"/>
        <v>0</v>
      </c>
      <c r="DI156" s="192">
        <f t="shared" si="328"/>
        <v>0</v>
      </c>
      <c r="DJ156" s="192">
        <f t="shared" si="328"/>
        <v>0</v>
      </c>
      <c r="DK156" s="192">
        <f t="shared" si="328"/>
        <v>0</v>
      </c>
      <c r="DL156" s="192">
        <f t="shared" si="328"/>
        <v>0</v>
      </c>
      <c r="DM156" s="192">
        <f t="shared" si="328"/>
        <v>0</v>
      </c>
      <c r="DN156" s="192">
        <f t="shared" si="328"/>
        <v>0</v>
      </c>
      <c r="DO156" s="192">
        <f t="shared" si="328"/>
        <v>0</v>
      </c>
      <c r="DP156" s="192">
        <f t="shared" si="328"/>
        <v>0</v>
      </c>
      <c r="DQ156" s="192">
        <f t="shared" si="328"/>
        <v>0</v>
      </c>
      <c r="DR156" s="192">
        <f t="shared" si="328"/>
        <v>0</v>
      </c>
      <c r="DS156" s="192">
        <f t="shared" si="328"/>
        <v>0</v>
      </c>
      <c r="DT156" s="192">
        <f t="shared" si="328"/>
        <v>0</v>
      </c>
      <c r="DU156" s="192">
        <f t="shared" si="328"/>
        <v>0</v>
      </c>
      <c r="DV156" s="192">
        <f t="shared" si="328"/>
        <v>0</v>
      </c>
      <c r="DW156" s="192">
        <f t="shared" si="328"/>
        <v>0</v>
      </c>
      <c r="DX156" s="192">
        <f t="shared" si="328"/>
        <v>0</v>
      </c>
      <c r="DY156" s="192">
        <f t="shared" si="328"/>
        <v>0</v>
      </c>
      <c r="DZ156" s="192">
        <f t="shared" si="328"/>
        <v>0</v>
      </c>
      <c r="EA156" s="192">
        <f>IF(ROUND(MIN(EA155,(EA148-EA150)),6)&lt;0,0,(ROUND(MIN(EA155,(EA148-EA150)),6)))-0.001</f>
        <v>0.77100000000000002</v>
      </c>
      <c r="EB156" s="192">
        <f t="shared" ref="EB156:EC156" si="329">IF(ROUND(MIN(EB155,(EB148-EB150)),6)&lt;0,0,(ROUND(MIN(EB155,(EB148-EB150)),6)))</f>
        <v>0</v>
      </c>
      <c r="EC156" s="192">
        <f t="shared" si="329"/>
        <v>0</v>
      </c>
      <c r="ED156" s="192">
        <v>0.13800000000000001</v>
      </c>
      <c r="EE156" s="192">
        <f t="shared" ref="EE156:FP156" si="330">IF(ROUND(MIN(EE155,(EE148-EE150)),6)&lt;0,0,(ROUND(MIN(EE155,(EE148-EE150)),6)))</f>
        <v>0</v>
      </c>
      <c r="EF156" s="192">
        <f t="shared" si="330"/>
        <v>0</v>
      </c>
      <c r="EG156" s="192">
        <f t="shared" si="330"/>
        <v>0</v>
      </c>
      <c r="EH156" s="192">
        <f t="shared" si="330"/>
        <v>0</v>
      </c>
      <c r="EI156" s="192">
        <f t="shared" si="330"/>
        <v>0</v>
      </c>
      <c r="EJ156" s="192">
        <f t="shared" si="330"/>
        <v>0</v>
      </c>
      <c r="EK156" s="192">
        <f t="shared" si="330"/>
        <v>0</v>
      </c>
      <c r="EL156" s="192">
        <f t="shared" si="330"/>
        <v>0</v>
      </c>
      <c r="EM156" s="192">
        <f t="shared" si="330"/>
        <v>0</v>
      </c>
      <c r="EN156" s="192">
        <f t="shared" si="330"/>
        <v>0</v>
      </c>
      <c r="EO156" s="192">
        <f t="shared" si="330"/>
        <v>0</v>
      </c>
      <c r="EP156" s="192">
        <f t="shared" si="330"/>
        <v>0</v>
      </c>
      <c r="EQ156" s="192">
        <f t="shared" si="330"/>
        <v>0</v>
      </c>
      <c r="ER156" s="192">
        <f t="shared" si="330"/>
        <v>0</v>
      </c>
      <c r="ES156" s="192">
        <f t="shared" si="330"/>
        <v>0</v>
      </c>
      <c r="ET156" s="192">
        <f t="shared" si="330"/>
        <v>0</v>
      </c>
      <c r="EU156" s="192">
        <f t="shared" si="330"/>
        <v>0</v>
      </c>
      <c r="EV156" s="192">
        <f t="shared" si="330"/>
        <v>0</v>
      </c>
      <c r="EW156" s="192">
        <f t="shared" si="330"/>
        <v>0</v>
      </c>
      <c r="EX156" s="192">
        <f t="shared" si="330"/>
        <v>0</v>
      </c>
      <c r="EY156" s="192">
        <f t="shared" si="330"/>
        <v>0</v>
      </c>
      <c r="EZ156" s="192">
        <f t="shared" si="330"/>
        <v>0</v>
      </c>
      <c r="FA156" s="192">
        <f t="shared" si="330"/>
        <v>0.10100000000000001</v>
      </c>
      <c r="FB156" s="192">
        <f t="shared" si="330"/>
        <v>0</v>
      </c>
      <c r="FC156" s="192">
        <f t="shared" si="330"/>
        <v>0</v>
      </c>
      <c r="FD156" s="192">
        <f t="shared" si="330"/>
        <v>0</v>
      </c>
      <c r="FE156" s="192">
        <f t="shared" si="330"/>
        <v>0</v>
      </c>
      <c r="FF156" s="192">
        <f t="shared" si="330"/>
        <v>0</v>
      </c>
      <c r="FG156" s="192">
        <f t="shared" si="330"/>
        <v>0</v>
      </c>
      <c r="FH156" s="192">
        <f t="shared" si="330"/>
        <v>0</v>
      </c>
      <c r="FI156" s="192">
        <f t="shared" si="330"/>
        <v>0</v>
      </c>
      <c r="FJ156" s="192">
        <f t="shared" si="330"/>
        <v>0</v>
      </c>
      <c r="FK156" s="192">
        <f t="shared" si="330"/>
        <v>0</v>
      </c>
      <c r="FL156" s="192">
        <f t="shared" si="330"/>
        <v>0</v>
      </c>
      <c r="FM156" s="192">
        <f t="shared" si="330"/>
        <v>0</v>
      </c>
      <c r="FN156" s="192">
        <f t="shared" si="330"/>
        <v>0</v>
      </c>
      <c r="FO156" s="192">
        <f>IF(ROUND(MIN(FO155,(FO148-FO150)),6)&lt;0,0,(ROUND(MIN(FO155,(FO148-FO150)),6)))-0.001</f>
        <v>0.17</v>
      </c>
      <c r="FP156" s="192">
        <f t="shared" si="330"/>
        <v>0</v>
      </c>
      <c r="FQ156" s="192">
        <f>IF(ROUND(MIN(FQ155,(FQ148-FQ150)),6)&lt;0,0,(ROUND(MIN(FQ155,(FQ148-FQ150)),6)))-0.001</f>
        <v>0.70099999999999996</v>
      </c>
      <c r="FR156" s="192">
        <v>0.22500000000000001</v>
      </c>
      <c r="FS156" s="192">
        <f>IF(ROUND(MIN(FS155,(FS148-FS150)),6)&lt;0,0,(ROUND(MIN(FS155,(FS148-FS150)),6)))</f>
        <v>0</v>
      </c>
      <c r="FT156" s="192">
        <v>0.13</v>
      </c>
      <c r="FU156" s="192">
        <f>IF(ROUND(MIN(FU155,(FU148-FU150)),6)&lt;0,0,(ROUND(MIN(FU155,(FU148-FU150)),6)))</f>
        <v>0</v>
      </c>
      <c r="FV156" s="192">
        <f>IF(ROUND(MIN(FV155,(FV148-FV150)),6)&lt;0,0,(ROUND(MIN(FV155,(FV148-FV150)),6)))</f>
        <v>0</v>
      </c>
      <c r="FW156" s="192">
        <f>IF(ROUND(MIN(FW155,(FW148-FW150)),6)&lt;0,0,(ROUND(MIN(FW155,(FW148-FW150)),6)))</f>
        <v>0</v>
      </c>
      <c r="FX156" s="192">
        <f>IF(ROUND(MIN(FX155,(FX148-FX150)),6)&lt;0,0,(ROUND(MIN(FX155,(FX148-FX150)),6)))</f>
        <v>0</v>
      </c>
      <c r="FY156" s="193"/>
      <c r="FZ156" s="193">
        <f>SUM(C156:FX156)</f>
        <v>5.0809999999999986</v>
      </c>
      <c r="GA156" s="30"/>
      <c r="GB156" s="30"/>
      <c r="GC156" s="30"/>
      <c r="GD156" s="30"/>
      <c r="GE156" s="30"/>
      <c r="GF156" s="30"/>
      <c r="GG156" s="30"/>
      <c r="GH156" s="30"/>
      <c r="GI156" s="150"/>
      <c r="GJ156" s="150"/>
      <c r="GK156" s="150"/>
      <c r="GL156" s="150"/>
      <c r="GM156" s="150"/>
    </row>
    <row r="157" spans="1:197" x14ac:dyDescent="0.35">
      <c r="A157" s="116"/>
      <c r="B157" s="116" t="s">
        <v>1074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9"/>
      <c r="FZ157" s="29"/>
      <c r="GA157" s="2"/>
      <c r="GB157" s="2"/>
      <c r="GC157" s="2"/>
      <c r="GD157" s="2"/>
      <c r="GE157" s="2"/>
      <c r="GF157" s="2"/>
      <c r="GG157" s="2"/>
      <c r="GH157" s="2"/>
      <c r="GI157" s="116"/>
      <c r="GJ157" s="116"/>
      <c r="GK157" s="116"/>
      <c r="GL157" s="116"/>
      <c r="GM157" s="116"/>
    </row>
    <row r="158" spans="1:197" x14ac:dyDescent="0.35">
      <c r="A158" s="115"/>
      <c r="B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61"/>
      <c r="GA158" s="2"/>
      <c r="GB158" s="2"/>
      <c r="GC158" s="63"/>
      <c r="GD158" s="63"/>
      <c r="GE158" s="63"/>
      <c r="GF158" s="63"/>
      <c r="GG158" s="2"/>
      <c r="GH158" s="2"/>
      <c r="GI158" s="116"/>
      <c r="GJ158" s="116"/>
      <c r="GK158" s="116"/>
      <c r="GL158" s="116"/>
      <c r="GM158" s="116"/>
    </row>
    <row r="159" spans="1:197" x14ac:dyDescent="0.35">
      <c r="A159" s="115" t="s">
        <v>490</v>
      </c>
      <c r="B159" s="150" t="s">
        <v>1075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72"/>
      <c r="DK159" s="72"/>
      <c r="DL159" s="72"/>
      <c r="DM159" s="72"/>
      <c r="DN159" s="72"/>
      <c r="DO159" s="72"/>
      <c r="DP159" s="72"/>
      <c r="DQ159" s="72"/>
      <c r="DR159" s="72"/>
      <c r="DS159" s="72"/>
      <c r="DT159" s="72"/>
      <c r="DU159" s="72"/>
      <c r="DV159" s="72"/>
      <c r="DW159" s="72"/>
      <c r="DX159" s="72"/>
      <c r="DY159" s="72"/>
      <c r="DZ159" s="72"/>
      <c r="EA159" s="72"/>
      <c r="EB159" s="72"/>
      <c r="EC159" s="72"/>
      <c r="ED159" s="72"/>
      <c r="EE159" s="72"/>
      <c r="EF159" s="72"/>
      <c r="EG159" s="72"/>
      <c r="EH159" s="72"/>
      <c r="EI159" s="72"/>
      <c r="EJ159" s="72"/>
      <c r="EK159" s="72"/>
      <c r="EL159" s="72"/>
      <c r="EM159" s="72"/>
      <c r="EN159" s="72"/>
      <c r="EO159" s="72"/>
      <c r="EP159" s="72"/>
      <c r="EQ159" s="72"/>
      <c r="ER159" s="72"/>
      <c r="ES159" s="72"/>
      <c r="ET159" s="72"/>
      <c r="EU159" s="72"/>
      <c r="EV159" s="72"/>
      <c r="EW159" s="72"/>
      <c r="EX159" s="72"/>
      <c r="EY159" s="72"/>
      <c r="EZ159" s="72"/>
      <c r="FA159" s="72"/>
      <c r="FB159" s="72"/>
      <c r="FC159" s="72"/>
      <c r="FD159" s="72"/>
      <c r="FE159" s="72"/>
      <c r="FF159" s="72"/>
      <c r="FG159" s="72"/>
      <c r="FH159" s="72"/>
      <c r="FI159" s="72"/>
      <c r="FJ159" s="72"/>
      <c r="FK159" s="72"/>
      <c r="FL159" s="72"/>
      <c r="FM159" s="72"/>
      <c r="FN159" s="72"/>
      <c r="FO159" s="72">
        <v>12757920</v>
      </c>
      <c r="FP159" s="72"/>
      <c r="FQ159" s="72"/>
      <c r="FR159" s="72"/>
      <c r="FS159" s="72"/>
      <c r="FT159" s="72"/>
      <c r="FU159" s="72"/>
      <c r="FV159" s="72"/>
      <c r="FW159" s="72"/>
      <c r="FX159" s="72"/>
      <c r="FY159" s="2"/>
      <c r="GB159" s="2"/>
      <c r="GC159" s="2"/>
      <c r="GD159" s="2"/>
      <c r="GE159" s="2"/>
      <c r="GF159" s="2"/>
      <c r="GG159" s="2"/>
      <c r="GH159" s="2"/>
      <c r="GI159" s="116"/>
      <c r="GJ159" s="116"/>
      <c r="GK159" s="116"/>
      <c r="GL159" s="116"/>
      <c r="GM159" s="116"/>
    </row>
    <row r="160" spans="1:197" x14ac:dyDescent="0.35">
      <c r="A160" s="115" t="s">
        <v>595</v>
      </c>
      <c r="B160" s="116" t="s">
        <v>1070</v>
      </c>
      <c r="C160" s="2">
        <f>C145</f>
        <v>80472801.3794</v>
      </c>
      <c r="D160" s="2">
        <f t="shared" ref="D160:BO160" si="331">D145</f>
        <v>437059842.41579998</v>
      </c>
      <c r="E160" s="2">
        <f t="shared" si="331"/>
        <v>69152473.565799996</v>
      </c>
      <c r="F160" s="2">
        <f t="shared" si="331"/>
        <v>282380896.04720002</v>
      </c>
      <c r="G160" s="2">
        <f t="shared" si="331"/>
        <v>22881068.492000002</v>
      </c>
      <c r="H160" s="2">
        <f t="shared" si="331"/>
        <v>13540546.1052</v>
      </c>
      <c r="I160" s="2">
        <f t="shared" si="331"/>
        <v>97302410.360799998</v>
      </c>
      <c r="J160" s="2">
        <f t="shared" si="331"/>
        <v>24248823.758200001</v>
      </c>
      <c r="K160" s="2">
        <f t="shared" si="331"/>
        <v>4365755.5351999998</v>
      </c>
      <c r="L160" s="2">
        <f t="shared" si="331"/>
        <v>25904955.658799998</v>
      </c>
      <c r="M160" s="2">
        <f t="shared" si="331"/>
        <v>12207660.639</v>
      </c>
      <c r="N160" s="2">
        <f t="shared" si="331"/>
        <v>586677572.12580001</v>
      </c>
      <c r="O160" s="2">
        <f t="shared" si="331"/>
        <v>139092800.16000003</v>
      </c>
      <c r="P160" s="2">
        <f t="shared" si="331"/>
        <v>5340945.3838</v>
      </c>
      <c r="Q160" s="2">
        <f t="shared" si="331"/>
        <v>503429050.90759999</v>
      </c>
      <c r="R160" s="2">
        <f t="shared" si="331"/>
        <v>80661244.01820001</v>
      </c>
      <c r="S160" s="2">
        <f t="shared" si="331"/>
        <v>19272609.933600001</v>
      </c>
      <c r="T160" s="2">
        <f t="shared" si="331"/>
        <v>3361641.5062000002</v>
      </c>
      <c r="U160" s="2">
        <f t="shared" si="331"/>
        <v>1414741.2492</v>
      </c>
      <c r="V160" s="2">
        <f t="shared" si="331"/>
        <v>4399442.5558000002</v>
      </c>
      <c r="W160" s="2">
        <f t="shared" si="331"/>
        <v>1361478.1972000001</v>
      </c>
      <c r="X160" s="2">
        <f t="shared" si="331"/>
        <v>1309995.9138</v>
      </c>
      <c r="Y160" s="2">
        <f t="shared" si="331"/>
        <v>11058916.260000002</v>
      </c>
      <c r="Z160" s="2">
        <f t="shared" si="331"/>
        <v>3967180.8056000001</v>
      </c>
      <c r="AA160" s="2">
        <f t="shared" si="331"/>
        <v>350976670.38819999</v>
      </c>
      <c r="AB160" s="2">
        <f t="shared" si="331"/>
        <v>309176338.17760003</v>
      </c>
      <c r="AC160" s="2">
        <f t="shared" si="331"/>
        <v>10894104.416999999</v>
      </c>
      <c r="AD160" s="2">
        <f t="shared" si="331"/>
        <v>17105332.606399998</v>
      </c>
      <c r="AE160" s="2">
        <f t="shared" si="331"/>
        <v>2270222.7169999997</v>
      </c>
      <c r="AF160" s="2">
        <f t="shared" si="331"/>
        <v>3422283.611</v>
      </c>
      <c r="AG160" s="2">
        <f t="shared" si="331"/>
        <v>8044130.8430000003</v>
      </c>
      <c r="AH160" s="2">
        <f t="shared" si="331"/>
        <v>11596682.178400001</v>
      </c>
      <c r="AI160" s="2">
        <f t="shared" si="331"/>
        <v>5608825.2306000004</v>
      </c>
      <c r="AJ160" s="2">
        <f t="shared" si="331"/>
        <v>3771793.7423999999</v>
      </c>
      <c r="AK160" s="2">
        <f t="shared" si="331"/>
        <v>3483429.7006000001</v>
      </c>
      <c r="AL160" s="2">
        <f t="shared" si="331"/>
        <v>4845895.8357999995</v>
      </c>
      <c r="AM160" s="2">
        <f t="shared" si="331"/>
        <v>4953863.0757999998</v>
      </c>
      <c r="AN160" s="2">
        <f t="shared" si="331"/>
        <v>4598951.9282</v>
      </c>
      <c r="AO160" s="2">
        <f t="shared" si="331"/>
        <v>47304741.235399999</v>
      </c>
      <c r="AP160" s="2">
        <f t="shared" si="331"/>
        <v>1026570415.0662</v>
      </c>
      <c r="AQ160" s="2">
        <f t="shared" si="331"/>
        <v>4570961.307</v>
      </c>
      <c r="AR160" s="2">
        <f t="shared" si="331"/>
        <v>683069289.34119999</v>
      </c>
      <c r="AS160" s="2">
        <f t="shared" si="331"/>
        <v>79071484.962799996</v>
      </c>
      <c r="AT160" s="2">
        <f t="shared" si="331"/>
        <v>28329231.9144</v>
      </c>
      <c r="AU160" s="2">
        <f t="shared" si="331"/>
        <v>4704126.4440000001</v>
      </c>
      <c r="AV160" s="2">
        <f t="shared" si="331"/>
        <v>5110722.074</v>
      </c>
      <c r="AW160" s="2">
        <f t="shared" si="331"/>
        <v>4541065.9907999998</v>
      </c>
      <c r="AX160" s="2">
        <f t="shared" si="331"/>
        <v>2072909.2006000001</v>
      </c>
      <c r="AY160" s="2">
        <f t="shared" si="331"/>
        <v>6011758.0329999998</v>
      </c>
      <c r="AZ160" s="2">
        <f t="shared" si="331"/>
        <v>140534090.44100001</v>
      </c>
      <c r="BA160" s="2">
        <f t="shared" si="331"/>
        <v>101780870.98360001</v>
      </c>
      <c r="BB160" s="2">
        <f t="shared" si="331"/>
        <v>83857645.401000008</v>
      </c>
      <c r="BC160" s="2">
        <f t="shared" si="331"/>
        <v>283059881.71280003</v>
      </c>
      <c r="BD160" s="2">
        <f t="shared" si="331"/>
        <v>40569043.027799994</v>
      </c>
      <c r="BE160" s="2">
        <f t="shared" si="331"/>
        <v>13172371.602400001</v>
      </c>
      <c r="BF160" s="2">
        <f t="shared" si="331"/>
        <v>283332951.65979999</v>
      </c>
      <c r="BG160" s="2">
        <f t="shared" si="331"/>
        <v>12319145.1874</v>
      </c>
      <c r="BH160" s="2">
        <f t="shared" si="331"/>
        <v>7706192.9160000002</v>
      </c>
      <c r="BI160" s="2">
        <f t="shared" si="331"/>
        <v>4727157.6414000001</v>
      </c>
      <c r="BJ160" s="2">
        <f t="shared" si="331"/>
        <v>70240923.723800004</v>
      </c>
      <c r="BK160" s="2">
        <f t="shared" si="331"/>
        <v>393569664.71079999</v>
      </c>
      <c r="BL160" s="2">
        <f t="shared" si="331"/>
        <v>1888020.8532</v>
      </c>
      <c r="BM160" s="2">
        <f t="shared" si="331"/>
        <v>5553073.2588</v>
      </c>
      <c r="BN160" s="2">
        <f t="shared" si="331"/>
        <v>34829731.349799998</v>
      </c>
      <c r="BO160" s="2">
        <f t="shared" si="331"/>
        <v>14480071.854</v>
      </c>
      <c r="BP160" s="2">
        <f t="shared" ref="BP160:EA160" si="332">BP145</f>
        <v>3073520.9268</v>
      </c>
      <c r="BQ160" s="2">
        <f t="shared" si="332"/>
        <v>73803542.195199996</v>
      </c>
      <c r="BR160" s="2">
        <f t="shared" si="332"/>
        <v>53204861.132399999</v>
      </c>
      <c r="BS160" s="2">
        <f t="shared" si="332"/>
        <v>15067784.999199999</v>
      </c>
      <c r="BT160" s="2">
        <f t="shared" si="332"/>
        <v>5704172.4687999999</v>
      </c>
      <c r="BU160" s="2">
        <f t="shared" si="332"/>
        <v>6103754.4879999999</v>
      </c>
      <c r="BV160" s="2">
        <f t="shared" si="332"/>
        <v>15501151.874199999</v>
      </c>
      <c r="BW160" s="2">
        <f t="shared" si="332"/>
        <v>24831152.626600001</v>
      </c>
      <c r="BX160" s="2">
        <f t="shared" si="332"/>
        <v>1554713.5756000001</v>
      </c>
      <c r="BY160" s="2">
        <f t="shared" si="332"/>
        <v>6085152.7429999998</v>
      </c>
      <c r="BZ160" s="2">
        <f t="shared" si="332"/>
        <v>4161680.0573999998</v>
      </c>
      <c r="CA160" s="2">
        <f t="shared" si="332"/>
        <v>3101722.2316000001</v>
      </c>
      <c r="CB160" s="2">
        <f t="shared" si="332"/>
        <v>818945346.71459997</v>
      </c>
      <c r="CC160" s="2">
        <f t="shared" si="332"/>
        <v>3620823.3064000001</v>
      </c>
      <c r="CD160" s="2">
        <f t="shared" si="332"/>
        <v>1268160.4394</v>
      </c>
      <c r="CE160" s="2">
        <f t="shared" si="332"/>
        <v>3229649.3665999998</v>
      </c>
      <c r="CF160" s="2">
        <f t="shared" si="332"/>
        <v>2240103.3873999999</v>
      </c>
      <c r="CG160" s="2">
        <f t="shared" si="332"/>
        <v>3664464.7212</v>
      </c>
      <c r="CH160" s="2">
        <f t="shared" si="332"/>
        <v>2156187.6601999998</v>
      </c>
      <c r="CI160" s="2">
        <f t="shared" si="332"/>
        <v>8739295.0471999999</v>
      </c>
      <c r="CJ160" s="2">
        <f t="shared" si="332"/>
        <v>11269975.658</v>
      </c>
      <c r="CK160" s="2">
        <f t="shared" si="332"/>
        <v>56640015.648800001</v>
      </c>
      <c r="CL160" s="2">
        <f t="shared" si="332"/>
        <v>14594830.060800001</v>
      </c>
      <c r="CM160" s="2">
        <f t="shared" si="332"/>
        <v>9408805.089399999</v>
      </c>
      <c r="CN160" s="2">
        <f t="shared" si="332"/>
        <v>352197667.92439997</v>
      </c>
      <c r="CO160" s="2">
        <f t="shared" si="332"/>
        <v>155608795.28119999</v>
      </c>
      <c r="CP160" s="2">
        <f t="shared" si="332"/>
        <v>11571387.582599999</v>
      </c>
      <c r="CQ160" s="2">
        <f t="shared" si="332"/>
        <v>10298565.5688</v>
      </c>
      <c r="CR160" s="2">
        <f t="shared" si="332"/>
        <v>3742347.4761999999</v>
      </c>
      <c r="CS160" s="2">
        <f t="shared" si="332"/>
        <v>4235145.9475999996</v>
      </c>
      <c r="CT160" s="2">
        <f t="shared" si="332"/>
        <v>2595200.3288000003</v>
      </c>
      <c r="CU160" s="2">
        <f t="shared" si="332"/>
        <v>5463223.0473999996</v>
      </c>
      <c r="CV160" s="2">
        <f t="shared" si="332"/>
        <v>1237800.3262</v>
      </c>
      <c r="CW160" s="2">
        <f t="shared" si="332"/>
        <v>3740265.4014000003</v>
      </c>
      <c r="CX160" s="2">
        <f t="shared" si="332"/>
        <v>6301324.2602000004</v>
      </c>
      <c r="CY160" s="2">
        <f t="shared" si="332"/>
        <v>1303190.3444000001</v>
      </c>
      <c r="CZ160" s="2">
        <f t="shared" si="332"/>
        <v>20938408.549599998</v>
      </c>
      <c r="DA160" s="2">
        <f t="shared" si="332"/>
        <v>3797636.3016000004</v>
      </c>
      <c r="DB160" s="2">
        <f t="shared" si="332"/>
        <v>4879037.4550000001</v>
      </c>
      <c r="DC160" s="2">
        <f t="shared" si="332"/>
        <v>3709027.1888000001</v>
      </c>
      <c r="DD160" s="2">
        <f t="shared" si="332"/>
        <v>3612224.4208</v>
      </c>
      <c r="DE160" s="2">
        <f t="shared" si="332"/>
        <v>4612871.4317999994</v>
      </c>
      <c r="DF160" s="2">
        <f t="shared" si="332"/>
        <v>220872110.68779999</v>
      </c>
      <c r="DG160" s="2">
        <f t="shared" si="332"/>
        <v>2247213.8434000001</v>
      </c>
      <c r="DH160" s="2">
        <f t="shared" si="332"/>
        <v>20088306.994599998</v>
      </c>
      <c r="DI160" s="2">
        <f t="shared" si="332"/>
        <v>27699814.571199998</v>
      </c>
      <c r="DJ160" s="2">
        <f t="shared" si="332"/>
        <v>8153354.2927999999</v>
      </c>
      <c r="DK160" s="2">
        <f t="shared" si="332"/>
        <v>6453329.7668000003</v>
      </c>
      <c r="DL160" s="2">
        <f t="shared" si="332"/>
        <v>67231128.381400004</v>
      </c>
      <c r="DM160" s="2">
        <f t="shared" si="332"/>
        <v>4494215.1168</v>
      </c>
      <c r="DN160" s="2">
        <f t="shared" si="332"/>
        <v>16381132.830800001</v>
      </c>
      <c r="DO160" s="2">
        <f t="shared" si="332"/>
        <v>39481254.127000004</v>
      </c>
      <c r="DP160" s="2">
        <f t="shared" si="332"/>
        <v>3898564.3855999997</v>
      </c>
      <c r="DQ160" s="2">
        <f t="shared" si="332"/>
        <v>11550787.737600001</v>
      </c>
      <c r="DR160" s="2">
        <f t="shared" si="332"/>
        <v>15863255.163999999</v>
      </c>
      <c r="DS160" s="2">
        <f t="shared" si="332"/>
        <v>7709716.5385999996</v>
      </c>
      <c r="DT160" s="2">
        <f t="shared" si="332"/>
        <v>3708724.8939999999</v>
      </c>
      <c r="DU160" s="2">
        <f t="shared" si="332"/>
        <v>5378318.1688000001</v>
      </c>
      <c r="DV160" s="2">
        <f t="shared" si="332"/>
        <v>3779327.2289999998</v>
      </c>
      <c r="DW160" s="2">
        <f t="shared" si="332"/>
        <v>4614202.9123999998</v>
      </c>
      <c r="DX160" s="2">
        <f t="shared" si="332"/>
        <v>3816302.1965999999</v>
      </c>
      <c r="DY160" s="2">
        <f t="shared" si="332"/>
        <v>4968011.9300000006</v>
      </c>
      <c r="DZ160" s="2">
        <f t="shared" si="332"/>
        <v>8487726.7963999994</v>
      </c>
      <c r="EA160" s="2">
        <f t="shared" si="332"/>
        <v>7233182.3952000001</v>
      </c>
      <c r="EB160" s="2">
        <f t="shared" ref="EB160:FX160" si="333">EB145</f>
        <v>6836982.852</v>
      </c>
      <c r="EC160" s="2">
        <f t="shared" si="333"/>
        <v>4266539.3653999995</v>
      </c>
      <c r="ED160" s="2">
        <f t="shared" si="333"/>
        <v>23472137.91</v>
      </c>
      <c r="EE160" s="2">
        <f t="shared" si="333"/>
        <v>3702480.1630000002</v>
      </c>
      <c r="EF160" s="2">
        <f t="shared" si="333"/>
        <v>15722779.7426</v>
      </c>
      <c r="EG160" s="2">
        <f t="shared" si="333"/>
        <v>4269962.6082000006</v>
      </c>
      <c r="EH160" s="2">
        <f t="shared" si="333"/>
        <v>4184555.8131999997</v>
      </c>
      <c r="EI160" s="2">
        <f t="shared" si="333"/>
        <v>157674098.4048</v>
      </c>
      <c r="EJ160" s="2">
        <f t="shared" si="333"/>
        <v>111760659.60059999</v>
      </c>
      <c r="EK160" s="2">
        <f t="shared" si="333"/>
        <v>8594073.3095999993</v>
      </c>
      <c r="EL160" s="2">
        <f t="shared" si="333"/>
        <v>6024288.7161999997</v>
      </c>
      <c r="EM160" s="2">
        <f t="shared" si="333"/>
        <v>5444838.8644000003</v>
      </c>
      <c r="EN160" s="2">
        <f t="shared" si="333"/>
        <v>11846306.382000001</v>
      </c>
      <c r="EO160" s="2">
        <f t="shared" si="333"/>
        <v>4598319.3635999998</v>
      </c>
      <c r="EP160" s="2">
        <f t="shared" si="333"/>
        <v>6364009.8358000005</v>
      </c>
      <c r="EQ160" s="2">
        <f t="shared" si="333"/>
        <v>30294784.985199999</v>
      </c>
      <c r="ER160" s="2">
        <f t="shared" si="333"/>
        <v>5225097.5540000005</v>
      </c>
      <c r="ES160" s="2">
        <f t="shared" si="333"/>
        <v>3336360.4356</v>
      </c>
      <c r="ET160" s="2">
        <f t="shared" si="333"/>
        <v>4358499.2734000003</v>
      </c>
      <c r="EU160" s="2">
        <f t="shared" si="333"/>
        <v>8257432.9787999997</v>
      </c>
      <c r="EV160" s="2">
        <f t="shared" si="333"/>
        <v>1769951.0995999998</v>
      </c>
      <c r="EW160" s="2">
        <f t="shared" si="333"/>
        <v>12310312.970000001</v>
      </c>
      <c r="EX160" s="2">
        <f t="shared" si="333"/>
        <v>3808153.9514000001</v>
      </c>
      <c r="EY160" s="2">
        <f t="shared" si="333"/>
        <v>7813702.3420000002</v>
      </c>
      <c r="EZ160" s="2">
        <f t="shared" si="333"/>
        <v>2813389.8202</v>
      </c>
      <c r="FA160" s="2">
        <f t="shared" si="333"/>
        <v>41418483.718599997</v>
      </c>
      <c r="FB160" s="2">
        <f t="shared" si="333"/>
        <v>4796195.9972000001</v>
      </c>
      <c r="FC160" s="2">
        <f t="shared" si="333"/>
        <v>19582640.128399998</v>
      </c>
      <c r="FD160" s="2">
        <f t="shared" si="333"/>
        <v>5898160.2136000004</v>
      </c>
      <c r="FE160" s="2">
        <f t="shared" si="333"/>
        <v>1808527.6939999999</v>
      </c>
      <c r="FF160" s="2">
        <f t="shared" si="333"/>
        <v>3619916.3338000001</v>
      </c>
      <c r="FG160" s="2">
        <f t="shared" si="333"/>
        <v>2634357.4114000001</v>
      </c>
      <c r="FH160" s="2">
        <f t="shared" si="333"/>
        <v>1719276.169</v>
      </c>
      <c r="FI160" s="2">
        <f t="shared" si="333"/>
        <v>20652395.940200001</v>
      </c>
      <c r="FJ160" s="2">
        <f t="shared" si="333"/>
        <v>23074430.429400001</v>
      </c>
      <c r="FK160" s="2">
        <f t="shared" si="333"/>
        <v>29946328.369200002</v>
      </c>
      <c r="FL160" s="2">
        <f t="shared" si="333"/>
        <v>94605785.875799999</v>
      </c>
      <c r="FM160" s="2">
        <f t="shared" si="333"/>
        <v>45226954.386800006</v>
      </c>
      <c r="FN160" s="2">
        <f t="shared" si="333"/>
        <v>266990895.66960001</v>
      </c>
      <c r="FO160" s="2">
        <f t="shared" si="333"/>
        <v>13911411.317199999</v>
      </c>
      <c r="FP160" s="2">
        <f t="shared" si="333"/>
        <v>28214420.054200001</v>
      </c>
      <c r="FQ160" s="2">
        <f t="shared" si="333"/>
        <v>12373921.970999999</v>
      </c>
      <c r="FR160" s="2">
        <f t="shared" si="333"/>
        <v>3345181.4419999998</v>
      </c>
      <c r="FS160" s="2">
        <f t="shared" si="333"/>
        <v>3324346.1121999999</v>
      </c>
      <c r="FT160" s="2">
        <f t="shared" si="333"/>
        <v>1466616.4516</v>
      </c>
      <c r="FU160" s="2">
        <f t="shared" si="333"/>
        <v>10331323.870000001</v>
      </c>
      <c r="FV160" s="2">
        <f t="shared" si="333"/>
        <v>9356053.6344000008</v>
      </c>
      <c r="FW160" s="2">
        <f t="shared" si="333"/>
        <v>2950568.9811999998</v>
      </c>
      <c r="FX160" s="2">
        <f t="shared" si="333"/>
        <v>1690711.52</v>
      </c>
      <c r="FY160" s="2"/>
      <c r="FZ160" s="73">
        <f>SUM(C160:FX160)</f>
        <v>9900204507.5679951</v>
      </c>
      <c r="GA160" s="62"/>
      <c r="GB160" s="2">
        <f>FZ160-GA160</f>
        <v>9900204507.5679951</v>
      </c>
      <c r="GC160" s="2"/>
      <c r="GD160" s="2"/>
      <c r="GE160" s="2"/>
      <c r="GF160" s="2"/>
      <c r="GG160" s="2"/>
      <c r="GH160" s="2"/>
      <c r="GI160" s="116"/>
      <c r="GJ160" s="116"/>
      <c r="GK160" s="116"/>
      <c r="GL160" s="116"/>
      <c r="GM160" s="116"/>
    </row>
    <row r="161" spans="1:195" x14ac:dyDescent="0.35">
      <c r="A161" s="115"/>
      <c r="B161" s="11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73"/>
      <c r="GA161" s="62"/>
      <c r="GB161" s="2"/>
      <c r="GC161" s="2"/>
      <c r="GD161" s="2"/>
      <c r="GE161" s="2"/>
      <c r="GF161" s="2"/>
      <c r="GG161" s="2"/>
      <c r="GH161" s="2"/>
      <c r="GI161" s="116"/>
      <c r="GJ161" s="116"/>
      <c r="GK161" s="116"/>
      <c r="GL161" s="116"/>
      <c r="GM161" s="116"/>
    </row>
    <row r="162" spans="1:195" x14ac:dyDescent="0.35">
      <c r="A162" s="115" t="s">
        <v>596</v>
      </c>
      <c r="B162" s="116" t="s">
        <v>1079</v>
      </c>
      <c r="C162" s="2">
        <f t="shared" ref="C162:AH162" si="334">((C150*C41)/1000)-C169</f>
        <v>33577243.379540466</v>
      </c>
      <c r="D162" s="2">
        <f t="shared" si="334"/>
        <v>117787428.79661106</v>
      </c>
      <c r="E162" s="2">
        <f t="shared" si="334"/>
        <v>34609092.527140886</v>
      </c>
      <c r="F162" s="2">
        <f t="shared" si="334"/>
        <v>89552335.958230764</v>
      </c>
      <c r="G162" s="2">
        <f t="shared" si="334"/>
        <v>10475818.988624256</v>
      </c>
      <c r="H162" s="2">
        <f t="shared" si="334"/>
        <v>3998572.4642427354</v>
      </c>
      <c r="I162" s="2">
        <f t="shared" si="334"/>
        <v>32845882.954790123</v>
      </c>
      <c r="J162" s="2">
        <f t="shared" si="334"/>
        <v>5369700.2458636146</v>
      </c>
      <c r="K162" s="2">
        <f t="shared" si="334"/>
        <v>1412707.4386047646</v>
      </c>
      <c r="L162" s="2">
        <f t="shared" si="334"/>
        <v>24396301.251469333</v>
      </c>
      <c r="M162" s="2">
        <f t="shared" si="334"/>
        <v>9276069.5837860201</v>
      </c>
      <c r="N162" s="2">
        <f t="shared" si="334"/>
        <v>185685935.45907226</v>
      </c>
      <c r="O162" s="2">
        <f t="shared" si="334"/>
        <v>72593761.253228217</v>
      </c>
      <c r="P162" s="2">
        <f t="shared" si="334"/>
        <v>1588256.9497937688</v>
      </c>
      <c r="Q162" s="2">
        <f t="shared" si="334"/>
        <v>171134109.26634899</v>
      </c>
      <c r="R162" s="2">
        <f t="shared" si="334"/>
        <v>2080510.0888276687</v>
      </c>
      <c r="S162" s="2">
        <f t="shared" si="334"/>
        <v>16247638.094420027</v>
      </c>
      <c r="T162" s="2">
        <f t="shared" si="334"/>
        <v>680032.67148141307</v>
      </c>
      <c r="U162" s="2">
        <f t="shared" si="334"/>
        <v>777590.13190915121</v>
      </c>
      <c r="V162" s="2">
        <f t="shared" si="334"/>
        <v>1008815.5612104431</v>
      </c>
      <c r="W162" s="2">
        <f t="shared" si="334"/>
        <v>192272.19709303349</v>
      </c>
      <c r="X162" s="2">
        <f t="shared" si="334"/>
        <v>302532.27978777292</v>
      </c>
      <c r="Y162" s="2">
        <f t="shared" si="334"/>
        <v>1890969.7684828404</v>
      </c>
      <c r="Z162" s="2">
        <f t="shared" si="334"/>
        <v>666922.79174952314</v>
      </c>
      <c r="AA162" s="2">
        <f t="shared" si="334"/>
        <v>144215553.07570031</v>
      </c>
      <c r="AB162" s="2">
        <f t="shared" si="334"/>
        <v>271208587.54859465</v>
      </c>
      <c r="AC162" s="2">
        <f t="shared" si="334"/>
        <v>9670432.0035053678</v>
      </c>
      <c r="AD162" s="2">
        <f t="shared" si="334"/>
        <v>10263843.881839583</v>
      </c>
      <c r="AE162" s="2">
        <f t="shared" si="334"/>
        <v>604688.74020825746</v>
      </c>
      <c r="AF162" s="2">
        <f t="shared" si="334"/>
        <v>1033061.7455956107</v>
      </c>
      <c r="AG162" s="2">
        <f t="shared" si="334"/>
        <v>4734782.9338124804</v>
      </c>
      <c r="AH162" s="2">
        <f t="shared" si="334"/>
        <v>1045984.3081705705</v>
      </c>
      <c r="AI162" s="2">
        <f t="shared" ref="AI162:BN162" si="335">((AI150*AI41)/1000)-AI169</f>
        <v>330500.75239379454</v>
      </c>
      <c r="AJ162" s="2">
        <f t="shared" si="335"/>
        <v>979442.44891405501</v>
      </c>
      <c r="AK162" s="2">
        <f t="shared" si="335"/>
        <v>1514364.4973330046</v>
      </c>
      <c r="AL162" s="2">
        <f t="shared" si="335"/>
        <v>2595295.0105310599</v>
      </c>
      <c r="AM162" s="2">
        <f t="shared" si="335"/>
        <v>1394238.7240389425</v>
      </c>
      <c r="AN162" s="2">
        <f t="shared" si="335"/>
        <v>4064794.1831310084</v>
      </c>
      <c r="AO162" s="2">
        <f t="shared" si="335"/>
        <v>15837800.241282936</v>
      </c>
      <c r="AP162" s="2">
        <f t="shared" si="335"/>
        <v>742016456.49495924</v>
      </c>
      <c r="AQ162" s="2">
        <f t="shared" si="335"/>
        <v>1732032.9168071812</v>
      </c>
      <c r="AR162" s="2">
        <f t="shared" si="335"/>
        <v>311877355.68626815</v>
      </c>
      <c r="AS162" s="2">
        <f t="shared" si="335"/>
        <v>62611819.137173645</v>
      </c>
      <c r="AT162" s="2">
        <f t="shared" si="335"/>
        <v>12409041.132758969</v>
      </c>
      <c r="AU162" s="2">
        <f t="shared" si="335"/>
        <v>1937249.9273276709</v>
      </c>
      <c r="AV162" s="2">
        <f t="shared" si="335"/>
        <v>1349588.5833731701</v>
      </c>
      <c r="AW162" s="2">
        <f t="shared" si="335"/>
        <v>1057514.8272081607</v>
      </c>
      <c r="AX162" s="2">
        <f t="shared" si="335"/>
        <v>719065.35541324294</v>
      </c>
      <c r="AY162" s="2">
        <f t="shared" si="335"/>
        <v>1768111.617199077</v>
      </c>
      <c r="AZ162" s="2">
        <f t="shared" si="335"/>
        <v>17337725.082537901</v>
      </c>
      <c r="BA162" s="2">
        <f t="shared" si="335"/>
        <v>25970819.2395197</v>
      </c>
      <c r="BB162" s="2">
        <f t="shared" si="335"/>
        <v>6912041.6970278444</v>
      </c>
      <c r="BC162" s="2">
        <f t="shared" si="335"/>
        <v>95201124.592110589</v>
      </c>
      <c r="BD162" s="2">
        <f t="shared" si="335"/>
        <v>16130942.441283355</v>
      </c>
      <c r="BE162" s="2">
        <f t="shared" si="335"/>
        <v>5689440.1636313014</v>
      </c>
      <c r="BF162" s="2">
        <f t="shared" si="335"/>
        <v>83804698.802678376</v>
      </c>
      <c r="BG162" s="2">
        <f t="shared" si="335"/>
        <v>1985652.0438159415</v>
      </c>
      <c r="BH162" s="2">
        <f t="shared" si="335"/>
        <v>2259579.2006878173</v>
      </c>
      <c r="BI162" s="2">
        <f t="shared" si="335"/>
        <v>771554.62409539719</v>
      </c>
      <c r="BJ162" s="2">
        <f t="shared" si="335"/>
        <v>27941855.196898542</v>
      </c>
      <c r="BK162" s="2">
        <f t="shared" si="335"/>
        <v>52789523.343174271</v>
      </c>
      <c r="BL162" s="2">
        <f t="shared" si="335"/>
        <v>243951.21012879934</v>
      </c>
      <c r="BM162" s="2">
        <f t="shared" si="335"/>
        <v>1243735.1059043941</v>
      </c>
      <c r="BN162" s="2">
        <f t="shared" si="335"/>
        <v>11082040.885732194</v>
      </c>
      <c r="BO162" s="2">
        <f t="shared" ref="BO162:CT162" si="336">((BO150*BO41)/1000)-BO169</f>
        <v>4447847.0416043652</v>
      </c>
      <c r="BP162" s="2">
        <f t="shared" si="336"/>
        <v>2821545.0673928317</v>
      </c>
      <c r="BQ162" s="2">
        <f t="shared" si="336"/>
        <v>57040887.542222783</v>
      </c>
      <c r="BR162" s="2">
        <f t="shared" si="336"/>
        <v>8744928.439647695</v>
      </c>
      <c r="BS162" s="2">
        <f t="shared" si="336"/>
        <v>2815546.9959193547</v>
      </c>
      <c r="BT162" s="2">
        <f t="shared" si="336"/>
        <v>3137615.1166863353</v>
      </c>
      <c r="BU162" s="2">
        <f t="shared" si="336"/>
        <v>2478519.9256954594</v>
      </c>
      <c r="BV162" s="2">
        <f t="shared" si="336"/>
        <v>14725863.360709792</v>
      </c>
      <c r="BW162" s="2">
        <f t="shared" si="336"/>
        <v>19409588.570926085</v>
      </c>
      <c r="BX162" s="2">
        <f t="shared" si="336"/>
        <v>1236730.7214107332</v>
      </c>
      <c r="BY162" s="2">
        <f t="shared" si="336"/>
        <v>3616060.6809490533</v>
      </c>
      <c r="BZ162" s="2">
        <f t="shared" si="336"/>
        <v>1175134.9592896204</v>
      </c>
      <c r="CA162" s="2">
        <f t="shared" si="336"/>
        <v>2617736.0919504059</v>
      </c>
      <c r="CB162" s="2">
        <f t="shared" si="336"/>
        <v>416638613.32300925</v>
      </c>
      <c r="CC162" s="2">
        <f t="shared" si="336"/>
        <v>566299.39819365914</v>
      </c>
      <c r="CD162" s="2">
        <f t="shared" si="336"/>
        <v>483279.27227923402</v>
      </c>
      <c r="CE162" s="2">
        <f t="shared" si="336"/>
        <v>1290584.8911670363</v>
      </c>
      <c r="CF162" s="2">
        <f t="shared" si="336"/>
        <v>870142.040099732</v>
      </c>
      <c r="CG162" s="2">
        <f t="shared" si="336"/>
        <v>772601.79609664017</v>
      </c>
      <c r="CH162" s="2">
        <f t="shared" si="336"/>
        <v>521640.65831956221</v>
      </c>
      <c r="CI162" s="2">
        <f t="shared" si="336"/>
        <v>3481702.3176382785</v>
      </c>
      <c r="CJ162" s="2">
        <f t="shared" si="336"/>
        <v>10497211.674650326</v>
      </c>
      <c r="CK162" s="2">
        <f t="shared" si="336"/>
        <v>21248958.359979711</v>
      </c>
      <c r="CL162" s="2">
        <f t="shared" si="336"/>
        <v>3452834.8214814491</v>
      </c>
      <c r="CM162" s="2">
        <f t="shared" si="336"/>
        <v>1769885.2113576119</v>
      </c>
      <c r="CN162" s="2">
        <f t="shared" si="336"/>
        <v>147207651.50072297</v>
      </c>
      <c r="CO162" s="2">
        <f t="shared" si="336"/>
        <v>92221296.477896214</v>
      </c>
      <c r="CP162" s="2">
        <f t="shared" si="336"/>
        <v>12302269.6757</v>
      </c>
      <c r="CQ162" s="2">
        <f t="shared" si="336"/>
        <v>2874655.3127515954</v>
      </c>
      <c r="CR162" s="2">
        <f t="shared" si="336"/>
        <v>346603.91810122767</v>
      </c>
      <c r="CS162" s="2">
        <f t="shared" si="336"/>
        <v>1574481.2954935434</v>
      </c>
      <c r="CT162" s="2">
        <f t="shared" si="336"/>
        <v>640595.26243600482</v>
      </c>
      <c r="CU162" s="2">
        <f t="shared" ref="CU162:DZ162" si="337">((CU150*CU41)/1000)-CU169</f>
        <v>488135.92290574568</v>
      </c>
      <c r="CV162" s="2">
        <f t="shared" si="337"/>
        <v>434541.68146803632</v>
      </c>
      <c r="CW162" s="2">
        <f t="shared" si="337"/>
        <v>1165895.175081793</v>
      </c>
      <c r="CX162" s="2">
        <f t="shared" si="337"/>
        <v>2424579.8243987518</v>
      </c>
      <c r="CY162" s="2">
        <f t="shared" si="337"/>
        <v>189218.58391599756</v>
      </c>
      <c r="CZ162" s="2">
        <f t="shared" si="337"/>
        <v>7372069.5828073435</v>
      </c>
      <c r="DA162" s="2">
        <f t="shared" si="337"/>
        <v>1355180.6504334745</v>
      </c>
      <c r="DB162" s="2">
        <f t="shared" si="337"/>
        <v>1342257.5307418418</v>
      </c>
      <c r="DC162" s="2">
        <f t="shared" si="337"/>
        <v>1268221.7630587458</v>
      </c>
      <c r="DD162" s="2">
        <f t="shared" si="337"/>
        <v>844241.1923973111</v>
      </c>
      <c r="DE162" s="2">
        <f t="shared" si="337"/>
        <v>1922411.3671241372</v>
      </c>
      <c r="DF162" s="2">
        <f t="shared" si="337"/>
        <v>84416144.032972708</v>
      </c>
      <c r="DG162" s="2">
        <f t="shared" si="337"/>
        <v>1634265.8385602438</v>
      </c>
      <c r="DH162" s="2">
        <f t="shared" si="337"/>
        <v>10342493.485715965</v>
      </c>
      <c r="DI162" s="2">
        <f t="shared" si="337"/>
        <v>13355468.513336636</v>
      </c>
      <c r="DJ162" s="2">
        <f t="shared" si="337"/>
        <v>1953362.5665764378</v>
      </c>
      <c r="DK162" s="2">
        <f t="shared" si="337"/>
        <v>1399816.3369962755</v>
      </c>
      <c r="DL162" s="2">
        <f t="shared" si="337"/>
        <v>25970127.095387001</v>
      </c>
      <c r="DM162" s="2">
        <f t="shared" si="337"/>
        <v>752148.07313530787</v>
      </c>
      <c r="DN162" s="2">
        <f t="shared" si="337"/>
        <v>7600080.4680981785</v>
      </c>
      <c r="DO162" s="2">
        <f t="shared" si="337"/>
        <v>10668740.419885753</v>
      </c>
      <c r="DP162" s="2">
        <f t="shared" si="337"/>
        <v>983922.02954476292</v>
      </c>
      <c r="DQ162" s="2">
        <f t="shared" si="337"/>
        <v>9645874.9068710878</v>
      </c>
      <c r="DR162" s="2">
        <f t="shared" si="337"/>
        <v>2673753.2328581456</v>
      </c>
      <c r="DS162" s="2">
        <f t="shared" si="337"/>
        <v>1259296.8387908253</v>
      </c>
      <c r="DT162" s="2">
        <f t="shared" si="337"/>
        <v>338951.40516985266</v>
      </c>
      <c r="DU162" s="2">
        <f t="shared" si="337"/>
        <v>865981.64471554733</v>
      </c>
      <c r="DV162" s="2">
        <f t="shared" si="337"/>
        <v>274476.62509355176</v>
      </c>
      <c r="DW162" s="2">
        <f t="shared" si="337"/>
        <v>588987.83801396808</v>
      </c>
      <c r="DX162" s="2">
        <f t="shared" si="337"/>
        <v>2731791.8641439276</v>
      </c>
      <c r="DY162" s="2">
        <f t="shared" si="337"/>
        <v>3938915.6921861786</v>
      </c>
      <c r="DZ162" s="2">
        <f t="shared" si="337"/>
        <v>5963994.6599159781</v>
      </c>
      <c r="EA162" s="2">
        <f t="shared" ref="EA162:FF162" si="338">((EA150*EA41)/1000)-EA169</f>
        <v>6533140.1970718196</v>
      </c>
      <c r="EB162" s="2">
        <f t="shared" si="338"/>
        <v>2348640.4929981716</v>
      </c>
      <c r="EC162" s="2">
        <f t="shared" si="338"/>
        <v>1040020.8614244146</v>
      </c>
      <c r="ED162" s="2">
        <f t="shared" si="338"/>
        <v>22759100.663232777</v>
      </c>
      <c r="EE162" s="2">
        <f t="shared" si="338"/>
        <v>510968.06744579424</v>
      </c>
      <c r="EF162" s="2">
        <f t="shared" si="338"/>
        <v>2622923.2557135364</v>
      </c>
      <c r="EG162" s="2">
        <f t="shared" si="338"/>
        <v>844767.47837082215</v>
      </c>
      <c r="EH162" s="2">
        <f t="shared" si="338"/>
        <v>406658.65831139887</v>
      </c>
      <c r="EI162" s="2">
        <f t="shared" si="338"/>
        <v>39946316.344643086</v>
      </c>
      <c r="EJ162" s="2">
        <f t="shared" si="338"/>
        <v>31180728.020733792</v>
      </c>
      <c r="EK162" s="2">
        <f t="shared" si="338"/>
        <v>2804928.7752219336</v>
      </c>
      <c r="EL162" s="2">
        <f t="shared" si="338"/>
        <v>1624026.3769511955</v>
      </c>
      <c r="EM162" s="2">
        <f t="shared" si="338"/>
        <v>2895360.5498122759</v>
      </c>
      <c r="EN162" s="2">
        <f t="shared" si="338"/>
        <v>2363854.1580170519</v>
      </c>
      <c r="EO162" s="2">
        <f t="shared" si="338"/>
        <v>1263067.768501407</v>
      </c>
      <c r="EP162" s="2">
        <f t="shared" si="338"/>
        <v>4418734.612200547</v>
      </c>
      <c r="EQ162" s="2">
        <f t="shared" si="338"/>
        <v>10884093.074972715</v>
      </c>
      <c r="ER162" s="2">
        <f t="shared" si="338"/>
        <v>3521620.5614080629</v>
      </c>
      <c r="ES162" s="2">
        <f t="shared" si="338"/>
        <v>990536.62845181546</v>
      </c>
      <c r="ET162" s="2">
        <f t="shared" si="338"/>
        <v>1344826.0259588903</v>
      </c>
      <c r="EU162" s="2">
        <f t="shared" si="338"/>
        <v>1262470.6610969945</v>
      </c>
      <c r="EV162" s="2">
        <f t="shared" si="338"/>
        <v>1169680.9777251766</v>
      </c>
      <c r="EW162" s="2">
        <f t="shared" si="338"/>
        <v>10348237.557270473</v>
      </c>
      <c r="EX162" s="2">
        <f t="shared" si="338"/>
        <v>532881.63161985599</v>
      </c>
      <c r="EY162" s="2">
        <f t="shared" si="338"/>
        <v>1091770.165990676</v>
      </c>
      <c r="EZ162" s="2">
        <f t="shared" si="338"/>
        <v>872496.26967305073</v>
      </c>
      <c r="FA162" s="2">
        <f t="shared" si="338"/>
        <v>39667850.655869082</v>
      </c>
      <c r="FB162" s="2">
        <f t="shared" si="338"/>
        <v>3932608.606384296</v>
      </c>
      <c r="FC162" s="2">
        <f t="shared" si="338"/>
        <v>12553968.558431296</v>
      </c>
      <c r="FD162" s="2">
        <f t="shared" si="338"/>
        <v>1491995.8668489</v>
      </c>
      <c r="FE162" s="2">
        <f t="shared" si="338"/>
        <v>600121.77125896479</v>
      </c>
      <c r="FF162" s="2">
        <f t="shared" si="338"/>
        <v>650288.6070020959</v>
      </c>
      <c r="FG162" s="2">
        <f t="shared" ref="FG162:FX162" si="339">((FG150*FG41)/1000)-FG169</f>
        <v>922833.97146717145</v>
      </c>
      <c r="FH162" s="2">
        <f t="shared" si="339"/>
        <v>927049.80523503968</v>
      </c>
      <c r="FI162" s="2">
        <f t="shared" si="339"/>
        <v>12998399.963079365</v>
      </c>
      <c r="FJ162" s="2">
        <f t="shared" si="339"/>
        <v>17909216.936136536</v>
      </c>
      <c r="FK162" s="2">
        <f t="shared" si="339"/>
        <v>23974924.717216708</v>
      </c>
      <c r="FL162" s="2">
        <f t="shared" si="339"/>
        <v>50925923.807967298</v>
      </c>
      <c r="FM162" s="2">
        <f t="shared" si="339"/>
        <v>30736478.365461435</v>
      </c>
      <c r="FN162" s="2">
        <f t="shared" si="339"/>
        <v>64872439.650627606</v>
      </c>
      <c r="FO162" s="2">
        <f t="shared" si="339"/>
        <v>13084860.921097342</v>
      </c>
      <c r="FP162" s="2">
        <f t="shared" si="339"/>
        <v>12907696.432715667</v>
      </c>
      <c r="FQ162" s="2">
        <f t="shared" si="339"/>
        <v>11957292.643372564</v>
      </c>
      <c r="FR162" s="2">
        <f t="shared" si="339"/>
        <v>3065735.1359878764</v>
      </c>
      <c r="FS162" s="2">
        <f t="shared" si="339"/>
        <v>2607869.3486140636</v>
      </c>
      <c r="FT162" s="2">
        <f t="shared" si="339"/>
        <v>1369864.1273952036</v>
      </c>
      <c r="FU162" s="2">
        <f t="shared" si="339"/>
        <v>3611248.010733983</v>
      </c>
      <c r="FV162" s="2">
        <f t="shared" si="339"/>
        <v>2647491.9230650249</v>
      </c>
      <c r="FW162" s="2">
        <f t="shared" si="339"/>
        <v>457482.44890199049</v>
      </c>
      <c r="FX162" s="2">
        <f t="shared" si="339"/>
        <v>400056.71688779496</v>
      </c>
      <c r="FY162" s="2"/>
      <c r="FZ162" s="73">
        <f>SUM(C162:FX162)</f>
        <v>4293536996.8957319</v>
      </c>
      <c r="GA162" s="62"/>
      <c r="GB162" s="2">
        <f>FZ162-GA162</f>
        <v>4293536996.8957319</v>
      </c>
      <c r="GC162" s="2"/>
      <c r="GD162" s="2"/>
      <c r="GE162" s="200"/>
      <c r="GF162" s="2"/>
      <c r="GG162" s="2"/>
      <c r="GH162" s="2"/>
      <c r="GI162" s="116"/>
      <c r="GJ162" s="116"/>
      <c r="GK162" s="116"/>
      <c r="GL162" s="116"/>
      <c r="GM162" s="116"/>
    </row>
    <row r="163" spans="1:195" x14ac:dyDescent="0.35">
      <c r="A163" s="115" t="s">
        <v>597</v>
      </c>
      <c r="B163" s="116" t="s">
        <v>1072</v>
      </c>
      <c r="C163" s="2">
        <v>2560686.85</v>
      </c>
      <c r="D163" s="2">
        <v>5893861.0700000003</v>
      </c>
      <c r="E163" s="2">
        <v>1533589.31</v>
      </c>
      <c r="F163" s="2">
        <v>8621939.0800000001</v>
      </c>
      <c r="G163" s="2">
        <v>607002.37</v>
      </c>
      <c r="H163" s="2">
        <v>55490.34</v>
      </c>
      <c r="I163" s="2">
        <v>1650259.9</v>
      </c>
      <c r="J163" s="2">
        <v>547848.93999999994</v>
      </c>
      <c r="K163" s="2">
        <v>149089.71</v>
      </c>
      <c r="L163" s="2">
        <v>1508705.62</v>
      </c>
      <c r="M163" s="2">
        <v>497059.11</v>
      </c>
      <c r="N163" s="2">
        <v>13016108.810000001</v>
      </c>
      <c r="O163" s="2">
        <v>5532329.25</v>
      </c>
      <c r="P163" s="2">
        <v>88257.72</v>
      </c>
      <c r="Q163" s="2">
        <v>9691721</v>
      </c>
      <c r="R163" s="2">
        <v>107971.01</v>
      </c>
      <c r="S163" s="2">
        <v>1090460.56</v>
      </c>
      <c r="T163" s="2">
        <v>8030.7</v>
      </c>
      <c r="U163" s="2">
        <v>72131.58</v>
      </c>
      <c r="V163" s="2">
        <v>88788.87</v>
      </c>
      <c r="W163" s="2">
        <v>18955.97</v>
      </c>
      <c r="X163" s="2">
        <v>26336.28</v>
      </c>
      <c r="Y163" s="2">
        <v>141119.24</v>
      </c>
      <c r="Z163" s="2">
        <v>64405.89</v>
      </c>
      <c r="AA163" s="2">
        <v>7031649.9000000004</v>
      </c>
      <c r="AB163" s="2">
        <v>13084314.060000001</v>
      </c>
      <c r="AC163" s="2">
        <v>755081.04</v>
      </c>
      <c r="AD163" s="2">
        <v>788299.15</v>
      </c>
      <c r="AE163" s="2">
        <v>62608.6</v>
      </c>
      <c r="AF163" s="2">
        <v>99519.48</v>
      </c>
      <c r="AG163" s="2">
        <v>342263</v>
      </c>
      <c r="AH163" s="2">
        <v>167760.49</v>
      </c>
      <c r="AI163" s="2">
        <v>57733.29</v>
      </c>
      <c r="AJ163" s="2">
        <v>143887.04000000001</v>
      </c>
      <c r="AK163" s="2">
        <v>51657.68</v>
      </c>
      <c r="AL163" s="2">
        <v>140572.76</v>
      </c>
      <c r="AM163" s="2">
        <v>112017.04</v>
      </c>
      <c r="AN163" s="2">
        <v>534213.55000000005</v>
      </c>
      <c r="AO163" s="2">
        <v>1789029.78</v>
      </c>
      <c r="AP163" s="2">
        <v>37511674.450000003</v>
      </c>
      <c r="AQ163" s="2">
        <v>117578.77</v>
      </c>
      <c r="AR163" s="2">
        <v>20939020.390000001</v>
      </c>
      <c r="AS163" s="2">
        <v>3102494.63</v>
      </c>
      <c r="AT163" s="2">
        <v>1165025.0900000001</v>
      </c>
      <c r="AU163" s="2">
        <v>199381.71</v>
      </c>
      <c r="AV163" s="2">
        <v>170342.12</v>
      </c>
      <c r="AW163" s="2">
        <v>116296.69</v>
      </c>
      <c r="AX163" s="2">
        <v>84285.96</v>
      </c>
      <c r="AY163" s="2">
        <v>137273.78</v>
      </c>
      <c r="AZ163" s="2">
        <v>1582169.7</v>
      </c>
      <c r="BA163" s="2">
        <v>2390410.06</v>
      </c>
      <c r="BB163" s="2">
        <v>507446.07</v>
      </c>
      <c r="BC163" s="2">
        <v>8608146.8300000001</v>
      </c>
      <c r="BD163" s="2">
        <v>1380661.41</v>
      </c>
      <c r="BE163" s="2">
        <v>465282.08</v>
      </c>
      <c r="BF163" s="2">
        <v>7512114.3899999997</v>
      </c>
      <c r="BG163" s="2">
        <v>128664.05</v>
      </c>
      <c r="BH163" s="2">
        <v>189864.58</v>
      </c>
      <c r="BI163" s="2">
        <v>72393.7</v>
      </c>
      <c r="BJ163" s="2">
        <v>1999682.04</v>
      </c>
      <c r="BK163" s="2">
        <v>3680646.98</v>
      </c>
      <c r="BL163" s="2">
        <v>17783.759999999998</v>
      </c>
      <c r="BM163" s="2">
        <v>98110.03</v>
      </c>
      <c r="BN163" s="2">
        <v>1169134.1200000001</v>
      </c>
      <c r="BO163" s="2">
        <v>384843.3</v>
      </c>
      <c r="BP163" s="2">
        <v>238915.94</v>
      </c>
      <c r="BQ163" s="2">
        <v>2221039.2200000002</v>
      </c>
      <c r="BR163" s="2">
        <v>599679.81000000006</v>
      </c>
      <c r="BS163" s="2">
        <v>319211.21999999997</v>
      </c>
      <c r="BT163" s="2">
        <v>165924.15</v>
      </c>
      <c r="BU163" s="2">
        <v>96214.02</v>
      </c>
      <c r="BV163" s="2">
        <v>775400.17</v>
      </c>
      <c r="BW163" s="2">
        <v>881978.83</v>
      </c>
      <c r="BX163" s="2">
        <v>94147.65</v>
      </c>
      <c r="BY163" s="2">
        <v>328469.07</v>
      </c>
      <c r="BZ163" s="2">
        <v>94435.42</v>
      </c>
      <c r="CA163" s="2">
        <v>369516.28</v>
      </c>
      <c r="CB163" s="2">
        <v>25092860.210000001</v>
      </c>
      <c r="CC163" s="2">
        <v>6719.14</v>
      </c>
      <c r="CD163" s="2">
        <v>92314.27</v>
      </c>
      <c r="CE163" s="2">
        <v>121704.85</v>
      </c>
      <c r="CF163" s="2">
        <v>86249.11</v>
      </c>
      <c r="CG163" s="2">
        <v>62583.839999999997</v>
      </c>
      <c r="CH163" s="2">
        <v>31013.25</v>
      </c>
      <c r="CI163" s="2">
        <v>258674.55</v>
      </c>
      <c r="CJ163" s="2">
        <v>426066.47</v>
      </c>
      <c r="CK163" s="2">
        <v>1750071.31</v>
      </c>
      <c r="CL163" s="2">
        <v>245364.2</v>
      </c>
      <c r="CM163" s="2">
        <v>191892.09</v>
      </c>
      <c r="CN163" s="2">
        <v>8815625.7400000002</v>
      </c>
      <c r="CO163" s="2">
        <v>5549747.4500000002</v>
      </c>
      <c r="CP163" s="2">
        <v>770993.74</v>
      </c>
      <c r="CQ163" s="2">
        <v>416736.65</v>
      </c>
      <c r="CR163" s="2">
        <v>78141.490000000005</v>
      </c>
      <c r="CS163" s="2">
        <v>240994.83</v>
      </c>
      <c r="CT163" s="2">
        <v>91274.86</v>
      </c>
      <c r="CU163" s="2">
        <v>53855.1</v>
      </c>
      <c r="CV163" s="2">
        <v>41708.230000000003</v>
      </c>
      <c r="CW163" s="2">
        <v>176440.45</v>
      </c>
      <c r="CX163" s="2">
        <v>236614.89</v>
      </c>
      <c r="CY163" s="2">
        <v>20968.009999999998</v>
      </c>
      <c r="CZ163" s="2">
        <v>758934.99</v>
      </c>
      <c r="DA163" s="2">
        <v>161197.35</v>
      </c>
      <c r="DB163" s="2">
        <v>124091.36</v>
      </c>
      <c r="DC163" s="2">
        <v>157117.60999999999</v>
      </c>
      <c r="DD163" s="2">
        <v>87319.42</v>
      </c>
      <c r="DE163" s="2">
        <v>230376.64</v>
      </c>
      <c r="DF163" s="2">
        <v>7931372.8899999997</v>
      </c>
      <c r="DG163" s="2">
        <v>142288.07</v>
      </c>
      <c r="DH163" s="2">
        <v>973344.63</v>
      </c>
      <c r="DI163" s="2">
        <v>1314255.48</v>
      </c>
      <c r="DJ163" s="2">
        <v>163354.1</v>
      </c>
      <c r="DK163" s="2">
        <v>90233.65</v>
      </c>
      <c r="DL163" s="2">
        <v>2704099.51</v>
      </c>
      <c r="DM163" s="2">
        <v>80754.929999999993</v>
      </c>
      <c r="DN163" s="2">
        <v>617000.51</v>
      </c>
      <c r="DO163" s="2">
        <v>788407.76</v>
      </c>
      <c r="DP163" s="2">
        <v>62459.3</v>
      </c>
      <c r="DQ163" s="2">
        <v>497654.79</v>
      </c>
      <c r="DR163" s="2">
        <v>371954.19</v>
      </c>
      <c r="DS163" s="2">
        <v>221168.19</v>
      </c>
      <c r="DT163" s="2">
        <v>56709.85</v>
      </c>
      <c r="DU163" s="2">
        <v>128077.61</v>
      </c>
      <c r="DV163" s="2">
        <v>51103.51</v>
      </c>
      <c r="DW163" s="2">
        <v>114371.26</v>
      </c>
      <c r="DX163" s="2">
        <v>148269.19</v>
      </c>
      <c r="DY163" s="2">
        <v>246747.81</v>
      </c>
      <c r="DZ163" s="2">
        <v>425356.04</v>
      </c>
      <c r="EA163" s="2">
        <v>700118.12</v>
      </c>
      <c r="EB163" s="2">
        <v>256195.04</v>
      </c>
      <c r="EC163" s="2">
        <v>113432.63</v>
      </c>
      <c r="ED163" s="2">
        <v>711930.54</v>
      </c>
      <c r="EE163" s="2">
        <v>67348.02</v>
      </c>
      <c r="EF163" s="2">
        <v>336479.58</v>
      </c>
      <c r="EG163" s="2">
        <v>116568.87</v>
      </c>
      <c r="EH163" s="2">
        <v>52622.38</v>
      </c>
      <c r="EI163" s="2">
        <v>3203402.36</v>
      </c>
      <c r="EJ163" s="2">
        <v>2293388.59</v>
      </c>
      <c r="EK163" s="2">
        <v>133472.82999999999</v>
      </c>
      <c r="EL163" s="2">
        <v>87668.64</v>
      </c>
      <c r="EM163" s="2">
        <v>287432.94</v>
      </c>
      <c r="EN163" s="2">
        <v>276609.03000000003</v>
      </c>
      <c r="EO163" s="2">
        <v>115921.81</v>
      </c>
      <c r="EP163" s="2">
        <v>211442.66</v>
      </c>
      <c r="EQ163" s="2">
        <v>943823.96</v>
      </c>
      <c r="ER163" s="2">
        <v>210772.92</v>
      </c>
      <c r="ES163" s="2">
        <v>234274.46</v>
      </c>
      <c r="ET163" s="2">
        <v>130038.67</v>
      </c>
      <c r="EU163" s="2">
        <v>176769.81</v>
      </c>
      <c r="EV163" s="2">
        <v>75842.8</v>
      </c>
      <c r="EW163" s="2">
        <v>319722.75</v>
      </c>
      <c r="EX163" s="2">
        <v>21080.99</v>
      </c>
      <c r="EY163" s="2">
        <v>109249.08</v>
      </c>
      <c r="EZ163" s="2">
        <v>96378.18</v>
      </c>
      <c r="FA163" s="2">
        <v>1752049.95</v>
      </c>
      <c r="FB163" s="2">
        <v>337716.29</v>
      </c>
      <c r="FC163" s="2">
        <v>899627.18</v>
      </c>
      <c r="FD163" s="2">
        <v>161761.99</v>
      </c>
      <c r="FE163" s="2">
        <v>69042.38</v>
      </c>
      <c r="FF163" s="2">
        <v>73860.83</v>
      </c>
      <c r="FG163" s="2">
        <v>87094.12</v>
      </c>
      <c r="FH163" s="2">
        <v>113911.19</v>
      </c>
      <c r="FI163" s="2">
        <v>713196.77</v>
      </c>
      <c r="FJ163" s="2">
        <v>972386.27</v>
      </c>
      <c r="FK163" s="2">
        <v>939801.96</v>
      </c>
      <c r="FL163" s="2">
        <v>2258274.66</v>
      </c>
      <c r="FM163" s="2">
        <v>928178.88</v>
      </c>
      <c r="FN163" s="2">
        <v>3326474.74</v>
      </c>
      <c r="FO163" s="2">
        <v>828285.09</v>
      </c>
      <c r="FP163" s="2">
        <v>721678.08</v>
      </c>
      <c r="FQ163" s="2">
        <v>416551.92</v>
      </c>
      <c r="FR163" s="2">
        <v>279396.44</v>
      </c>
      <c r="FS163" s="2">
        <v>97661.47</v>
      </c>
      <c r="FT163" s="2">
        <v>96720.17</v>
      </c>
      <c r="FU163" s="2">
        <v>339889.24</v>
      </c>
      <c r="FV163" s="2">
        <v>211677.84</v>
      </c>
      <c r="FW163" s="2">
        <v>49670.92</v>
      </c>
      <c r="FX163" s="2">
        <v>39112.400000000001</v>
      </c>
      <c r="FY163" s="2"/>
      <c r="FZ163" s="73">
        <f>SUM(C163:FX163)</f>
        <v>269151058.32000005</v>
      </c>
      <c r="GA163" s="62"/>
      <c r="GB163" s="2">
        <f>FZ163-GA163</f>
        <v>269151058.32000005</v>
      </c>
      <c r="GC163" s="2"/>
      <c r="GD163" s="2"/>
      <c r="GE163" s="201"/>
      <c r="GF163" s="9"/>
      <c r="GG163" s="2"/>
      <c r="GH163" s="9"/>
      <c r="GI163" s="116"/>
      <c r="GJ163" s="116"/>
      <c r="GK163" s="116"/>
      <c r="GL163" s="116"/>
      <c r="GM163" s="116"/>
    </row>
    <row r="164" spans="1:195" x14ac:dyDescent="0.35">
      <c r="A164" s="173" t="s">
        <v>598</v>
      </c>
      <c r="B164" s="150" t="s">
        <v>1076</v>
      </c>
      <c r="C164" s="30">
        <f>C162+C163</f>
        <v>36137930.229540467</v>
      </c>
      <c r="D164" s="30">
        <f t="shared" ref="D164:BO164" si="340">D162+D163</f>
        <v>123681289.86661106</v>
      </c>
      <c r="E164" s="30">
        <f t="shared" si="340"/>
        <v>36142681.837140888</v>
      </c>
      <c r="F164" s="30">
        <f t="shared" si="340"/>
        <v>98174275.038230762</v>
      </c>
      <c r="G164" s="30">
        <f t="shared" si="340"/>
        <v>11082821.358624255</v>
      </c>
      <c r="H164" s="30">
        <f t="shared" si="340"/>
        <v>4054062.8042427353</v>
      </c>
      <c r="I164" s="30">
        <f t="shared" si="340"/>
        <v>34496142.854790121</v>
      </c>
      <c r="J164" s="30">
        <f t="shared" si="340"/>
        <v>5917549.1858636141</v>
      </c>
      <c r="K164" s="30">
        <f t="shared" si="340"/>
        <v>1561797.1486047646</v>
      </c>
      <c r="L164" s="30">
        <f t="shared" si="340"/>
        <v>25905006.871469334</v>
      </c>
      <c r="M164" s="30">
        <f t="shared" si="340"/>
        <v>9773128.6937860195</v>
      </c>
      <c r="N164" s="30">
        <f t="shared" si="340"/>
        <v>198702044.26907226</v>
      </c>
      <c r="O164" s="30">
        <f t="shared" si="340"/>
        <v>78126090.503228217</v>
      </c>
      <c r="P164" s="30">
        <f t="shared" si="340"/>
        <v>1676514.6697937688</v>
      </c>
      <c r="Q164" s="30">
        <f t="shared" si="340"/>
        <v>180825830.26634899</v>
      </c>
      <c r="R164" s="30">
        <f t="shared" si="340"/>
        <v>2188481.0988276685</v>
      </c>
      <c r="S164" s="30">
        <f t="shared" si="340"/>
        <v>17338098.654420026</v>
      </c>
      <c r="T164" s="30">
        <f t="shared" si="340"/>
        <v>688063.37148141302</v>
      </c>
      <c r="U164" s="30">
        <f t="shared" si="340"/>
        <v>849721.71190915117</v>
      </c>
      <c r="V164" s="30">
        <f t="shared" si="340"/>
        <v>1097604.4312104431</v>
      </c>
      <c r="W164" s="30">
        <f t="shared" si="340"/>
        <v>211228.16709303349</v>
      </c>
      <c r="X164" s="30">
        <f t="shared" si="340"/>
        <v>328868.55978777295</v>
      </c>
      <c r="Y164" s="30">
        <f t="shared" si="340"/>
        <v>2032089.0084828404</v>
      </c>
      <c r="Z164" s="30">
        <f t="shared" si="340"/>
        <v>731328.68174952315</v>
      </c>
      <c r="AA164" s="30">
        <f t="shared" si="340"/>
        <v>151247202.97570032</v>
      </c>
      <c r="AB164" s="30">
        <f t="shared" si="340"/>
        <v>284292901.60859466</v>
      </c>
      <c r="AC164" s="30">
        <f t="shared" si="340"/>
        <v>10425513.043505367</v>
      </c>
      <c r="AD164" s="30">
        <f t="shared" si="340"/>
        <v>11052143.031839583</v>
      </c>
      <c r="AE164" s="30">
        <f t="shared" si="340"/>
        <v>667297.34020825743</v>
      </c>
      <c r="AF164" s="30">
        <f t="shared" si="340"/>
        <v>1132581.2255956107</v>
      </c>
      <c r="AG164" s="30">
        <f t="shared" si="340"/>
        <v>5077045.9338124804</v>
      </c>
      <c r="AH164" s="30">
        <f t="shared" si="340"/>
        <v>1213744.7981705705</v>
      </c>
      <c r="AI164" s="30">
        <f t="shared" si="340"/>
        <v>388234.04239379452</v>
      </c>
      <c r="AJ164" s="30">
        <f t="shared" si="340"/>
        <v>1123329.4889140551</v>
      </c>
      <c r="AK164" s="30">
        <f t="shared" si="340"/>
        <v>1566022.1773330045</v>
      </c>
      <c r="AL164" s="30">
        <f t="shared" si="340"/>
        <v>2735867.7705310602</v>
      </c>
      <c r="AM164" s="30">
        <f t="shared" si="340"/>
        <v>1506255.7640389425</v>
      </c>
      <c r="AN164" s="30">
        <f t="shared" si="340"/>
        <v>4599007.7331310082</v>
      </c>
      <c r="AO164" s="30">
        <f t="shared" si="340"/>
        <v>17626830.021282937</v>
      </c>
      <c r="AP164" s="30">
        <f t="shared" si="340"/>
        <v>779528130.94495928</v>
      </c>
      <c r="AQ164" s="30">
        <f t="shared" si="340"/>
        <v>1849611.6868071812</v>
      </c>
      <c r="AR164" s="30">
        <f t="shared" si="340"/>
        <v>332816376.07626814</v>
      </c>
      <c r="AS164" s="30">
        <f t="shared" si="340"/>
        <v>65714313.767173648</v>
      </c>
      <c r="AT164" s="30">
        <f t="shared" si="340"/>
        <v>13574066.222758969</v>
      </c>
      <c r="AU164" s="30">
        <f t="shared" si="340"/>
        <v>2136631.6373276711</v>
      </c>
      <c r="AV164" s="30">
        <f t="shared" si="340"/>
        <v>1519930.70337317</v>
      </c>
      <c r="AW164" s="30">
        <f t="shared" si="340"/>
        <v>1173811.5172081606</v>
      </c>
      <c r="AX164" s="30">
        <f t="shared" si="340"/>
        <v>803351.3154132429</v>
      </c>
      <c r="AY164" s="30">
        <f t="shared" si="340"/>
        <v>1905385.3971990771</v>
      </c>
      <c r="AZ164" s="30">
        <f t="shared" si="340"/>
        <v>18919894.7825379</v>
      </c>
      <c r="BA164" s="30">
        <f t="shared" si="340"/>
        <v>28361229.299519699</v>
      </c>
      <c r="BB164" s="30">
        <f t="shared" si="340"/>
        <v>7419487.7670278447</v>
      </c>
      <c r="BC164" s="30">
        <f t="shared" si="340"/>
        <v>103809271.42211059</v>
      </c>
      <c r="BD164" s="30">
        <f t="shared" si="340"/>
        <v>17511603.851283353</v>
      </c>
      <c r="BE164" s="30">
        <f t="shared" si="340"/>
        <v>6154722.2436313014</v>
      </c>
      <c r="BF164" s="30">
        <f t="shared" si="340"/>
        <v>91316813.192678377</v>
      </c>
      <c r="BG164" s="30">
        <f t="shared" si="340"/>
        <v>2114316.0938159414</v>
      </c>
      <c r="BH164" s="30">
        <f t="shared" si="340"/>
        <v>2449443.7806878174</v>
      </c>
      <c r="BI164" s="30">
        <f t="shared" si="340"/>
        <v>843948.32409539714</v>
      </c>
      <c r="BJ164" s="30">
        <f t="shared" si="340"/>
        <v>29941537.236898541</v>
      </c>
      <c r="BK164" s="30">
        <f t="shared" si="340"/>
        <v>56470170.323174268</v>
      </c>
      <c r="BL164" s="30">
        <f t="shared" si="340"/>
        <v>261734.97012879935</v>
      </c>
      <c r="BM164" s="30">
        <f t="shared" si="340"/>
        <v>1341845.1359043941</v>
      </c>
      <c r="BN164" s="30">
        <f t="shared" si="340"/>
        <v>12251175.005732194</v>
      </c>
      <c r="BO164" s="30">
        <f t="shared" si="340"/>
        <v>4832690.341604365</v>
      </c>
      <c r="BP164" s="30">
        <f t="shared" ref="BP164:EA164" si="341">BP162+BP163</f>
        <v>3060461.0073928316</v>
      </c>
      <c r="BQ164" s="30">
        <f t="shared" si="341"/>
        <v>59261926.762222782</v>
      </c>
      <c r="BR164" s="30">
        <f t="shared" si="341"/>
        <v>9344608.2496476956</v>
      </c>
      <c r="BS164" s="30">
        <f t="shared" si="341"/>
        <v>3134758.2159193549</v>
      </c>
      <c r="BT164" s="30">
        <f t="shared" si="341"/>
        <v>3303539.2666863352</v>
      </c>
      <c r="BU164" s="30">
        <f t="shared" si="341"/>
        <v>2574733.9456954594</v>
      </c>
      <c r="BV164" s="30">
        <f t="shared" si="341"/>
        <v>15501263.530709792</v>
      </c>
      <c r="BW164" s="30">
        <f t="shared" si="341"/>
        <v>20291567.400926083</v>
      </c>
      <c r="BX164" s="30">
        <f t="shared" si="341"/>
        <v>1330878.3714107331</v>
      </c>
      <c r="BY164" s="30">
        <f t="shared" si="341"/>
        <v>3944529.7509490531</v>
      </c>
      <c r="BZ164" s="30">
        <f t="shared" si="341"/>
        <v>1269570.3792896203</v>
      </c>
      <c r="CA164" s="30">
        <f t="shared" si="341"/>
        <v>2987252.3719504056</v>
      </c>
      <c r="CB164" s="30">
        <f t="shared" si="341"/>
        <v>441731473.53300923</v>
      </c>
      <c r="CC164" s="30">
        <f t="shared" si="341"/>
        <v>573018.53819365916</v>
      </c>
      <c r="CD164" s="30">
        <f t="shared" si="341"/>
        <v>575593.54227923404</v>
      </c>
      <c r="CE164" s="30">
        <f t="shared" si="341"/>
        <v>1412289.7411670364</v>
      </c>
      <c r="CF164" s="30">
        <f t="shared" si="341"/>
        <v>956391.15009973198</v>
      </c>
      <c r="CG164" s="30">
        <f t="shared" si="341"/>
        <v>835185.63609664014</v>
      </c>
      <c r="CH164" s="30">
        <f t="shared" si="341"/>
        <v>552653.90831956221</v>
      </c>
      <c r="CI164" s="30">
        <f t="shared" si="341"/>
        <v>3740376.8676382783</v>
      </c>
      <c r="CJ164" s="30">
        <f t="shared" si="341"/>
        <v>10923278.144650327</v>
      </c>
      <c r="CK164" s="30">
        <f t="shared" si="341"/>
        <v>22999029.66997971</v>
      </c>
      <c r="CL164" s="30">
        <f t="shared" si="341"/>
        <v>3698199.0214814493</v>
      </c>
      <c r="CM164" s="30">
        <f t="shared" si="341"/>
        <v>1961777.301357612</v>
      </c>
      <c r="CN164" s="30">
        <f t="shared" si="341"/>
        <v>156023277.24072298</v>
      </c>
      <c r="CO164" s="30">
        <f t="shared" si="341"/>
        <v>97771043.927896217</v>
      </c>
      <c r="CP164" s="30">
        <f t="shared" si="341"/>
        <v>13073263.4157</v>
      </c>
      <c r="CQ164" s="30">
        <f t="shared" si="341"/>
        <v>3291391.9627515953</v>
      </c>
      <c r="CR164" s="30">
        <f t="shared" si="341"/>
        <v>424745.40810122766</v>
      </c>
      <c r="CS164" s="30">
        <f t="shared" si="341"/>
        <v>1815476.1254935435</v>
      </c>
      <c r="CT164" s="30">
        <f t="shared" si="341"/>
        <v>731870.12243600481</v>
      </c>
      <c r="CU164" s="30">
        <f t="shared" si="341"/>
        <v>541991.02290574566</v>
      </c>
      <c r="CV164" s="30">
        <f t="shared" si="341"/>
        <v>476249.9114680363</v>
      </c>
      <c r="CW164" s="30">
        <f t="shared" si="341"/>
        <v>1342335.6250817929</v>
      </c>
      <c r="CX164" s="30">
        <f t="shared" si="341"/>
        <v>2661194.714398752</v>
      </c>
      <c r="CY164" s="30">
        <f t="shared" si="341"/>
        <v>210186.59391599757</v>
      </c>
      <c r="CZ164" s="30">
        <f t="shared" si="341"/>
        <v>8131004.5728073437</v>
      </c>
      <c r="DA164" s="30">
        <f t="shared" si="341"/>
        <v>1516378.0004334745</v>
      </c>
      <c r="DB164" s="30">
        <f t="shared" si="341"/>
        <v>1466348.8907418419</v>
      </c>
      <c r="DC164" s="30">
        <f t="shared" si="341"/>
        <v>1425339.3730587456</v>
      </c>
      <c r="DD164" s="30">
        <f t="shared" si="341"/>
        <v>931560.61239731114</v>
      </c>
      <c r="DE164" s="30">
        <f t="shared" si="341"/>
        <v>2152788.0071241371</v>
      </c>
      <c r="DF164" s="30">
        <f t="shared" si="341"/>
        <v>92347516.922972709</v>
      </c>
      <c r="DG164" s="30">
        <f t="shared" si="341"/>
        <v>1776553.9085602439</v>
      </c>
      <c r="DH164" s="30">
        <f t="shared" si="341"/>
        <v>11315838.115715966</v>
      </c>
      <c r="DI164" s="30">
        <f t="shared" si="341"/>
        <v>14669723.993336637</v>
      </c>
      <c r="DJ164" s="30">
        <f t="shared" si="341"/>
        <v>2116716.6665764377</v>
      </c>
      <c r="DK164" s="30">
        <f t="shared" si="341"/>
        <v>1490049.9869962754</v>
      </c>
      <c r="DL164" s="30">
        <f t="shared" si="341"/>
        <v>28674226.605387002</v>
      </c>
      <c r="DM164" s="30">
        <f t="shared" si="341"/>
        <v>832903.00313530792</v>
      </c>
      <c r="DN164" s="30">
        <f t="shared" si="341"/>
        <v>8217080.9780981783</v>
      </c>
      <c r="DO164" s="30">
        <f t="shared" si="341"/>
        <v>11457148.179885752</v>
      </c>
      <c r="DP164" s="30">
        <f t="shared" si="341"/>
        <v>1046381.329544763</v>
      </c>
      <c r="DQ164" s="30">
        <f t="shared" si="341"/>
        <v>10143529.696871087</v>
      </c>
      <c r="DR164" s="30">
        <f t="shared" si="341"/>
        <v>3045707.4228581456</v>
      </c>
      <c r="DS164" s="30">
        <f t="shared" si="341"/>
        <v>1480465.0287908253</v>
      </c>
      <c r="DT164" s="30">
        <f t="shared" si="341"/>
        <v>395661.25516985264</v>
      </c>
      <c r="DU164" s="30">
        <f t="shared" si="341"/>
        <v>994059.25471554731</v>
      </c>
      <c r="DV164" s="30">
        <f t="shared" si="341"/>
        <v>325580.13509355177</v>
      </c>
      <c r="DW164" s="30">
        <f t="shared" si="341"/>
        <v>703359.09801396809</v>
      </c>
      <c r="DX164" s="30">
        <f t="shared" si="341"/>
        <v>2880061.0541439275</v>
      </c>
      <c r="DY164" s="30">
        <f t="shared" si="341"/>
        <v>4185663.5021861787</v>
      </c>
      <c r="DZ164" s="30">
        <f t="shared" si="341"/>
        <v>6389350.6999159781</v>
      </c>
      <c r="EA164" s="30">
        <f t="shared" si="341"/>
        <v>7233258.3170718197</v>
      </c>
      <c r="EB164" s="30">
        <f t="shared" ref="EB164:FX164" si="342">EB162+EB163</f>
        <v>2604835.5329981716</v>
      </c>
      <c r="EC164" s="30">
        <f t="shared" si="342"/>
        <v>1153453.4914244146</v>
      </c>
      <c r="ED164" s="30">
        <f t="shared" si="342"/>
        <v>23471031.203232776</v>
      </c>
      <c r="EE164" s="30">
        <f t="shared" si="342"/>
        <v>578316.08744579426</v>
      </c>
      <c r="EF164" s="30">
        <f t="shared" si="342"/>
        <v>2959402.8357135365</v>
      </c>
      <c r="EG164" s="30">
        <f t="shared" si="342"/>
        <v>961336.34837082215</v>
      </c>
      <c r="EH164" s="30">
        <f t="shared" si="342"/>
        <v>459281.03831139888</v>
      </c>
      <c r="EI164" s="30">
        <f t="shared" si="342"/>
        <v>43149718.704643086</v>
      </c>
      <c r="EJ164" s="30">
        <f t="shared" si="342"/>
        <v>33474116.610733792</v>
      </c>
      <c r="EK164" s="30">
        <f t="shared" si="342"/>
        <v>2938401.6052219337</v>
      </c>
      <c r="EL164" s="30">
        <f t="shared" si="342"/>
        <v>1711695.0169511954</v>
      </c>
      <c r="EM164" s="30">
        <f t="shared" si="342"/>
        <v>3182793.4898122759</v>
      </c>
      <c r="EN164" s="30">
        <f t="shared" si="342"/>
        <v>2640463.1880170517</v>
      </c>
      <c r="EO164" s="30">
        <f t="shared" si="342"/>
        <v>1378989.5785014071</v>
      </c>
      <c r="EP164" s="30">
        <f t="shared" si="342"/>
        <v>4630177.2722005472</v>
      </c>
      <c r="EQ164" s="30">
        <f t="shared" si="342"/>
        <v>11827917.034972716</v>
      </c>
      <c r="ER164" s="30">
        <f t="shared" si="342"/>
        <v>3732393.4814080629</v>
      </c>
      <c r="ES164" s="30">
        <f t="shared" si="342"/>
        <v>1224811.0884518155</v>
      </c>
      <c r="ET164" s="30">
        <f t="shared" si="342"/>
        <v>1474864.6959588903</v>
      </c>
      <c r="EU164" s="30">
        <f t="shared" si="342"/>
        <v>1439240.4710969946</v>
      </c>
      <c r="EV164" s="30">
        <f t="shared" si="342"/>
        <v>1245523.7777251767</v>
      </c>
      <c r="EW164" s="30">
        <f t="shared" si="342"/>
        <v>10667960.307270473</v>
      </c>
      <c r="EX164" s="30">
        <f t="shared" si="342"/>
        <v>553962.62161985599</v>
      </c>
      <c r="EY164" s="30">
        <f t="shared" si="342"/>
        <v>1201019.2459906761</v>
      </c>
      <c r="EZ164" s="30">
        <f t="shared" si="342"/>
        <v>968874.44967305078</v>
      </c>
      <c r="FA164" s="30">
        <f t="shared" si="342"/>
        <v>41419900.605869085</v>
      </c>
      <c r="FB164" s="30">
        <f t="shared" si="342"/>
        <v>4270324.896384296</v>
      </c>
      <c r="FC164" s="30">
        <f t="shared" si="342"/>
        <v>13453595.738431295</v>
      </c>
      <c r="FD164" s="30">
        <f t="shared" si="342"/>
        <v>1653757.8568489</v>
      </c>
      <c r="FE164" s="30">
        <f t="shared" si="342"/>
        <v>669164.15125896479</v>
      </c>
      <c r="FF164" s="30">
        <f t="shared" si="342"/>
        <v>724149.43700209586</v>
      </c>
      <c r="FG164" s="30">
        <f t="shared" si="342"/>
        <v>1009928.0914671714</v>
      </c>
      <c r="FH164" s="30">
        <f t="shared" si="342"/>
        <v>1040960.9952350396</v>
      </c>
      <c r="FI164" s="30">
        <f t="shared" si="342"/>
        <v>13711596.733079365</v>
      </c>
      <c r="FJ164" s="30">
        <f t="shared" si="342"/>
        <v>18881603.206136536</v>
      </c>
      <c r="FK164" s="30">
        <f t="shared" si="342"/>
        <v>24914726.677216709</v>
      </c>
      <c r="FL164" s="30">
        <f t="shared" si="342"/>
        <v>53184198.467967302</v>
      </c>
      <c r="FM164" s="30">
        <f t="shared" si="342"/>
        <v>31664657.245461434</v>
      </c>
      <c r="FN164" s="30">
        <f t="shared" si="342"/>
        <v>68198914.390627608</v>
      </c>
      <c r="FO164" s="30">
        <f t="shared" si="342"/>
        <v>13913146.011097342</v>
      </c>
      <c r="FP164" s="30">
        <f t="shared" si="342"/>
        <v>13629374.512715667</v>
      </c>
      <c r="FQ164" s="30">
        <f t="shared" si="342"/>
        <v>12373844.563372564</v>
      </c>
      <c r="FR164" s="30">
        <f t="shared" si="342"/>
        <v>3345131.5759878764</v>
      </c>
      <c r="FS164" s="30">
        <f t="shared" si="342"/>
        <v>2705530.8186140638</v>
      </c>
      <c r="FT164" s="30">
        <f t="shared" si="342"/>
        <v>1466584.2973952035</v>
      </c>
      <c r="FU164" s="30">
        <f t="shared" si="342"/>
        <v>3951137.2507339828</v>
      </c>
      <c r="FV164" s="30">
        <f t="shared" si="342"/>
        <v>2859169.7630650247</v>
      </c>
      <c r="FW164" s="30">
        <f t="shared" si="342"/>
        <v>507153.36890199047</v>
      </c>
      <c r="FX164" s="30">
        <f t="shared" si="342"/>
        <v>439169.11688779498</v>
      </c>
      <c r="FY164" s="2"/>
      <c r="FZ164" s="73">
        <f>SUM(FZ162:FZ163)</f>
        <v>4562688055.2157316</v>
      </c>
      <c r="GA164" s="62"/>
      <c r="GB164" s="2"/>
      <c r="GC164" s="2"/>
      <c r="GD164" s="2"/>
      <c r="GE164" s="201"/>
      <c r="GF164" s="9"/>
      <c r="GG164" s="2"/>
      <c r="GH164" s="9"/>
      <c r="GI164" s="116"/>
      <c r="GJ164" s="116"/>
      <c r="GK164" s="116"/>
      <c r="GL164" s="116"/>
      <c r="GM164" s="116"/>
    </row>
    <row r="165" spans="1:195" x14ac:dyDescent="0.35">
      <c r="A165" s="173"/>
      <c r="B165" s="15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73"/>
      <c r="GA165" s="62"/>
      <c r="GB165" s="2"/>
      <c r="GC165" s="2"/>
      <c r="GD165" s="2"/>
      <c r="GE165" s="201"/>
      <c r="GF165" s="9"/>
      <c r="GG165" s="2"/>
      <c r="GH165" s="9"/>
      <c r="GI165" s="116"/>
      <c r="GJ165" s="116"/>
      <c r="GK165" s="116"/>
      <c r="GL165" s="116"/>
      <c r="GM165" s="116"/>
    </row>
    <row r="166" spans="1:195" x14ac:dyDescent="0.35">
      <c r="A166" s="173" t="s">
        <v>600</v>
      </c>
      <c r="B166" s="150" t="s">
        <v>1077</v>
      </c>
      <c r="C166" s="30">
        <f>IF(C160-C162-C163&lt;0,0,C160-C162-C163)</f>
        <v>44334871.149859533</v>
      </c>
      <c r="D166" s="30">
        <f t="shared" ref="D166:BO166" si="343">IF(D160-D162-D163&lt;0,0,D160-D162-D163)</f>
        <v>313378552.54918891</v>
      </c>
      <c r="E166" s="30">
        <f t="shared" si="343"/>
        <v>33009791.728659112</v>
      </c>
      <c r="F166" s="30">
        <f t="shared" si="343"/>
        <v>184206621.00896925</v>
      </c>
      <c r="G166" s="30">
        <f t="shared" si="343"/>
        <v>11798247.133375747</v>
      </c>
      <c r="H166" s="30">
        <f t="shared" si="343"/>
        <v>9486483.3009572644</v>
      </c>
      <c r="I166" s="30">
        <f t="shared" si="343"/>
        <v>62806267.506009877</v>
      </c>
      <c r="J166" s="30">
        <f t="shared" si="343"/>
        <v>18331274.572336387</v>
      </c>
      <c r="K166" s="30">
        <f t="shared" si="343"/>
        <v>2803958.3865952352</v>
      </c>
      <c r="L166" s="30">
        <f t="shared" si="343"/>
        <v>0</v>
      </c>
      <c r="M166" s="30">
        <f t="shared" si="343"/>
        <v>2434531.9452139805</v>
      </c>
      <c r="N166" s="30">
        <f t="shared" si="343"/>
        <v>387975527.85672778</v>
      </c>
      <c r="O166" s="30">
        <f t="shared" si="343"/>
        <v>60966709.656771809</v>
      </c>
      <c r="P166" s="30">
        <f t="shared" si="343"/>
        <v>3664430.7140062307</v>
      </c>
      <c r="Q166" s="30">
        <f t="shared" si="343"/>
        <v>322603220.64125097</v>
      </c>
      <c r="R166" s="30">
        <f t="shared" si="343"/>
        <v>78472762.919372335</v>
      </c>
      <c r="S166" s="30">
        <f t="shared" si="343"/>
        <v>1934511.279179974</v>
      </c>
      <c r="T166" s="30">
        <f t="shared" si="343"/>
        <v>2673578.1347185867</v>
      </c>
      <c r="U166" s="30">
        <f t="shared" si="343"/>
        <v>565019.53729084879</v>
      </c>
      <c r="V166" s="30">
        <f t="shared" si="343"/>
        <v>3301838.1245895568</v>
      </c>
      <c r="W166" s="30">
        <f t="shared" si="343"/>
        <v>1150250.0301069666</v>
      </c>
      <c r="X166" s="30">
        <f t="shared" si="343"/>
        <v>981127.35401222704</v>
      </c>
      <c r="Y166" s="30">
        <f t="shared" si="343"/>
        <v>9026827.2515171617</v>
      </c>
      <c r="Z166" s="30">
        <f t="shared" si="343"/>
        <v>3235852.1238504769</v>
      </c>
      <c r="AA166" s="30">
        <f t="shared" si="343"/>
        <v>199729467.41249967</v>
      </c>
      <c r="AB166" s="30">
        <f t="shared" si="343"/>
        <v>24883436.56900537</v>
      </c>
      <c r="AC166" s="30">
        <f t="shared" si="343"/>
        <v>468591.37349463161</v>
      </c>
      <c r="AD166" s="30">
        <f t="shared" si="343"/>
        <v>6053189.574560415</v>
      </c>
      <c r="AE166" s="30">
        <f t="shared" si="343"/>
        <v>1602925.3767917422</v>
      </c>
      <c r="AF166" s="30">
        <f t="shared" si="343"/>
        <v>2289702.3854043894</v>
      </c>
      <c r="AG166" s="30">
        <f t="shared" si="343"/>
        <v>2967084.9091875199</v>
      </c>
      <c r="AH166" s="30">
        <f t="shared" si="343"/>
        <v>10382937.38022943</v>
      </c>
      <c r="AI166" s="30">
        <f t="shared" si="343"/>
        <v>5220591.1882062061</v>
      </c>
      <c r="AJ166" s="30">
        <f t="shared" si="343"/>
        <v>2648464.2534859451</v>
      </c>
      <c r="AK166" s="30">
        <f t="shared" si="343"/>
        <v>1917407.5232669956</v>
      </c>
      <c r="AL166" s="30">
        <f t="shared" si="343"/>
        <v>2110028.0652689394</v>
      </c>
      <c r="AM166" s="30">
        <f t="shared" si="343"/>
        <v>3447607.311761057</v>
      </c>
      <c r="AN166" s="30">
        <f t="shared" si="343"/>
        <v>0</v>
      </c>
      <c r="AO166" s="30">
        <f t="shared" si="343"/>
        <v>29677911.214117061</v>
      </c>
      <c r="AP166" s="30">
        <f t="shared" si="343"/>
        <v>247042284.12124079</v>
      </c>
      <c r="AQ166" s="30">
        <f t="shared" si="343"/>
        <v>2721349.6201928188</v>
      </c>
      <c r="AR166" s="30">
        <f t="shared" si="343"/>
        <v>350252913.26493186</v>
      </c>
      <c r="AS166" s="30">
        <f t="shared" si="343"/>
        <v>13357171.195626352</v>
      </c>
      <c r="AT166" s="30">
        <f t="shared" si="343"/>
        <v>14755165.691641031</v>
      </c>
      <c r="AU166" s="30">
        <f t="shared" si="343"/>
        <v>2567494.8066723291</v>
      </c>
      <c r="AV166" s="30">
        <f t="shared" si="343"/>
        <v>3590791.3706268296</v>
      </c>
      <c r="AW166" s="30">
        <f t="shared" si="343"/>
        <v>3367254.4735918394</v>
      </c>
      <c r="AX166" s="30">
        <f t="shared" si="343"/>
        <v>1269557.8851867572</v>
      </c>
      <c r="AY166" s="30">
        <f t="shared" si="343"/>
        <v>4106372.6358009228</v>
      </c>
      <c r="AZ166" s="30">
        <f t="shared" si="343"/>
        <v>121614195.65846211</v>
      </c>
      <c r="BA166" s="30">
        <f t="shared" si="343"/>
        <v>73419641.684080303</v>
      </c>
      <c r="BB166" s="30">
        <f t="shared" si="343"/>
        <v>76438157.633972168</v>
      </c>
      <c r="BC166" s="30">
        <f t="shared" si="343"/>
        <v>179250610.29068944</v>
      </c>
      <c r="BD166" s="30">
        <f t="shared" si="343"/>
        <v>23057439.176516641</v>
      </c>
      <c r="BE166" s="30">
        <f t="shared" si="343"/>
        <v>7017649.3587686997</v>
      </c>
      <c r="BF166" s="30">
        <f t="shared" si="343"/>
        <v>192016138.46712163</v>
      </c>
      <c r="BG166" s="30">
        <f t="shared" si="343"/>
        <v>10204829.093584057</v>
      </c>
      <c r="BH166" s="30">
        <f t="shared" si="343"/>
        <v>5256749.1353121828</v>
      </c>
      <c r="BI166" s="30">
        <f t="shared" si="343"/>
        <v>3883209.3173046028</v>
      </c>
      <c r="BJ166" s="30">
        <f t="shared" si="343"/>
        <v>40299386.486901462</v>
      </c>
      <c r="BK166" s="30">
        <f t="shared" si="343"/>
        <v>337099494.38762569</v>
      </c>
      <c r="BL166" s="30">
        <f t="shared" si="343"/>
        <v>1626285.8830712007</v>
      </c>
      <c r="BM166" s="30">
        <f t="shared" si="343"/>
        <v>4211228.1228956059</v>
      </c>
      <c r="BN166" s="30">
        <f t="shared" si="343"/>
        <v>22578556.344067801</v>
      </c>
      <c r="BO166" s="30">
        <f t="shared" si="343"/>
        <v>9647381.5123956352</v>
      </c>
      <c r="BP166" s="30">
        <f t="shared" ref="BP166:EA166" si="344">IF(BP160-BP162-BP163&lt;0,0,BP160-BP162-BP163)</f>
        <v>13059.919407168345</v>
      </c>
      <c r="BQ166" s="30">
        <f t="shared" si="344"/>
        <v>14541615.432977213</v>
      </c>
      <c r="BR166" s="30">
        <f t="shared" si="344"/>
        <v>43860252.882752299</v>
      </c>
      <c r="BS166" s="30">
        <f t="shared" si="344"/>
        <v>11933026.783280645</v>
      </c>
      <c r="BT166" s="30">
        <f t="shared" si="344"/>
        <v>2400633.2021136647</v>
      </c>
      <c r="BU166" s="30">
        <f t="shared" si="344"/>
        <v>3529020.5423045405</v>
      </c>
      <c r="BV166" s="30">
        <f t="shared" si="344"/>
        <v>0</v>
      </c>
      <c r="BW166" s="30">
        <f t="shared" si="344"/>
        <v>4539585.2256739158</v>
      </c>
      <c r="BX166" s="30">
        <f t="shared" si="344"/>
        <v>223835.20418926692</v>
      </c>
      <c r="BY166" s="30">
        <f t="shared" si="344"/>
        <v>2140622.9920509467</v>
      </c>
      <c r="BZ166" s="30">
        <f t="shared" si="344"/>
        <v>2892109.6781103797</v>
      </c>
      <c r="CA166" s="30">
        <f t="shared" si="344"/>
        <v>114469.85964959417</v>
      </c>
      <c r="CB166" s="30">
        <f t="shared" si="344"/>
        <v>377213873.18159074</v>
      </c>
      <c r="CC166" s="30">
        <f t="shared" si="344"/>
        <v>3047804.7682063407</v>
      </c>
      <c r="CD166" s="30">
        <f t="shared" si="344"/>
        <v>692566.89712076599</v>
      </c>
      <c r="CE166" s="30">
        <f t="shared" si="344"/>
        <v>1817359.6254329635</v>
      </c>
      <c r="CF166" s="30">
        <f t="shared" si="344"/>
        <v>1283712.2373002677</v>
      </c>
      <c r="CG166" s="30">
        <f t="shared" si="344"/>
        <v>2829279.08510336</v>
      </c>
      <c r="CH166" s="30">
        <f t="shared" si="344"/>
        <v>1603533.7518804376</v>
      </c>
      <c r="CI166" s="30">
        <f t="shared" si="344"/>
        <v>4998918.1795617221</v>
      </c>
      <c r="CJ166" s="30">
        <f t="shared" si="344"/>
        <v>346697.51334967348</v>
      </c>
      <c r="CK166" s="30">
        <f t="shared" si="344"/>
        <v>33640985.978820287</v>
      </c>
      <c r="CL166" s="30">
        <f t="shared" si="344"/>
        <v>10896631.039318552</v>
      </c>
      <c r="CM166" s="30">
        <f t="shared" si="344"/>
        <v>7447027.788042387</v>
      </c>
      <c r="CN166" s="30">
        <f t="shared" si="344"/>
        <v>196174390.68367699</v>
      </c>
      <c r="CO166" s="30">
        <f t="shared" si="344"/>
        <v>57837751.353303775</v>
      </c>
      <c r="CP166" s="30">
        <f t="shared" si="344"/>
        <v>0</v>
      </c>
      <c r="CQ166" s="30">
        <f t="shared" si="344"/>
        <v>7007173.6060484052</v>
      </c>
      <c r="CR166" s="30">
        <f t="shared" si="344"/>
        <v>3317602.0680987719</v>
      </c>
      <c r="CS166" s="30">
        <f t="shared" si="344"/>
        <v>2419669.8221064564</v>
      </c>
      <c r="CT166" s="30">
        <f t="shared" si="344"/>
        <v>1863330.2063639953</v>
      </c>
      <c r="CU166" s="30">
        <f t="shared" si="344"/>
        <v>4921232.024494254</v>
      </c>
      <c r="CV166" s="30">
        <f t="shared" si="344"/>
        <v>761550.41473196377</v>
      </c>
      <c r="CW166" s="30">
        <f t="shared" si="344"/>
        <v>2397929.7763182074</v>
      </c>
      <c r="CX166" s="30">
        <f t="shared" si="344"/>
        <v>3640129.5458012484</v>
      </c>
      <c r="CY166" s="30">
        <f t="shared" si="344"/>
        <v>1093003.7504840025</v>
      </c>
      <c r="CZ166" s="30">
        <f t="shared" si="344"/>
        <v>12807403.976792654</v>
      </c>
      <c r="DA166" s="30">
        <f t="shared" si="344"/>
        <v>2281258.3011665256</v>
      </c>
      <c r="DB166" s="30">
        <f t="shared" si="344"/>
        <v>3412688.5642581587</v>
      </c>
      <c r="DC166" s="30">
        <f t="shared" si="344"/>
        <v>2283687.8157412545</v>
      </c>
      <c r="DD166" s="30">
        <f t="shared" si="344"/>
        <v>2680663.8084026892</v>
      </c>
      <c r="DE166" s="30">
        <f t="shared" si="344"/>
        <v>2460083.4246758618</v>
      </c>
      <c r="DF166" s="30">
        <f t="shared" si="344"/>
        <v>128524593.7648273</v>
      </c>
      <c r="DG166" s="30">
        <f t="shared" si="344"/>
        <v>470659.93483975629</v>
      </c>
      <c r="DH166" s="30">
        <f t="shared" si="344"/>
        <v>8772468.8788840324</v>
      </c>
      <c r="DI166" s="30">
        <f t="shared" si="344"/>
        <v>13030090.577863362</v>
      </c>
      <c r="DJ166" s="30">
        <f t="shared" si="344"/>
        <v>6036637.6262235623</v>
      </c>
      <c r="DK166" s="30">
        <f t="shared" si="344"/>
        <v>4963279.779803725</v>
      </c>
      <c r="DL166" s="30">
        <f t="shared" si="344"/>
        <v>38556901.776013009</v>
      </c>
      <c r="DM166" s="30">
        <f t="shared" si="344"/>
        <v>3661312.1136646918</v>
      </c>
      <c r="DN166" s="30">
        <f t="shared" si="344"/>
        <v>8164051.8527018223</v>
      </c>
      <c r="DO166" s="30">
        <f t="shared" si="344"/>
        <v>28024105.947114248</v>
      </c>
      <c r="DP166" s="30">
        <f t="shared" si="344"/>
        <v>2852183.0560552371</v>
      </c>
      <c r="DQ166" s="30">
        <f t="shared" si="344"/>
        <v>1407258.0407289127</v>
      </c>
      <c r="DR166" s="30">
        <f t="shared" si="344"/>
        <v>12817547.741141854</v>
      </c>
      <c r="DS166" s="30">
        <f t="shared" si="344"/>
        <v>6229251.5098091736</v>
      </c>
      <c r="DT166" s="30">
        <f t="shared" si="344"/>
        <v>3313063.6388301472</v>
      </c>
      <c r="DU166" s="30">
        <f t="shared" si="344"/>
        <v>4384258.9140844522</v>
      </c>
      <c r="DV166" s="30">
        <f t="shared" si="344"/>
        <v>3453747.0939064482</v>
      </c>
      <c r="DW166" s="30">
        <f t="shared" si="344"/>
        <v>3910843.8143860321</v>
      </c>
      <c r="DX166" s="30">
        <f t="shared" si="344"/>
        <v>936241.14245607238</v>
      </c>
      <c r="DY166" s="30">
        <f t="shared" si="344"/>
        <v>782348.42781382194</v>
      </c>
      <c r="DZ166" s="30">
        <f t="shared" si="344"/>
        <v>2098376.0964840213</v>
      </c>
      <c r="EA166" s="30">
        <f t="shared" si="344"/>
        <v>0</v>
      </c>
      <c r="EB166" s="30">
        <f t="shared" ref="EB166:FX166" si="345">IF(EB160-EB162-EB163&lt;0,0,EB160-EB162-EB163)</f>
        <v>4232147.3190018283</v>
      </c>
      <c r="EC166" s="30">
        <f t="shared" si="345"/>
        <v>3113085.8739755852</v>
      </c>
      <c r="ED166" s="30">
        <f t="shared" si="345"/>
        <v>1106.7067672228441</v>
      </c>
      <c r="EE166" s="30">
        <f t="shared" si="345"/>
        <v>3124164.075554206</v>
      </c>
      <c r="EF166" s="30">
        <f t="shared" si="345"/>
        <v>12763376.906886464</v>
      </c>
      <c r="EG166" s="30">
        <f t="shared" si="345"/>
        <v>3308626.2598291785</v>
      </c>
      <c r="EH166" s="30">
        <f t="shared" si="345"/>
        <v>3725274.7748886012</v>
      </c>
      <c r="EI166" s="30">
        <f t="shared" si="345"/>
        <v>114524379.70015691</v>
      </c>
      <c r="EJ166" s="30">
        <f t="shared" si="345"/>
        <v>78286542.989866197</v>
      </c>
      <c r="EK166" s="30">
        <f t="shared" si="345"/>
        <v>5655671.7043780657</v>
      </c>
      <c r="EL166" s="30">
        <f t="shared" si="345"/>
        <v>4312593.6992488047</v>
      </c>
      <c r="EM166" s="30">
        <f t="shared" si="345"/>
        <v>2262045.3745877245</v>
      </c>
      <c r="EN166" s="30">
        <f t="shared" si="345"/>
        <v>9205843.1939829495</v>
      </c>
      <c r="EO166" s="30">
        <f t="shared" si="345"/>
        <v>3219329.7850985928</v>
      </c>
      <c r="EP166" s="30">
        <f t="shared" si="345"/>
        <v>1733832.5635994535</v>
      </c>
      <c r="EQ166" s="30">
        <f t="shared" si="345"/>
        <v>18466867.950227283</v>
      </c>
      <c r="ER166" s="30">
        <f t="shared" si="345"/>
        <v>1492704.0725919376</v>
      </c>
      <c r="ES166" s="30">
        <f t="shared" si="345"/>
        <v>2111549.3471481847</v>
      </c>
      <c r="ET166" s="30">
        <f t="shared" si="345"/>
        <v>2883634.5774411103</v>
      </c>
      <c r="EU166" s="30">
        <f t="shared" si="345"/>
        <v>6818192.5077030053</v>
      </c>
      <c r="EV166" s="30">
        <f t="shared" si="345"/>
        <v>524427.32187482319</v>
      </c>
      <c r="EW166" s="30">
        <f t="shared" si="345"/>
        <v>1642352.6627295278</v>
      </c>
      <c r="EX166" s="30">
        <f t="shared" si="345"/>
        <v>3254191.3297801437</v>
      </c>
      <c r="EY166" s="30">
        <f t="shared" si="345"/>
        <v>6612683.0960093243</v>
      </c>
      <c r="EZ166" s="30">
        <f t="shared" si="345"/>
        <v>1844515.3705269492</v>
      </c>
      <c r="FA166" s="30">
        <f t="shared" si="345"/>
        <v>0</v>
      </c>
      <c r="FB166" s="30">
        <f t="shared" si="345"/>
        <v>525871.10081570409</v>
      </c>
      <c r="FC166" s="30">
        <f t="shared" si="345"/>
        <v>6129044.3899687026</v>
      </c>
      <c r="FD166" s="30">
        <f t="shared" si="345"/>
        <v>4244402.3567511002</v>
      </c>
      <c r="FE166" s="30">
        <f t="shared" si="345"/>
        <v>1139363.5427410351</v>
      </c>
      <c r="FF166" s="30">
        <f t="shared" si="345"/>
        <v>2895766.8967979043</v>
      </c>
      <c r="FG166" s="30">
        <f t="shared" si="345"/>
        <v>1624429.3199328287</v>
      </c>
      <c r="FH166" s="30">
        <f t="shared" si="345"/>
        <v>678315.17376496037</v>
      </c>
      <c r="FI166" s="30">
        <f t="shared" si="345"/>
        <v>6940799.2071206365</v>
      </c>
      <c r="FJ166" s="30">
        <f t="shared" si="345"/>
        <v>4192827.2232634644</v>
      </c>
      <c r="FK166" s="30">
        <f t="shared" si="345"/>
        <v>5031601.6919832947</v>
      </c>
      <c r="FL166" s="30">
        <f t="shared" si="345"/>
        <v>41421587.407832697</v>
      </c>
      <c r="FM166" s="30">
        <f t="shared" si="345"/>
        <v>13562297.14133857</v>
      </c>
      <c r="FN166" s="30">
        <f t="shared" si="345"/>
        <v>198791981.27897239</v>
      </c>
      <c r="FO166" s="30">
        <f t="shared" si="345"/>
        <v>0</v>
      </c>
      <c r="FP166" s="30">
        <f t="shared" si="345"/>
        <v>14585045.541484334</v>
      </c>
      <c r="FQ166" s="30">
        <f t="shared" si="345"/>
        <v>77.407627435342874</v>
      </c>
      <c r="FR166" s="30">
        <f t="shared" si="345"/>
        <v>49.866012123355176</v>
      </c>
      <c r="FS166" s="30">
        <f t="shared" si="345"/>
        <v>618815.29358593631</v>
      </c>
      <c r="FT166" s="30">
        <f t="shared" si="345"/>
        <v>32.154204796461272</v>
      </c>
      <c r="FU166" s="30">
        <f t="shared" si="345"/>
        <v>6380186.6192660183</v>
      </c>
      <c r="FV166" s="30">
        <f t="shared" si="345"/>
        <v>6496883.8713349756</v>
      </c>
      <c r="FW166" s="30">
        <f t="shared" si="345"/>
        <v>2443415.6122980095</v>
      </c>
      <c r="FX166" s="30">
        <f t="shared" si="345"/>
        <v>1251542.4031122052</v>
      </c>
      <c r="FY166" s="2"/>
      <c r="FZ166" s="73">
        <f>SUM(C166:FX166)</f>
        <v>5339021774.362525</v>
      </c>
      <c r="GA166" s="62"/>
      <c r="GB166" s="2">
        <f>FZ166-GA166</f>
        <v>5339021774.362525</v>
      </c>
      <c r="GC166" s="194"/>
      <c r="GD166" s="2"/>
      <c r="GE166" s="44"/>
      <c r="GF166" s="2"/>
      <c r="GG166" s="2"/>
      <c r="GH166" s="2"/>
      <c r="GI166" s="116"/>
      <c r="GJ166" s="116"/>
      <c r="GK166" s="116"/>
      <c r="GL166" s="116"/>
      <c r="GM166" s="116"/>
    </row>
    <row r="167" spans="1:195" x14ac:dyDescent="0.35">
      <c r="A167" s="115" t="s">
        <v>602</v>
      </c>
      <c r="B167" s="116" t="s">
        <v>1078</v>
      </c>
      <c r="C167" s="2">
        <f t="shared" ref="C167:AH167" si="346">ROUND(C156*C41,2)/1000</f>
        <v>0</v>
      </c>
      <c r="D167" s="2">
        <f t="shared" si="346"/>
        <v>0</v>
      </c>
      <c r="E167" s="2">
        <f t="shared" si="346"/>
        <v>0</v>
      </c>
      <c r="F167" s="2">
        <f t="shared" si="346"/>
        <v>0</v>
      </c>
      <c r="G167" s="2">
        <f t="shared" si="346"/>
        <v>0</v>
      </c>
      <c r="H167" s="2">
        <f t="shared" si="346"/>
        <v>0</v>
      </c>
      <c r="I167" s="2">
        <f t="shared" si="346"/>
        <v>0</v>
      </c>
      <c r="J167" s="2">
        <f t="shared" si="346"/>
        <v>0</v>
      </c>
      <c r="K167" s="2">
        <f t="shared" si="346"/>
        <v>0</v>
      </c>
      <c r="L167" s="2">
        <f t="shared" si="346"/>
        <v>558573.51209000009</v>
      </c>
      <c r="M167" s="2">
        <f t="shared" si="346"/>
        <v>0</v>
      </c>
      <c r="N167" s="2">
        <f t="shared" si="346"/>
        <v>0</v>
      </c>
      <c r="O167" s="2">
        <f t="shared" si="346"/>
        <v>0</v>
      </c>
      <c r="P167" s="2">
        <f t="shared" si="346"/>
        <v>0</v>
      </c>
      <c r="Q167" s="2">
        <f t="shared" si="346"/>
        <v>0</v>
      </c>
      <c r="R167" s="2">
        <f t="shared" si="346"/>
        <v>0</v>
      </c>
      <c r="S167" s="2">
        <f t="shared" si="346"/>
        <v>0</v>
      </c>
      <c r="T167" s="2">
        <f t="shared" si="346"/>
        <v>0</v>
      </c>
      <c r="U167" s="2">
        <f t="shared" si="346"/>
        <v>0</v>
      </c>
      <c r="V167" s="2">
        <f t="shared" si="346"/>
        <v>0</v>
      </c>
      <c r="W167" s="2">
        <f t="shared" si="346"/>
        <v>0</v>
      </c>
      <c r="X167" s="2">
        <f t="shared" si="346"/>
        <v>0</v>
      </c>
      <c r="Y167" s="2">
        <f t="shared" si="346"/>
        <v>0</v>
      </c>
      <c r="Z167" s="2">
        <f t="shared" si="346"/>
        <v>0</v>
      </c>
      <c r="AA167" s="2">
        <f t="shared" si="346"/>
        <v>0</v>
      </c>
      <c r="AB167" s="2">
        <f t="shared" si="346"/>
        <v>0</v>
      </c>
      <c r="AC167" s="2">
        <f t="shared" si="346"/>
        <v>0</v>
      </c>
      <c r="AD167" s="2">
        <f t="shared" si="346"/>
        <v>0</v>
      </c>
      <c r="AE167" s="2">
        <f t="shared" si="346"/>
        <v>0</v>
      </c>
      <c r="AF167" s="2">
        <f t="shared" si="346"/>
        <v>0</v>
      </c>
      <c r="AG167" s="2">
        <f t="shared" si="346"/>
        <v>0</v>
      </c>
      <c r="AH167" s="2">
        <f t="shared" si="346"/>
        <v>0</v>
      </c>
      <c r="AI167" s="2">
        <f t="shared" ref="AI167:BN167" si="347">ROUND(AI156*AI41,2)/1000</f>
        <v>0</v>
      </c>
      <c r="AJ167" s="2">
        <f t="shared" si="347"/>
        <v>0</v>
      </c>
      <c r="AK167" s="2">
        <f t="shared" si="347"/>
        <v>0</v>
      </c>
      <c r="AL167" s="2">
        <f t="shared" si="347"/>
        <v>0</v>
      </c>
      <c r="AM167" s="2">
        <f t="shared" si="347"/>
        <v>0</v>
      </c>
      <c r="AN167" s="2">
        <f t="shared" si="347"/>
        <v>166712.92547999998</v>
      </c>
      <c r="AO167" s="2">
        <f t="shared" si="347"/>
        <v>0</v>
      </c>
      <c r="AP167" s="2">
        <f t="shared" si="347"/>
        <v>0</v>
      </c>
      <c r="AQ167" s="2">
        <f t="shared" si="347"/>
        <v>0</v>
      </c>
      <c r="AR167" s="2">
        <f t="shared" si="347"/>
        <v>0</v>
      </c>
      <c r="AS167" s="2">
        <f t="shared" si="347"/>
        <v>0</v>
      </c>
      <c r="AT167" s="2">
        <f t="shared" si="347"/>
        <v>0</v>
      </c>
      <c r="AU167" s="2">
        <f t="shared" si="347"/>
        <v>0</v>
      </c>
      <c r="AV167" s="2">
        <f t="shared" si="347"/>
        <v>0</v>
      </c>
      <c r="AW167" s="2">
        <f t="shared" si="347"/>
        <v>0</v>
      </c>
      <c r="AX167" s="2">
        <f t="shared" si="347"/>
        <v>0</v>
      </c>
      <c r="AY167" s="2">
        <f t="shared" si="347"/>
        <v>0</v>
      </c>
      <c r="AZ167" s="2">
        <f t="shared" si="347"/>
        <v>0</v>
      </c>
      <c r="BA167" s="2">
        <f t="shared" si="347"/>
        <v>0</v>
      </c>
      <c r="BB167" s="2">
        <f t="shared" si="347"/>
        <v>0</v>
      </c>
      <c r="BC167" s="2">
        <f t="shared" si="347"/>
        <v>0</v>
      </c>
      <c r="BD167" s="2">
        <f t="shared" si="347"/>
        <v>0</v>
      </c>
      <c r="BE167" s="2">
        <f t="shared" si="347"/>
        <v>0</v>
      </c>
      <c r="BF167" s="2">
        <f t="shared" si="347"/>
        <v>0</v>
      </c>
      <c r="BG167" s="2">
        <f t="shared" si="347"/>
        <v>0</v>
      </c>
      <c r="BH167" s="2">
        <f t="shared" si="347"/>
        <v>0</v>
      </c>
      <c r="BI167" s="2">
        <f t="shared" si="347"/>
        <v>0</v>
      </c>
      <c r="BJ167" s="2">
        <f t="shared" si="347"/>
        <v>0</v>
      </c>
      <c r="BK167" s="2">
        <f t="shared" si="347"/>
        <v>0</v>
      </c>
      <c r="BL167" s="2">
        <f t="shared" si="347"/>
        <v>0</v>
      </c>
      <c r="BM167" s="2">
        <f t="shared" si="347"/>
        <v>0</v>
      </c>
      <c r="BN167" s="2">
        <f t="shared" si="347"/>
        <v>0</v>
      </c>
      <c r="BO167" s="2">
        <f t="shared" ref="BO167:CT167" si="348">ROUND(BO156*BO41,2)/1000</f>
        <v>0</v>
      </c>
      <c r="BP167" s="2">
        <f t="shared" si="348"/>
        <v>0</v>
      </c>
      <c r="BQ167" s="2">
        <f t="shared" si="348"/>
        <v>0</v>
      </c>
      <c r="BR167" s="2">
        <f t="shared" si="348"/>
        <v>0</v>
      </c>
      <c r="BS167" s="2">
        <f t="shared" si="348"/>
        <v>0</v>
      </c>
      <c r="BT167" s="2">
        <f t="shared" si="348"/>
        <v>0</v>
      </c>
      <c r="BU167" s="2">
        <f t="shared" si="348"/>
        <v>0</v>
      </c>
      <c r="BV167" s="2">
        <f t="shared" si="348"/>
        <v>789246.90526000003</v>
      </c>
      <c r="BW167" s="2">
        <f t="shared" si="348"/>
        <v>0</v>
      </c>
      <c r="BX167" s="2">
        <f t="shared" si="348"/>
        <v>0</v>
      </c>
      <c r="BY167" s="2">
        <f t="shared" si="348"/>
        <v>0</v>
      </c>
      <c r="BZ167" s="2">
        <f t="shared" si="348"/>
        <v>0</v>
      </c>
      <c r="CA167" s="2">
        <f t="shared" si="348"/>
        <v>0</v>
      </c>
      <c r="CB167" s="2">
        <f t="shared" si="348"/>
        <v>0</v>
      </c>
      <c r="CC167" s="2">
        <f t="shared" si="348"/>
        <v>0</v>
      </c>
      <c r="CD167" s="2">
        <f t="shared" si="348"/>
        <v>0</v>
      </c>
      <c r="CE167" s="2">
        <f t="shared" si="348"/>
        <v>0</v>
      </c>
      <c r="CF167" s="2">
        <f t="shared" si="348"/>
        <v>0</v>
      </c>
      <c r="CG167" s="2">
        <f t="shared" si="348"/>
        <v>0</v>
      </c>
      <c r="CH167" s="2">
        <f t="shared" si="348"/>
        <v>0</v>
      </c>
      <c r="CI167" s="2">
        <f t="shared" si="348"/>
        <v>0</v>
      </c>
      <c r="CJ167" s="2">
        <f t="shared" si="348"/>
        <v>0</v>
      </c>
      <c r="CK167" s="2">
        <f t="shared" si="348"/>
        <v>0</v>
      </c>
      <c r="CL167" s="2">
        <f t="shared" si="348"/>
        <v>0</v>
      </c>
      <c r="CM167" s="2">
        <f t="shared" si="348"/>
        <v>0</v>
      </c>
      <c r="CN167" s="2">
        <f t="shared" si="348"/>
        <v>0</v>
      </c>
      <c r="CO167" s="2">
        <f t="shared" si="348"/>
        <v>0</v>
      </c>
      <c r="CP167" s="2">
        <f t="shared" si="348"/>
        <v>524834.15711999999</v>
      </c>
      <c r="CQ167" s="2">
        <f t="shared" si="348"/>
        <v>0</v>
      </c>
      <c r="CR167" s="2">
        <f t="shared" si="348"/>
        <v>0</v>
      </c>
      <c r="CS167" s="2">
        <f t="shared" si="348"/>
        <v>0</v>
      </c>
      <c r="CT167" s="2">
        <f t="shared" si="348"/>
        <v>0</v>
      </c>
      <c r="CU167" s="2">
        <f t="shared" ref="CU167:DZ167" si="349">ROUND(CU156*CU41,2)/1000</f>
        <v>0</v>
      </c>
      <c r="CV167" s="2">
        <f t="shared" si="349"/>
        <v>0</v>
      </c>
      <c r="CW167" s="2">
        <f t="shared" si="349"/>
        <v>0</v>
      </c>
      <c r="CX167" s="2">
        <f t="shared" si="349"/>
        <v>0</v>
      </c>
      <c r="CY167" s="2">
        <f t="shared" si="349"/>
        <v>0</v>
      </c>
      <c r="CZ167" s="2">
        <f t="shared" si="349"/>
        <v>0</v>
      </c>
      <c r="DA167" s="2">
        <f t="shared" si="349"/>
        <v>0</v>
      </c>
      <c r="DB167" s="2">
        <f t="shared" si="349"/>
        <v>0</v>
      </c>
      <c r="DC167" s="2">
        <f t="shared" si="349"/>
        <v>0</v>
      </c>
      <c r="DD167" s="2">
        <f t="shared" si="349"/>
        <v>0</v>
      </c>
      <c r="DE167" s="2">
        <f t="shared" si="349"/>
        <v>0</v>
      </c>
      <c r="DF167" s="2">
        <f t="shared" si="349"/>
        <v>0</v>
      </c>
      <c r="DG167" s="2">
        <f t="shared" si="349"/>
        <v>0</v>
      </c>
      <c r="DH167" s="2">
        <f t="shared" si="349"/>
        <v>0</v>
      </c>
      <c r="DI167" s="2">
        <f t="shared" si="349"/>
        <v>0</v>
      </c>
      <c r="DJ167" s="2">
        <f t="shared" si="349"/>
        <v>0</v>
      </c>
      <c r="DK167" s="2">
        <f t="shared" si="349"/>
        <v>0</v>
      </c>
      <c r="DL167" s="2">
        <f t="shared" si="349"/>
        <v>0</v>
      </c>
      <c r="DM167" s="2">
        <f t="shared" si="349"/>
        <v>0</v>
      </c>
      <c r="DN167" s="2">
        <f t="shared" si="349"/>
        <v>0</v>
      </c>
      <c r="DO167" s="2">
        <f t="shared" si="349"/>
        <v>0</v>
      </c>
      <c r="DP167" s="2">
        <f t="shared" si="349"/>
        <v>0</v>
      </c>
      <c r="DQ167" s="2">
        <f t="shared" si="349"/>
        <v>0</v>
      </c>
      <c r="DR167" s="2">
        <f t="shared" si="349"/>
        <v>0</v>
      </c>
      <c r="DS167" s="2">
        <f t="shared" si="349"/>
        <v>0</v>
      </c>
      <c r="DT167" s="2">
        <f t="shared" si="349"/>
        <v>0</v>
      </c>
      <c r="DU167" s="2">
        <f t="shared" si="349"/>
        <v>0</v>
      </c>
      <c r="DV167" s="2">
        <f t="shared" si="349"/>
        <v>0</v>
      </c>
      <c r="DW167" s="2">
        <f t="shared" si="349"/>
        <v>0</v>
      </c>
      <c r="DX167" s="2">
        <f t="shared" si="349"/>
        <v>0</v>
      </c>
      <c r="DY167" s="2">
        <f t="shared" si="349"/>
        <v>0</v>
      </c>
      <c r="DZ167" s="2">
        <f t="shared" si="349"/>
        <v>0</v>
      </c>
      <c r="EA167" s="2">
        <f t="shared" ref="EA167:FF167" si="350">ROUND(EA156*EA41,2)/1000</f>
        <v>519712.24637999997</v>
      </c>
      <c r="EB167" s="2">
        <f t="shared" si="350"/>
        <v>0</v>
      </c>
      <c r="EC167" s="2">
        <f t="shared" si="350"/>
        <v>0</v>
      </c>
      <c r="ED167" s="2">
        <f t="shared" si="350"/>
        <v>786565.46244000003</v>
      </c>
      <c r="EE167" s="2">
        <f t="shared" si="350"/>
        <v>0</v>
      </c>
      <c r="EF167" s="2">
        <f t="shared" si="350"/>
        <v>0</v>
      </c>
      <c r="EG167" s="2">
        <f t="shared" si="350"/>
        <v>0</v>
      </c>
      <c r="EH167" s="2">
        <f t="shared" si="350"/>
        <v>0</v>
      </c>
      <c r="EI167" s="2">
        <f t="shared" si="350"/>
        <v>0</v>
      </c>
      <c r="EJ167" s="2">
        <f t="shared" si="350"/>
        <v>0</v>
      </c>
      <c r="EK167" s="2">
        <f t="shared" si="350"/>
        <v>0</v>
      </c>
      <c r="EL167" s="2">
        <f t="shared" si="350"/>
        <v>0</v>
      </c>
      <c r="EM167" s="2">
        <f t="shared" si="350"/>
        <v>0</v>
      </c>
      <c r="EN167" s="2">
        <f t="shared" si="350"/>
        <v>0</v>
      </c>
      <c r="EO167" s="2">
        <f t="shared" si="350"/>
        <v>0</v>
      </c>
      <c r="EP167" s="2">
        <f t="shared" si="350"/>
        <v>0</v>
      </c>
      <c r="EQ167" s="2">
        <f t="shared" si="350"/>
        <v>0</v>
      </c>
      <c r="ER167" s="2">
        <f t="shared" si="350"/>
        <v>0</v>
      </c>
      <c r="ES167" s="2">
        <f t="shared" si="350"/>
        <v>0</v>
      </c>
      <c r="ET167" s="2">
        <f t="shared" si="350"/>
        <v>0</v>
      </c>
      <c r="EU167" s="2">
        <f t="shared" si="350"/>
        <v>0</v>
      </c>
      <c r="EV167" s="2">
        <f t="shared" si="350"/>
        <v>0</v>
      </c>
      <c r="EW167" s="2">
        <f t="shared" si="350"/>
        <v>0</v>
      </c>
      <c r="EX167" s="2">
        <f t="shared" si="350"/>
        <v>0</v>
      </c>
      <c r="EY167" s="2">
        <f t="shared" si="350"/>
        <v>0</v>
      </c>
      <c r="EZ167" s="2">
        <f t="shared" si="350"/>
        <v>0</v>
      </c>
      <c r="FA167" s="2">
        <f t="shared" si="350"/>
        <v>379219.39575999998</v>
      </c>
      <c r="FB167" s="2">
        <f t="shared" si="350"/>
        <v>0</v>
      </c>
      <c r="FC167" s="2">
        <f t="shared" si="350"/>
        <v>0</v>
      </c>
      <c r="FD167" s="2">
        <f t="shared" si="350"/>
        <v>0</v>
      </c>
      <c r="FE167" s="2">
        <f t="shared" si="350"/>
        <v>0</v>
      </c>
      <c r="FF167" s="2">
        <f t="shared" si="350"/>
        <v>0</v>
      </c>
      <c r="FG167" s="2">
        <f t="shared" ref="FG167:FX167" si="351">ROUND(FG156*FG41,2)/1000</f>
        <v>0</v>
      </c>
      <c r="FH167" s="2">
        <f t="shared" si="351"/>
        <v>0</v>
      </c>
      <c r="FI167" s="2">
        <f t="shared" si="351"/>
        <v>0</v>
      </c>
      <c r="FJ167" s="2">
        <f t="shared" si="351"/>
        <v>0</v>
      </c>
      <c r="FK167" s="2">
        <f t="shared" si="351"/>
        <v>0</v>
      </c>
      <c r="FL167" s="2">
        <f t="shared" si="351"/>
        <v>0</v>
      </c>
      <c r="FM167" s="2">
        <f t="shared" si="351"/>
        <v>0</v>
      </c>
      <c r="FN167" s="2">
        <f t="shared" si="351"/>
        <v>0</v>
      </c>
      <c r="FO167" s="2">
        <f t="shared" si="351"/>
        <v>644014.57921</v>
      </c>
      <c r="FP167" s="2">
        <f t="shared" si="351"/>
        <v>0</v>
      </c>
      <c r="FQ167" s="2">
        <f t="shared" si="351"/>
        <v>616192.17400999996</v>
      </c>
      <c r="FR167" s="2">
        <f t="shared" si="351"/>
        <v>104886.07442</v>
      </c>
      <c r="FS167" s="2">
        <f t="shared" si="351"/>
        <v>0</v>
      </c>
      <c r="FT167" s="2">
        <f t="shared" si="351"/>
        <v>72687.441040000005</v>
      </c>
      <c r="FU167" s="2">
        <f t="shared" si="351"/>
        <v>0</v>
      </c>
      <c r="FV167" s="2">
        <f t="shared" si="351"/>
        <v>0</v>
      </c>
      <c r="FW167" s="2">
        <f t="shared" si="351"/>
        <v>0</v>
      </c>
      <c r="FX167" s="2">
        <f t="shared" si="351"/>
        <v>0</v>
      </c>
      <c r="FY167" s="2"/>
      <c r="FZ167" s="73">
        <f>SUM(C167:FX167)</f>
        <v>5162644.8732100008</v>
      </c>
      <c r="GA167" s="62"/>
      <c r="GB167" s="2">
        <f>FZ167-GA167</f>
        <v>5162644.8732100008</v>
      </c>
      <c r="GC167" s="2"/>
      <c r="GD167" s="2"/>
      <c r="GE167" s="2"/>
      <c r="GF167" s="2"/>
      <c r="GG167" s="2"/>
      <c r="GH167" s="2"/>
      <c r="GI167" s="116"/>
      <c r="GJ167" s="116"/>
      <c r="GK167" s="116"/>
      <c r="GL167" s="116"/>
      <c r="GM167" s="116"/>
    </row>
    <row r="168" spans="1:195" x14ac:dyDescent="0.35">
      <c r="A168" s="173" t="s">
        <v>604</v>
      </c>
      <c r="B168" s="150" t="s">
        <v>603</v>
      </c>
      <c r="C168" s="30">
        <f t="shared" ref="C168:AH168" si="352">ROUND(C160/C79,2)</f>
        <v>12341.51</v>
      </c>
      <c r="D168" s="30">
        <f t="shared" si="352"/>
        <v>11702.68</v>
      </c>
      <c r="E168" s="30">
        <f t="shared" si="352"/>
        <v>12889.8</v>
      </c>
      <c r="F168" s="30">
        <f t="shared" si="352"/>
        <v>11555.18</v>
      </c>
      <c r="G168" s="30">
        <f t="shared" si="352"/>
        <v>12401.66</v>
      </c>
      <c r="H168" s="30">
        <f t="shared" si="352"/>
        <v>12642.9</v>
      </c>
      <c r="I168" s="30">
        <f t="shared" si="352"/>
        <v>12492.29</v>
      </c>
      <c r="J168" s="30">
        <f t="shared" si="352"/>
        <v>12197.6</v>
      </c>
      <c r="K168" s="30">
        <f t="shared" si="352"/>
        <v>17568.43</v>
      </c>
      <c r="L168" s="30">
        <f t="shared" si="352"/>
        <v>12424.44</v>
      </c>
      <c r="M168" s="30">
        <f t="shared" si="352"/>
        <v>14311.44</v>
      </c>
      <c r="N168" s="30">
        <f t="shared" si="352"/>
        <v>11770.84</v>
      </c>
      <c r="O168" s="30">
        <f t="shared" si="352"/>
        <v>11246.37</v>
      </c>
      <c r="P168" s="30">
        <f t="shared" si="352"/>
        <v>17063.72</v>
      </c>
      <c r="Q168" s="30">
        <f t="shared" si="352"/>
        <v>12738.07</v>
      </c>
      <c r="R168" s="30">
        <f t="shared" si="352"/>
        <v>11360.74</v>
      </c>
      <c r="S168" s="30">
        <f t="shared" si="352"/>
        <v>12354.24</v>
      </c>
      <c r="T168" s="30">
        <f t="shared" si="352"/>
        <v>21010.26</v>
      </c>
      <c r="U168" s="30">
        <f t="shared" si="352"/>
        <v>23579.02</v>
      </c>
      <c r="V168" s="30">
        <f t="shared" si="352"/>
        <v>17389.099999999999</v>
      </c>
      <c r="W168" s="30">
        <f t="shared" si="352"/>
        <v>22319.31</v>
      </c>
      <c r="X168" s="30">
        <f t="shared" si="352"/>
        <v>21833.27</v>
      </c>
      <c r="Y168" s="30">
        <f t="shared" si="352"/>
        <v>12704.1</v>
      </c>
      <c r="Z168" s="30">
        <f t="shared" si="352"/>
        <v>17173.939999999999</v>
      </c>
      <c r="AA168" s="30">
        <f t="shared" si="352"/>
        <v>11440.92</v>
      </c>
      <c r="AB168" s="30">
        <f t="shared" si="352"/>
        <v>11542.59</v>
      </c>
      <c r="AC168" s="30">
        <f t="shared" si="352"/>
        <v>12854.4</v>
      </c>
      <c r="AD168" s="30">
        <f t="shared" si="352"/>
        <v>11865.52</v>
      </c>
      <c r="AE168" s="30">
        <f t="shared" si="352"/>
        <v>23404.36</v>
      </c>
      <c r="AF168" s="30">
        <f t="shared" si="352"/>
        <v>20867.580000000002</v>
      </c>
      <c r="AG168" s="30">
        <f t="shared" si="352"/>
        <v>13738.91</v>
      </c>
      <c r="AH168" s="30">
        <f t="shared" si="352"/>
        <v>12771.68</v>
      </c>
      <c r="AI168" s="30">
        <f t="shared" ref="AI168:BN168" si="353">ROUND(AI160/AI79,2)</f>
        <v>14644.45</v>
      </c>
      <c r="AJ168" s="30">
        <f t="shared" si="353"/>
        <v>20781.23</v>
      </c>
      <c r="AK168" s="30">
        <f t="shared" si="353"/>
        <v>21436.49</v>
      </c>
      <c r="AL168" s="30">
        <f t="shared" si="353"/>
        <v>16796.87</v>
      </c>
      <c r="AM168" s="30">
        <f t="shared" si="353"/>
        <v>16189.1</v>
      </c>
      <c r="AN168" s="30">
        <f t="shared" si="353"/>
        <v>17160.27</v>
      </c>
      <c r="AO168" s="30">
        <f t="shared" si="353"/>
        <v>11674.13</v>
      </c>
      <c r="AP168" s="30">
        <f t="shared" si="353"/>
        <v>12175.19</v>
      </c>
      <c r="AQ168" s="30">
        <f t="shared" si="353"/>
        <v>18211</v>
      </c>
      <c r="AR168" s="30">
        <f t="shared" si="353"/>
        <v>11216.93</v>
      </c>
      <c r="AS168" s="30">
        <f t="shared" si="353"/>
        <v>12607.46</v>
      </c>
      <c r="AT168" s="30">
        <f t="shared" si="353"/>
        <v>11987.66</v>
      </c>
      <c r="AU168" s="30">
        <f t="shared" si="353"/>
        <v>17552.71</v>
      </c>
      <c r="AV168" s="30">
        <f t="shared" si="353"/>
        <v>17265.95</v>
      </c>
      <c r="AW168" s="30">
        <f t="shared" si="353"/>
        <v>17669.52</v>
      </c>
      <c r="AX168" s="30">
        <f t="shared" si="353"/>
        <v>25591.47</v>
      </c>
      <c r="AY168" s="30">
        <f t="shared" si="353"/>
        <v>15355.7</v>
      </c>
      <c r="AZ168" s="30">
        <f t="shared" si="353"/>
        <v>11829.57</v>
      </c>
      <c r="BA168" s="30">
        <f t="shared" si="353"/>
        <v>11197.02</v>
      </c>
      <c r="BB168" s="30">
        <f t="shared" si="353"/>
        <v>11254.25</v>
      </c>
      <c r="BC168" s="30">
        <f t="shared" si="353"/>
        <v>11576.48</v>
      </c>
      <c r="BD168" s="30">
        <f t="shared" si="353"/>
        <v>11153</v>
      </c>
      <c r="BE168" s="30">
        <f t="shared" si="353"/>
        <v>12062.61</v>
      </c>
      <c r="BF168" s="30">
        <f t="shared" si="353"/>
        <v>11065.23</v>
      </c>
      <c r="BG168" s="30">
        <f t="shared" si="353"/>
        <v>13396.2</v>
      </c>
      <c r="BH168" s="30">
        <f t="shared" si="353"/>
        <v>13425.42</v>
      </c>
      <c r="BI168" s="30">
        <f t="shared" si="353"/>
        <v>18574.29</v>
      </c>
      <c r="BJ168" s="30">
        <f t="shared" si="353"/>
        <v>11123.05</v>
      </c>
      <c r="BK168" s="30">
        <f t="shared" si="353"/>
        <v>11197.91</v>
      </c>
      <c r="BL168" s="30">
        <f t="shared" si="353"/>
        <v>26041.67</v>
      </c>
      <c r="BM168" s="30">
        <f t="shared" si="353"/>
        <v>15911.38</v>
      </c>
      <c r="BN168" s="30">
        <f t="shared" si="353"/>
        <v>11462.43</v>
      </c>
      <c r="BO168" s="30">
        <f t="shared" ref="BO168:CT168" si="354">ROUND(BO160/BO79,2)</f>
        <v>12178.36</v>
      </c>
      <c r="BP168" s="30">
        <f t="shared" si="354"/>
        <v>22434.46</v>
      </c>
      <c r="BQ168" s="30">
        <f t="shared" si="354"/>
        <v>12676.66</v>
      </c>
      <c r="BR168" s="30">
        <f t="shared" si="354"/>
        <v>11890.68</v>
      </c>
      <c r="BS168" s="30">
        <f t="shared" si="354"/>
        <v>13010.78</v>
      </c>
      <c r="BT168" s="30">
        <f t="shared" si="354"/>
        <v>16159.13</v>
      </c>
      <c r="BU168" s="30">
        <f t="shared" si="354"/>
        <v>15978.41</v>
      </c>
      <c r="BV168" s="30">
        <f t="shared" si="354"/>
        <v>12470.76</v>
      </c>
      <c r="BW168" s="30">
        <f t="shared" si="354"/>
        <v>12307.88</v>
      </c>
      <c r="BX168" s="30">
        <f t="shared" si="354"/>
        <v>25911.89</v>
      </c>
      <c r="BY168" s="30">
        <f t="shared" si="354"/>
        <v>15499.62</v>
      </c>
      <c r="BZ168" s="30">
        <f t="shared" si="354"/>
        <v>18252.98</v>
      </c>
      <c r="CA168" s="30">
        <f t="shared" si="354"/>
        <v>21920.3</v>
      </c>
      <c r="CB168" s="30">
        <f t="shared" si="354"/>
        <v>11355.05</v>
      </c>
      <c r="CC168" s="30">
        <f t="shared" si="354"/>
        <v>19466.79</v>
      </c>
      <c r="CD168" s="30">
        <f t="shared" si="354"/>
        <v>21136.01</v>
      </c>
      <c r="CE168" s="30">
        <f t="shared" si="354"/>
        <v>20440.82</v>
      </c>
      <c r="CF168" s="30">
        <f t="shared" si="354"/>
        <v>22401.03</v>
      </c>
      <c r="CG168" s="30">
        <f t="shared" si="354"/>
        <v>19185.68</v>
      </c>
      <c r="CH168" s="30">
        <f t="shared" si="354"/>
        <v>23957.64</v>
      </c>
      <c r="CI168" s="30">
        <f t="shared" si="354"/>
        <v>12795.45</v>
      </c>
      <c r="CJ168" s="30">
        <f t="shared" si="354"/>
        <v>13702.1</v>
      </c>
      <c r="CK168" s="30">
        <f t="shared" si="354"/>
        <v>11809.35</v>
      </c>
      <c r="CL168" s="30">
        <f t="shared" si="354"/>
        <v>12608.92</v>
      </c>
      <c r="CM168" s="30">
        <f t="shared" si="354"/>
        <v>13865.02</v>
      </c>
      <c r="CN168" s="30">
        <f t="shared" si="354"/>
        <v>11095.04</v>
      </c>
      <c r="CO168" s="30">
        <f t="shared" si="354"/>
        <v>11119.2</v>
      </c>
      <c r="CP168" s="30">
        <f t="shared" si="354"/>
        <v>13419.21</v>
      </c>
      <c r="CQ168" s="30">
        <f t="shared" si="354"/>
        <v>13568.6</v>
      </c>
      <c r="CR168" s="30">
        <f t="shared" si="354"/>
        <v>19191.53</v>
      </c>
      <c r="CS168" s="30">
        <f t="shared" si="354"/>
        <v>17251.099999999999</v>
      </c>
      <c r="CT168" s="30">
        <f t="shared" si="354"/>
        <v>23171.43</v>
      </c>
      <c r="CU168" s="30">
        <f t="shared" ref="CU168:DZ168" si="355">ROUND(CU160/CU79,2)</f>
        <v>11748.87</v>
      </c>
      <c r="CV168" s="30">
        <f t="shared" si="355"/>
        <v>20630.009999999998</v>
      </c>
      <c r="CW168" s="30">
        <f t="shared" si="355"/>
        <v>20001.419999999998</v>
      </c>
      <c r="CX168" s="30">
        <f t="shared" si="355"/>
        <v>13788.46</v>
      </c>
      <c r="CY168" s="30">
        <f t="shared" si="355"/>
        <v>21719.84</v>
      </c>
      <c r="CZ168" s="30">
        <f t="shared" si="355"/>
        <v>11841.65</v>
      </c>
      <c r="DA168" s="30">
        <f t="shared" si="355"/>
        <v>18661.599999999999</v>
      </c>
      <c r="DB168" s="30">
        <f t="shared" si="355"/>
        <v>15713.49</v>
      </c>
      <c r="DC168" s="30">
        <f t="shared" si="355"/>
        <v>19217.759999999998</v>
      </c>
      <c r="DD168" s="30">
        <f t="shared" si="355"/>
        <v>20700.43</v>
      </c>
      <c r="DE168" s="30">
        <f t="shared" si="355"/>
        <v>16504.009999999998</v>
      </c>
      <c r="DF168" s="30">
        <f t="shared" si="355"/>
        <v>11102.67</v>
      </c>
      <c r="DG168" s="30">
        <f t="shared" si="355"/>
        <v>24034.37</v>
      </c>
      <c r="DH168" s="30">
        <f t="shared" si="355"/>
        <v>11928.92</v>
      </c>
      <c r="DI168" s="30">
        <f t="shared" si="355"/>
        <v>11766.63</v>
      </c>
      <c r="DJ168" s="30">
        <f t="shared" si="355"/>
        <v>13566.31</v>
      </c>
      <c r="DK168" s="30">
        <f t="shared" si="355"/>
        <v>13629</v>
      </c>
      <c r="DL168" s="30">
        <f t="shared" si="355"/>
        <v>11971.14</v>
      </c>
      <c r="DM168" s="30">
        <f t="shared" si="355"/>
        <v>19124.32</v>
      </c>
      <c r="DN168" s="30">
        <f t="shared" si="355"/>
        <v>12639.76</v>
      </c>
      <c r="DO168" s="30">
        <f t="shared" si="355"/>
        <v>12000.38</v>
      </c>
      <c r="DP168" s="30">
        <f t="shared" si="355"/>
        <v>19590.78</v>
      </c>
      <c r="DQ168" s="30">
        <f t="shared" si="355"/>
        <v>13007.64</v>
      </c>
      <c r="DR168" s="30">
        <f t="shared" si="355"/>
        <v>12529.23</v>
      </c>
      <c r="DS168" s="30">
        <f t="shared" si="355"/>
        <v>14146.27</v>
      </c>
      <c r="DT168" s="30">
        <f t="shared" si="355"/>
        <v>21192.71</v>
      </c>
      <c r="DU168" s="30">
        <f t="shared" si="355"/>
        <v>15544.27</v>
      </c>
      <c r="DV168" s="30">
        <f t="shared" si="355"/>
        <v>19087.509999999998</v>
      </c>
      <c r="DW168" s="30">
        <f t="shared" si="355"/>
        <v>16190.19</v>
      </c>
      <c r="DX168" s="30">
        <f t="shared" si="355"/>
        <v>22716.080000000002</v>
      </c>
      <c r="DY168" s="30">
        <f t="shared" si="355"/>
        <v>17742.900000000001</v>
      </c>
      <c r="DZ168" s="30">
        <f t="shared" si="355"/>
        <v>13971.57</v>
      </c>
      <c r="EA168" s="30">
        <f t="shared" ref="EA168:FF168" si="356">ROUND(EA160/EA79,2)</f>
        <v>14252.58</v>
      </c>
      <c r="EB168" s="30">
        <f t="shared" si="356"/>
        <v>13728.88</v>
      </c>
      <c r="EC168" s="30">
        <f t="shared" si="356"/>
        <v>16409.77</v>
      </c>
      <c r="ED168" s="30">
        <f t="shared" si="356"/>
        <v>15177.59</v>
      </c>
      <c r="EE168" s="30">
        <f t="shared" si="356"/>
        <v>19959.46</v>
      </c>
      <c r="EF168" s="30">
        <f t="shared" si="356"/>
        <v>12458.62</v>
      </c>
      <c r="EG168" s="30">
        <f t="shared" si="356"/>
        <v>17079.849999999999</v>
      </c>
      <c r="EH168" s="30">
        <f t="shared" si="356"/>
        <v>17010.39</v>
      </c>
      <c r="EI168" s="30">
        <f t="shared" si="356"/>
        <v>11870.37</v>
      </c>
      <c r="EJ168" s="30">
        <f t="shared" si="356"/>
        <v>11190.05</v>
      </c>
      <c r="EK168" s="30">
        <f t="shared" si="356"/>
        <v>12952.63</v>
      </c>
      <c r="EL168" s="30">
        <f t="shared" si="356"/>
        <v>13477.16</v>
      </c>
      <c r="EM168" s="30">
        <f t="shared" si="356"/>
        <v>15337.57</v>
      </c>
      <c r="EN168" s="30">
        <f t="shared" si="356"/>
        <v>12883.42</v>
      </c>
      <c r="EO168" s="30">
        <f t="shared" si="356"/>
        <v>16022.02</v>
      </c>
      <c r="EP168" s="30">
        <f t="shared" si="356"/>
        <v>14851.83</v>
      </c>
      <c r="EQ168" s="30">
        <f t="shared" si="356"/>
        <v>11997.93</v>
      </c>
      <c r="ER168" s="30">
        <f t="shared" si="356"/>
        <v>16937.11</v>
      </c>
      <c r="ES168" s="30">
        <f t="shared" si="356"/>
        <v>21250.7</v>
      </c>
      <c r="ET168" s="30">
        <f t="shared" si="356"/>
        <v>22068.35</v>
      </c>
      <c r="EU168" s="30">
        <f t="shared" si="356"/>
        <v>14537.73</v>
      </c>
      <c r="EV168" s="30">
        <f t="shared" si="356"/>
        <v>26817.439999999999</v>
      </c>
      <c r="EW168" s="30">
        <f t="shared" si="356"/>
        <v>16490.71</v>
      </c>
      <c r="EX168" s="30">
        <f t="shared" si="356"/>
        <v>21949.01</v>
      </c>
      <c r="EY168" s="30">
        <f t="shared" si="356"/>
        <v>12002.61</v>
      </c>
      <c r="EZ168" s="30">
        <f t="shared" si="356"/>
        <v>22152.68</v>
      </c>
      <c r="FA168" s="30">
        <f t="shared" si="356"/>
        <v>12716.76</v>
      </c>
      <c r="FB168" s="30">
        <f t="shared" si="356"/>
        <v>17409.060000000001</v>
      </c>
      <c r="FC168" s="30">
        <f t="shared" si="356"/>
        <v>11905.06</v>
      </c>
      <c r="FD168" s="30">
        <f t="shared" si="356"/>
        <v>14782.36</v>
      </c>
      <c r="FE168" s="30">
        <f t="shared" si="356"/>
        <v>25836.11</v>
      </c>
      <c r="FF168" s="30">
        <f t="shared" si="356"/>
        <v>20685.240000000002</v>
      </c>
      <c r="FG168" s="30">
        <f t="shared" ref="FG168:FX168" si="357">ROUND(FG160/FG79,2)</f>
        <v>23108.400000000001</v>
      </c>
      <c r="FH168" s="30">
        <f t="shared" si="357"/>
        <v>24917.05</v>
      </c>
      <c r="FI168" s="30">
        <f t="shared" si="357"/>
        <v>12554.65</v>
      </c>
      <c r="FJ168" s="30">
        <f t="shared" si="357"/>
        <v>11442.81</v>
      </c>
      <c r="FK168" s="30">
        <f t="shared" si="357"/>
        <v>12065.4</v>
      </c>
      <c r="FL168" s="30">
        <f t="shared" si="357"/>
        <v>11079.91</v>
      </c>
      <c r="FM168" s="30">
        <f t="shared" si="357"/>
        <v>11359.28</v>
      </c>
      <c r="FN168" s="30">
        <f t="shared" si="357"/>
        <v>11758.97</v>
      </c>
      <c r="FO168" s="30">
        <f t="shared" si="357"/>
        <v>12429.78</v>
      </c>
      <c r="FP168" s="30">
        <f t="shared" si="357"/>
        <v>12049.72</v>
      </c>
      <c r="FQ168" s="30">
        <f t="shared" si="357"/>
        <v>12594.32</v>
      </c>
      <c r="FR168" s="30">
        <f t="shared" si="357"/>
        <v>20585.73</v>
      </c>
      <c r="FS168" s="30">
        <f t="shared" si="357"/>
        <v>20712.439999999999</v>
      </c>
      <c r="FT168" s="30">
        <f t="shared" si="357"/>
        <v>24443.61</v>
      </c>
      <c r="FU168" s="30">
        <f t="shared" si="357"/>
        <v>13593.85</v>
      </c>
      <c r="FV168" s="30">
        <f t="shared" si="357"/>
        <v>13500.8</v>
      </c>
      <c r="FW168" s="30">
        <f t="shared" si="357"/>
        <v>22696.68</v>
      </c>
      <c r="FX168" s="30">
        <f t="shared" si="357"/>
        <v>26417.37</v>
      </c>
      <c r="FY168" s="2"/>
      <c r="FZ168" s="2">
        <f>ROUND(FZ160/FZ79,2)</f>
        <v>11841.4</v>
      </c>
      <c r="GA168" s="195"/>
      <c r="GB168" s="2"/>
      <c r="GC168" s="2"/>
      <c r="GD168" s="2"/>
      <c r="GE168" s="2"/>
      <c r="GF168" s="2"/>
      <c r="GG168" s="2"/>
      <c r="GH168" s="2"/>
      <c r="GI168" s="116"/>
      <c r="GJ168" s="116"/>
      <c r="GK168" s="116"/>
      <c r="GL168" s="116"/>
      <c r="GM168" s="116"/>
    </row>
    <row r="169" spans="1:195" x14ac:dyDescent="0.35">
      <c r="A169" s="116"/>
      <c r="B169" s="116" t="s">
        <v>1010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435.44540243409574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108.70593183115125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201.35938729112968</v>
      </c>
      <c r="FS169" s="2">
        <v>0</v>
      </c>
      <c r="FT169" s="2">
        <v>14.569141319952905</v>
      </c>
      <c r="FU169" s="2">
        <v>0</v>
      </c>
      <c r="FV169" s="2">
        <v>0</v>
      </c>
      <c r="FW169" s="2">
        <v>0</v>
      </c>
      <c r="FX169" s="2">
        <v>0</v>
      </c>
      <c r="FY169" s="2">
        <f>SUM(C169:FX169)</f>
        <v>760.07986287632957</v>
      </c>
      <c r="FZ169" s="2"/>
      <c r="GA169" s="2"/>
      <c r="GB169" s="75"/>
      <c r="GC169" s="2"/>
      <c r="GD169" s="2"/>
      <c r="GE169" s="2"/>
      <c r="GF169" s="2"/>
      <c r="GG169" s="2"/>
      <c r="GH169" s="2"/>
      <c r="GI169" s="116"/>
      <c r="GJ169" s="116"/>
      <c r="GK169" s="116"/>
      <c r="GL169" s="116"/>
      <c r="GM169" s="116"/>
    </row>
    <row r="170" spans="1:195" x14ac:dyDescent="0.35">
      <c r="A170" s="115"/>
      <c r="B170" s="116"/>
      <c r="C170" s="2">
        <f t="shared" ref="C170:AH170" si="358">(C162+C163+C166)-C160</f>
        <v>0</v>
      </c>
      <c r="D170" s="2">
        <f t="shared" si="358"/>
        <v>0</v>
      </c>
      <c r="E170" s="2">
        <f t="shared" si="358"/>
        <v>0</v>
      </c>
      <c r="F170" s="2">
        <f t="shared" si="358"/>
        <v>0</v>
      </c>
      <c r="G170" s="2">
        <f t="shared" si="358"/>
        <v>0</v>
      </c>
      <c r="H170" s="2">
        <f t="shared" si="358"/>
        <v>0</v>
      </c>
      <c r="I170" s="2">
        <f t="shared" si="358"/>
        <v>0</v>
      </c>
      <c r="J170" s="2">
        <f t="shared" si="358"/>
        <v>0</v>
      </c>
      <c r="K170" s="2">
        <f t="shared" si="358"/>
        <v>0</v>
      </c>
      <c r="L170" s="2">
        <f t="shared" si="358"/>
        <v>51.212669335305691</v>
      </c>
      <c r="M170" s="2">
        <f t="shared" si="358"/>
        <v>0</v>
      </c>
      <c r="N170" s="2">
        <f t="shared" si="358"/>
        <v>0</v>
      </c>
      <c r="O170" s="2">
        <f t="shared" si="358"/>
        <v>0</v>
      </c>
      <c r="P170" s="2">
        <f t="shared" si="358"/>
        <v>0</v>
      </c>
      <c r="Q170" s="2">
        <f t="shared" si="358"/>
        <v>0</v>
      </c>
      <c r="R170" s="2">
        <f t="shared" si="358"/>
        <v>0</v>
      </c>
      <c r="S170" s="2">
        <f t="shared" si="358"/>
        <v>0</v>
      </c>
      <c r="T170" s="2">
        <f t="shared" si="358"/>
        <v>0</v>
      </c>
      <c r="U170" s="2">
        <f t="shared" si="358"/>
        <v>0</v>
      </c>
      <c r="V170" s="2">
        <f t="shared" si="358"/>
        <v>0</v>
      </c>
      <c r="W170" s="2">
        <f t="shared" si="358"/>
        <v>0</v>
      </c>
      <c r="X170" s="2">
        <f t="shared" si="358"/>
        <v>0</v>
      </c>
      <c r="Y170" s="2">
        <f t="shared" si="358"/>
        <v>0</v>
      </c>
      <c r="Z170" s="2">
        <f t="shared" si="358"/>
        <v>0</v>
      </c>
      <c r="AA170" s="2">
        <f t="shared" si="358"/>
        <v>0</v>
      </c>
      <c r="AB170" s="2">
        <f t="shared" si="358"/>
        <v>0</v>
      </c>
      <c r="AC170" s="2">
        <f t="shared" si="358"/>
        <v>0</v>
      </c>
      <c r="AD170" s="2">
        <f t="shared" si="358"/>
        <v>0</v>
      </c>
      <c r="AE170" s="2">
        <f t="shared" si="358"/>
        <v>0</v>
      </c>
      <c r="AF170" s="2">
        <f t="shared" si="358"/>
        <v>0</v>
      </c>
      <c r="AG170" s="2">
        <f t="shared" si="358"/>
        <v>0</v>
      </c>
      <c r="AH170" s="2">
        <f t="shared" si="358"/>
        <v>0</v>
      </c>
      <c r="AI170" s="2">
        <f t="shared" ref="AI170:BN170" si="359">(AI162+AI163+AI166)-AI160</f>
        <v>0</v>
      </c>
      <c r="AJ170" s="2">
        <f t="shared" si="359"/>
        <v>0</v>
      </c>
      <c r="AK170" s="2">
        <f t="shared" si="359"/>
        <v>0</v>
      </c>
      <c r="AL170" s="2">
        <f t="shared" si="359"/>
        <v>0</v>
      </c>
      <c r="AM170" s="2">
        <f t="shared" si="359"/>
        <v>0</v>
      </c>
      <c r="AN170" s="2">
        <f t="shared" si="359"/>
        <v>55.804931008256972</v>
      </c>
      <c r="AO170" s="2">
        <f t="shared" si="359"/>
        <v>0</v>
      </c>
      <c r="AP170" s="2">
        <f t="shared" si="359"/>
        <v>0</v>
      </c>
      <c r="AQ170" s="2">
        <f t="shared" si="359"/>
        <v>0</v>
      </c>
      <c r="AR170" s="2">
        <f t="shared" si="359"/>
        <v>0</v>
      </c>
      <c r="AS170" s="2">
        <f t="shared" si="359"/>
        <v>0</v>
      </c>
      <c r="AT170" s="2">
        <f t="shared" si="359"/>
        <v>0</v>
      </c>
      <c r="AU170" s="2">
        <f t="shared" si="359"/>
        <v>0</v>
      </c>
      <c r="AV170" s="2">
        <f t="shared" si="359"/>
        <v>0</v>
      </c>
      <c r="AW170" s="2">
        <f t="shared" si="359"/>
        <v>0</v>
      </c>
      <c r="AX170" s="2">
        <f t="shared" si="359"/>
        <v>0</v>
      </c>
      <c r="AY170" s="2">
        <f t="shared" si="359"/>
        <v>0</v>
      </c>
      <c r="AZ170" s="2">
        <f t="shared" si="359"/>
        <v>0</v>
      </c>
      <c r="BA170" s="2">
        <f t="shared" si="359"/>
        <v>0</v>
      </c>
      <c r="BB170" s="2">
        <f t="shared" si="359"/>
        <v>0</v>
      </c>
      <c r="BC170" s="2">
        <f t="shared" si="359"/>
        <v>0</v>
      </c>
      <c r="BD170" s="2">
        <f t="shared" si="359"/>
        <v>0</v>
      </c>
      <c r="BE170" s="2">
        <f t="shared" si="359"/>
        <v>0</v>
      </c>
      <c r="BF170" s="2">
        <f t="shared" si="359"/>
        <v>0</v>
      </c>
      <c r="BG170" s="2">
        <f t="shared" si="359"/>
        <v>0</v>
      </c>
      <c r="BH170" s="2">
        <f t="shared" si="359"/>
        <v>0</v>
      </c>
      <c r="BI170" s="2">
        <f t="shared" si="359"/>
        <v>0</v>
      </c>
      <c r="BJ170" s="2">
        <f t="shared" si="359"/>
        <v>0</v>
      </c>
      <c r="BK170" s="2">
        <f t="shared" si="359"/>
        <v>0</v>
      </c>
      <c r="BL170" s="2">
        <f t="shared" si="359"/>
        <v>0</v>
      </c>
      <c r="BM170" s="2">
        <f t="shared" si="359"/>
        <v>0</v>
      </c>
      <c r="BN170" s="2">
        <f t="shared" si="359"/>
        <v>0</v>
      </c>
      <c r="BO170" s="2">
        <f t="shared" ref="BO170:CT170" si="360">(BO162+BO163+BO166)-BO160</f>
        <v>0</v>
      </c>
      <c r="BP170" s="2">
        <f t="shared" si="360"/>
        <v>0</v>
      </c>
      <c r="BQ170" s="2">
        <f t="shared" si="360"/>
        <v>0</v>
      </c>
      <c r="BR170" s="2">
        <f t="shared" si="360"/>
        <v>0</v>
      </c>
      <c r="BS170" s="2">
        <f t="shared" si="360"/>
        <v>0</v>
      </c>
      <c r="BT170" s="2">
        <f t="shared" si="360"/>
        <v>0</v>
      </c>
      <c r="BU170" s="2">
        <f t="shared" si="360"/>
        <v>0</v>
      </c>
      <c r="BV170" s="2">
        <f t="shared" si="360"/>
        <v>111.65650979243219</v>
      </c>
      <c r="BW170" s="2">
        <f t="shared" si="360"/>
        <v>0</v>
      </c>
      <c r="BX170" s="2">
        <f t="shared" si="360"/>
        <v>0</v>
      </c>
      <c r="BY170" s="2">
        <f t="shared" si="360"/>
        <v>0</v>
      </c>
      <c r="BZ170" s="2">
        <f t="shared" si="360"/>
        <v>0</v>
      </c>
      <c r="CA170" s="2">
        <f t="shared" si="360"/>
        <v>0</v>
      </c>
      <c r="CB170" s="2">
        <f t="shared" si="360"/>
        <v>0</v>
      </c>
      <c r="CC170" s="2">
        <f t="shared" si="360"/>
        <v>0</v>
      </c>
      <c r="CD170" s="2">
        <f t="shared" si="360"/>
        <v>0</v>
      </c>
      <c r="CE170" s="2">
        <f t="shared" si="360"/>
        <v>0</v>
      </c>
      <c r="CF170" s="2">
        <f t="shared" si="360"/>
        <v>0</v>
      </c>
      <c r="CG170" s="2">
        <f t="shared" si="360"/>
        <v>0</v>
      </c>
      <c r="CH170" s="2">
        <f t="shared" si="360"/>
        <v>0</v>
      </c>
      <c r="CI170" s="2">
        <f t="shared" si="360"/>
        <v>0</v>
      </c>
      <c r="CJ170" s="2">
        <f t="shared" si="360"/>
        <v>0</v>
      </c>
      <c r="CK170" s="2">
        <f t="shared" si="360"/>
        <v>0</v>
      </c>
      <c r="CL170" s="2">
        <f t="shared" si="360"/>
        <v>0</v>
      </c>
      <c r="CM170" s="2">
        <f t="shared" si="360"/>
        <v>0</v>
      </c>
      <c r="CN170" s="2">
        <f t="shared" si="360"/>
        <v>0</v>
      </c>
      <c r="CO170" s="2">
        <f t="shared" si="360"/>
        <v>0</v>
      </c>
      <c r="CP170" s="2">
        <f t="shared" si="360"/>
        <v>1501875.8331000004</v>
      </c>
      <c r="CQ170" s="2">
        <f t="shared" si="360"/>
        <v>0</v>
      </c>
      <c r="CR170" s="2">
        <f t="shared" si="360"/>
        <v>0</v>
      </c>
      <c r="CS170" s="2">
        <f t="shared" si="360"/>
        <v>0</v>
      </c>
      <c r="CT170" s="2">
        <f t="shared" si="360"/>
        <v>0</v>
      </c>
      <c r="CU170" s="2">
        <f t="shared" ref="CU170:DZ170" si="361">(CU162+CU163+CU166)-CU160</f>
        <v>0</v>
      </c>
      <c r="CV170" s="2">
        <f t="shared" si="361"/>
        <v>0</v>
      </c>
      <c r="CW170" s="2">
        <f t="shared" si="361"/>
        <v>0</v>
      </c>
      <c r="CX170" s="2">
        <f t="shared" si="361"/>
        <v>0</v>
      </c>
      <c r="CY170" s="2">
        <f t="shared" si="361"/>
        <v>0</v>
      </c>
      <c r="CZ170" s="2">
        <f t="shared" si="361"/>
        <v>0</v>
      </c>
      <c r="DA170" s="2">
        <f t="shared" si="361"/>
        <v>0</v>
      </c>
      <c r="DB170" s="2">
        <f t="shared" si="361"/>
        <v>0</v>
      </c>
      <c r="DC170" s="2">
        <f t="shared" si="361"/>
        <v>0</v>
      </c>
      <c r="DD170" s="2">
        <f t="shared" si="361"/>
        <v>0</v>
      </c>
      <c r="DE170" s="2">
        <f t="shared" si="361"/>
        <v>0</v>
      </c>
      <c r="DF170" s="2">
        <f t="shared" si="361"/>
        <v>0</v>
      </c>
      <c r="DG170" s="2">
        <f t="shared" si="361"/>
        <v>0</v>
      </c>
      <c r="DH170" s="2">
        <f t="shared" si="361"/>
        <v>0</v>
      </c>
      <c r="DI170" s="2">
        <f t="shared" si="361"/>
        <v>0</v>
      </c>
      <c r="DJ170" s="2">
        <f t="shared" si="361"/>
        <v>0</v>
      </c>
      <c r="DK170" s="2">
        <f t="shared" si="361"/>
        <v>0</v>
      </c>
      <c r="DL170" s="2">
        <f t="shared" si="361"/>
        <v>0</v>
      </c>
      <c r="DM170" s="2">
        <f t="shared" si="361"/>
        <v>0</v>
      </c>
      <c r="DN170" s="2">
        <f t="shared" si="361"/>
        <v>0</v>
      </c>
      <c r="DO170" s="2">
        <f t="shared" si="361"/>
        <v>0</v>
      </c>
      <c r="DP170" s="2">
        <f t="shared" si="361"/>
        <v>0</v>
      </c>
      <c r="DQ170" s="2">
        <f t="shared" si="361"/>
        <v>0</v>
      </c>
      <c r="DR170" s="2">
        <f t="shared" si="361"/>
        <v>0</v>
      </c>
      <c r="DS170" s="2">
        <f t="shared" si="361"/>
        <v>0</v>
      </c>
      <c r="DT170" s="2">
        <f t="shared" si="361"/>
        <v>0</v>
      </c>
      <c r="DU170" s="2">
        <f t="shared" si="361"/>
        <v>0</v>
      </c>
      <c r="DV170" s="2">
        <f t="shared" si="361"/>
        <v>0</v>
      </c>
      <c r="DW170" s="2">
        <f t="shared" si="361"/>
        <v>0</v>
      </c>
      <c r="DX170" s="2">
        <f t="shared" si="361"/>
        <v>0</v>
      </c>
      <c r="DY170" s="2">
        <f t="shared" si="361"/>
        <v>0</v>
      </c>
      <c r="DZ170" s="2">
        <f t="shared" si="361"/>
        <v>0</v>
      </c>
      <c r="EA170" s="2">
        <f t="shared" ref="EA170:FF170" si="362">(EA162+EA163+EA166)-EA160</f>
        <v>75.921871819533408</v>
      </c>
      <c r="EB170" s="2">
        <f t="shared" si="362"/>
        <v>0</v>
      </c>
      <c r="EC170" s="2">
        <f t="shared" si="362"/>
        <v>0</v>
      </c>
      <c r="ED170" s="2">
        <f t="shared" si="362"/>
        <v>0</v>
      </c>
      <c r="EE170" s="2">
        <f t="shared" si="362"/>
        <v>0</v>
      </c>
      <c r="EF170" s="2">
        <f t="shared" si="362"/>
        <v>0</v>
      </c>
      <c r="EG170" s="2">
        <f t="shared" si="362"/>
        <v>0</v>
      </c>
      <c r="EH170" s="2">
        <f t="shared" si="362"/>
        <v>0</v>
      </c>
      <c r="EI170" s="2">
        <f t="shared" si="362"/>
        <v>0</v>
      </c>
      <c r="EJ170" s="2">
        <f t="shared" si="362"/>
        <v>0</v>
      </c>
      <c r="EK170" s="2">
        <f t="shared" si="362"/>
        <v>0</v>
      </c>
      <c r="EL170" s="2">
        <f t="shared" si="362"/>
        <v>0</v>
      </c>
      <c r="EM170" s="2">
        <f t="shared" si="362"/>
        <v>0</v>
      </c>
      <c r="EN170" s="2">
        <f t="shared" si="362"/>
        <v>0</v>
      </c>
      <c r="EO170" s="2">
        <f t="shared" si="362"/>
        <v>0</v>
      </c>
      <c r="EP170" s="2">
        <f t="shared" si="362"/>
        <v>0</v>
      </c>
      <c r="EQ170" s="2">
        <f t="shared" si="362"/>
        <v>0</v>
      </c>
      <c r="ER170" s="2">
        <f t="shared" si="362"/>
        <v>0</v>
      </c>
      <c r="ES170" s="2">
        <f t="shared" si="362"/>
        <v>0</v>
      </c>
      <c r="ET170" s="2">
        <f t="shared" si="362"/>
        <v>0</v>
      </c>
      <c r="EU170" s="2">
        <f t="shared" si="362"/>
        <v>0</v>
      </c>
      <c r="EV170" s="2">
        <f t="shared" si="362"/>
        <v>0</v>
      </c>
      <c r="EW170" s="2">
        <f t="shared" si="362"/>
        <v>0</v>
      </c>
      <c r="EX170" s="2">
        <f t="shared" si="362"/>
        <v>0</v>
      </c>
      <c r="EY170" s="2">
        <f t="shared" si="362"/>
        <v>0</v>
      </c>
      <c r="EZ170" s="2">
        <f t="shared" si="362"/>
        <v>0</v>
      </c>
      <c r="FA170" s="2">
        <f t="shared" si="362"/>
        <v>1416.8872690871358</v>
      </c>
      <c r="FB170" s="2">
        <f t="shared" si="362"/>
        <v>0</v>
      </c>
      <c r="FC170" s="2">
        <f t="shared" si="362"/>
        <v>0</v>
      </c>
      <c r="FD170" s="2">
        <f t="shared" si="362"/>
        <v>0</v>
      </c>
      <c r="FE170" s="2">
        <f t="shared" si="362"/>
        <v>0</v>
      </c>
      <c r="FF170" s="2">
        <f t="shared" si="362"/>
        <v>0</v>
      </c>
      <c r="FG170" s="2">
        <f t="shared" ref="FG170:FX170" si="363">(FG162+FG163+FG166)-FG160</f>
        <v>0</v>
      </c>
      <c r="FH170" s="2">
        <f t="shared" si="363"/>
        <v>0</v>
      </c>
      <c r="FI170" s="2">
        <f t="shared" si="363"/>
        <v>0</v>
      </c>
      <c r="FJ170" s="2">
        <f t="shared" si="363"/>
        <v>0</v>
      </c>
      <c r="FK170" s="2">
        <f t="shared" si="363"/>
        <v>0</v>
      </c>
      <c r="FL170" s="2">
        <f t="shared" si="363"/>
        <v>0</v>
      </c>
      <c r="FM170" s="2">
        <f t="shared" si="363"/>
        <v>0</v>
      </c>
      <c r="FN170" s="2">
        <f t="shared" si="363"/>
        <v>0</v>
      </c>
      <c r="FO170" s="2">
        <f t="shared" si="363"/>
        <v>1734.6938973423094</v>
      </c>
      <c r="FP170" s="2">
        <f t="shared" si="363"/>
        <v>0</v>
      </c>
      <c r="FQ170" s="2">
        <f t="shared" si="363"/>
        <v>0</v>
      </c>
      <c r="FR170" s="2">
        <f t="shared" si="363"/>
        <v>0</v>
      </c>
      <c r="FS170" s="2">
        <f t="shared" si="363"/>
        <v>0</v>
      </c>
      <c r="FT170" s="2">
        <f t="shared" si="363"/>
        <v>0</v>
      </c>
      <c r="FU170" s="2">
        <f t="shared" si="363"/>
        <v>0</v>
      </c>
      <c r="FV170" s="2">
        <f t="shared" si="363"/>
        <v>0</v>
      </c>
      <c r="FW170" s="2">
        <f t="shared" si="363"/>
        <v>0</v>
      </c>
      <c r="FX170" s="2">
        <f t="shared" si="363"/>
        <v>0</v>
      </c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116"/>
      <c r="GJ170" s="116"/>
      <c r="GK170" s="116"/>
      <c r="GL170" s="116"/>
      <c r="GM170" s="116"/>
    </row>
    <row r="171" spans="1:195" x14ac:dyDescent="0.35">
      <c r="A171" s="116"/>
      <c r="B171" s="150" t="s">
        <v>767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116"/>
      <c r="GJ171" s="116"/>
      <c r="GK171" s="116"/>
      <c r="GL171" s="116"/>
      <c r="GM171" s="116"/>
    </row>
    <row r="172" spans="1:195" x14ac:dyDescent="0.35">
      <c r="A172" s="115" t="s">
        <v>619</v>
      </c>
      <c r="B172" s="116" t="s">
        <v>620</v>
      </c>
      <c r="C172" s="33">
        <f t="shared" ref="C172:AH172" si="364">ROUND(((C160-C167)-((C106+C114)*C173))/C72,2)</f>
        <v>12393.72</v>
      </c>
      <c r="D172" s="33">
        <f t="shared" si="364"/>
        <v>11745.93</v>
      </c>
      <c r="E172" s="33">
        <f t="shared" si="364"/>
        <v>12916.28</v>
      </c>
      <c r="F172" s="33">
        <f t="shared" si="364"/>
        <v>11656.54</v>
      </c>
      <c r="G172" s="33">
        <f t="shared" si="364"/>
        <v>12408.39</v>
      </c>
      <c r="H172" s="33">
        <f t="shared" si="364"/>
        <v>12654.72</v>
      </c>
      <c r="I172" s="33">
        <f t="shared" si="364"/>
        <v>12506.69</v>
      </c>
      <c r="J172" s="33">
        <f t="shared" si="364"/>
        <v>12197.6</v>
      </c>
      <c r="K172" s="33">
        <f t="shared" si="364"/>
        <v>17568.43</v>
      </c>
      <c r="L172" s="33">
        <f t="shared" si="364"/>
        <v>12292.13</v>
      </c>
      <c r="M172" s="33">
        <f t="shared" si="364"/>
        <v>14550.25</v>
      </c>
      <c r="N172" s="33">
        <f t="shared" si="364"/>
        <v>11808.39</v>
      </c>
      <c r="O172" s="33">
        <f t="shared" si="364"/>
        <v>11334.9</v>
      </c>
      <c r="P172" s="33">
        <f t="shared" si="364"/>
        <v>17063.72</v>
      </c>
      <c r="Q172" s="33">
        <f t="shared" si="364"/>
        <v>12804.03</v>
      </c>
      <c r="R172" s="33">
        <f t="shared" si="364"/>
        <v>23502.3</v>
      </c>
      <c r="S172" s="33">
        <f t="shared" si="364"/>
        <v>12371.21</v>
      </c>
      <c r="T172" s="33">
        <f t="shared" si="364"/>
        <v>21010.26</v>
      </c>
      <c r="U172" s="33">
        <f t="shared" si="364"/>
        <v>23579.02</v>
      </c>
      <c r="V172" s="33">
        <f t="shared" si="364"/>
        <v>17389.099999999999</v>
      </c>
      <c r="W172" s="33">
        <f t="shared" si="364"/>
        <v>22691.3</v>
      </c>
      <c r="X172" s="33">
        <f t="shared" si="364"/>
        <v>21833.27</v>
      </c>
      <c r="Y172" s="33">
        <f t="shared" si="364"/>
        <v>15356.77</v>
      </c>
      <c r="Z172" s="33">
        <f t="shared" si="364"/>
        <v>17173.939999999999</v>
      </c>
      <c r="AA172" s="33">
        <f t="shared" si="364"/>
        <v>11465.82</v>
      </c>
      <c r="AB172" s="33">
        <f t="shared" si="364"/>
        <v>11571.45</v>
      </c>
      <c r="AC172" s="33">
        <f t="shared" si="364"/>
        <v>12854.4</v>
      </c>
      <c r="AD172" s="33">
        <f t="shared" si="364"/>
        <v>11919.26</v>
      </c>
      <c r="AE172" s="33">
        <f t="shared" si="364"/>
        <v>23404.36</v>
      </c>
      <c r="AF172" s="33">
        <f t="shared" si="364"/>
        <v>20867.580000000002</v>
      </c>
      <c r="AG172" s="33">
        <f t="shared" si="364"/>
        <v>13738.91</v>
      </c>
      <c r="AH172" s="33">
        <f t="shared" si="364"/>
        <v>12771.68</v>
      </c>
      <c r="AI172" s="33">
        <f t="shared" ref="AI172:BN172" si="365">ROUND(((AI160-AI167)-((AI106+AI114)*AI173))/AI72,2)</f>
        <v>14644.45</v>
      </c>
      <c r="AJ172" s="33">
        <f t="shared" si="365"/>
        <v>20781.23</v>
      </c>
      <c r="AK172" s="33">
        <f t="shared" si="365"/>
        <v>21436.49</v>
      </c>
      <c r="AL172" s="33">
        <f t="shared" si="365"/>
        <v>16796.87</v>
      </c>
      <c r="AM172" s="33">
        <f t="shared" si="365"/>
        <v>16189.1</v>
      </c>
      <c r="AN172" s="33">
        <f t="shared" si="365"/>
        <v>16600.150000000001</v>
      </c>
      <c r="AO172" s="33">
        <f t="shared" si="365"/>
        <v>11794.3</v>
      </c>
      <c r="AP172" s="33">
        <f t="shared" si="365"/>
        <v>12214.26</v>
      </c>
      <c r="AQ172" s="33">
        <f t="shared" si="365"/>
        <v>18190.12</v>
      </c>
      <c r="AR172" s="33">
        <f t="shared" si="365"/>
        <v>11262.08</v>
      </c>
      <c r="AS172" s="33">
        <f t="shared" si="365"/>
        <v>12640.05</v>
      </c>
      <c r="AT172" s="33">
        <f t="shared" si="365"/>
        <v>11998.45</v>
      </c>
      <c r="AU172" s="33">
        <f t="shared" si="365"/>
        <v>17552.71</v>
      </c>
      <c r="AV172" s="33">
        <f t="shared" si="365"/>
        <v>17265.95</v>
      </c>
      <c r="AW172" s="33">
        <f t="shared" si="365"/>
        <v>17808.099999999999</v>
      </c>
      <c r="AX172" s="33">
        <f t="shared" si="365"/>
        <v>25591.47</v>
      </c>
      <c r="AY172" s="33">
        <f t="shared" si="365"/>
        <v>15355.7</v>
      </c>
      <c r="AZ172" s="33">
        <f t="shared" si="365"/>
        <v>11841.8</v>
      </c>
      <c r="BA172" s="33">
        <f t="shared" si="365"/>
        <v>11217.09</v>
      </c>
      <c r="BB172" s="33">
        <f t="shared" si="365"/>
        <v>11267.96</v>
      </c>
      <c r="BC172" s="33">
        <f t="shared" si="365"/>
        <v>11611.81</v>
      </c>
      <c r="BD172" s="33">
        <f t="shared" si="365"/>
        <v>11165.28</v>
      </c>
      <c r="BE172" s="33">
        <f t="shared" si="365"/>
        <v>12062.61</v>
      </c>
      <c r="BF172" s="33">
        <f t="shared" si="365"/>
        <v>11108.25</v>
      </c>
      <c r="BG172" s="33">
        <f t="shared" si="365"/>
        <v>13396.2</v>
      </c>
      <c r="BH172" s="33">
        <f t="shared" si="365"/>
        <v>13881.56</v>
      </c>
      <c r="BI172" s="33">
        <f t="shared" si="365"/>
        <v>18574.29</v>
      </c>
      <c r="BJ172" s="33">
        <f t="shared" si="365"/>
        <v>11150.63</v>
      </c>
      <c r="BK172" s="33">
        <f t="shared" si="365"/>
        <v>11672.6</v>
      </c>
      <c r="BL172" s="33">
        <f t="shared" si="365"/>
        <v>26864.18</v>
      </c>
      <c r="BM172" s="33">
        <f t="shared" si="365"/>
        <v>16802.04</v>
      </c>
      <c r="BN172" s="33">
        <f t="shared" si="365"/>
        <v>11584.15</v>
      </c>
      <c r="BO172" s="33">
        <f t="shared" ref="BO172:CT172" si="366">ROUND(((BO160-BO167)-((BO106+BO114)*BO173))/BO72,2)</f>
        <v>12209.17</v>
      </c>
      <c r="BP172" s="33">
        <f t="shared" si="366"/>
        <v>22434.46</v>
      </c>
      <c r="BQ172" s="33">
        <f t="shared" si="366"/>
        <v>12680.31</v>
      </c>
      <c r="BR172" s="33">
        <f t="shared" si="366"/>
        <v>11890.68</v>
      </c>
      <c r="BS172" s="33">
        <f t="shared" si="366"/>
        <v>13010.78</v>
      </c>
      <c r="BT172" s="33">
        <f t="shared" si="366"/>
        <v>16159.13</v>
      </c>
      <c r="BU172" s="33">
        <f t="shared" si="366"/>
        <v>15978.41</v>
      </c>
      <c r="BV172" s="33">
        <f t="shared" si="366"/>
        <v>11835.8</v>
      </c>
      <c r="BW172" s="33">
        <f t="shared" si="366"/>
        <v>12307.88</v>
      </c>
      <c r="BX172" s="33">
        <f t="shared" si="366"/>
        <v>25911.89</v>
      </c>
      <c r="BY172" s="33">
        <f t="shared" si="366"/>
        <v>15419.54</v>
      </c>
      <c r="BZ172" s="33">
        <f t="shared" si="366"/>
        <v>18252.98</v>
      </c>
      <c r="CA172" s="33">
        <f t="shared" si="366"/>
        <v>21920.3</v>
      </c>
      <c r="CB172" s="33">
        <f t="shared" si="366"/>
        <v>11402.63</v>
      </c>
      <c r="CC172" s="33">
        <f t="shared" si="366"/>
        <v>19466.79</v>
      </c>
      <c r="CD172" s="33">
        <f t="shared" si="366"/>
        <v>21136.01</v>
      </c>
      <c r="CE172" s="33">
        <f t="shared" si="366"/>
        <v>20440.82</v>
      </c>
      <c r="CF172" s="33">
        <f t="shared" si="366"/>
        <v>22401.03</v>
      </c>
      <c r="CG172" s="33">
        <f t="shared" si="366"/>
        <v>19185.68</v>
      </c>
      <c r="CH172" s="33">
        <f t="shared" si="366"/>
        <v>23957.64</v>
      </c>
      <c r="CI172" s="33">
        <f t="shared" si="366"/>
        <v>12795.45</v>
      </c>
      <c r="CJ172" s="33">
        <f t="shared" si="366"/>
        <v>13689.36</v>
      </c>
      <c r="CK172" s="33">
        <f t="shared" si="366"/>
        <v>11815.9</v>
      </c>
      <c r="CL172" s="33">
        <f t="shared" si="366"/>
        <v>12663.06</v>
      </c>
      <c r="CM172" s="33">
        <f t="shared" si="366"/>
        <v>13875.03</v>
      </c>
      <c r="CN172" s="33">
        <f t="shared" si="366"/>
        <v>11190.57</v>
      </c>
      <c r="CO172" s="33">
        <f t="shared" si="366"/>
        <v>11173.24</v>
      </c>
      <c r="CP172" s="33">
        <f t="shared" si="366"/>
        <v>12860.83</v>
      </c>
      <c r="CQ172" s="33">
        <f t="shared" si="366"/>
        <v>13568.6</v>
      </c>
      <c r="CR172" s="33">
        <f t="shared" si="366"/>
        <v>19191.53</v>
      </c>
      <c r="CS172" s="33">
        <f t="shared" si="366"/>
        <v>17251.099999999999</v>
      </c>
      <c r="CT172" s="33">
        <f t="shared" si="366"/>
        <v>23171.43</v>
      </c>
      <c r="CU172" s="33">
        <f t="shared" ref="CU172:DZ172" si="367">ROUND(((CU160-CU167)-((CU106+CU114)*CU173))/CU72,2)</f>
        <v>19599.150000000001</v>
      </c>
      <c r="CV172" s="33">
        <f t="shared" si="367"/>
        <v>20630.009999999998</v>
      </c>
      <c r="CW172" s="33">
        <f t="shared" si="367"/>
        <v>20001.419999999998</v>
      </c>
      <c r="CX172" s="33">
        <f t="shared" si="367"/>
        <v>13788.46</v>
      </c>
      <c r="CY172" s="33">
        <f t="shared" si="367"/>
        <v>21719.84</v>
      </c>
      <c r="CZ172" s="33">
        <f t="shared" si="367"/>
        <v>11841.65</v>
      </c>
      <c r="DA172" s="33">
        <f t="shared" si="367"/>
        <v>18661.599999999999</v>
      </c>
      <c r="DB172" s="33">
        <f t="shared" si="367"/>
        <v>15713.49</v>
      </c>
      <c r="DC172" s="33">
        <f t="shared" si="367"/>
        <v>19217.759999999998</v>
      </c>
      <c r="DD172" s="33">
        <f t="shared" si="367"/>
        <v>20700.43</v>
      </c>
      <c r="DE172" s="33">
        <f t="shared" si="367"/>
        <v>16504.009999999998</v>
      </c>
      <c r="DF172" s="33">
        <f t="shared" si="367"/>
        <v>11111.72</v>
      </c>
      <c r="DG172" s="33">
        <f t="shared" si="367"/>
        <v>24034.37</v>
      </c>
      <c r="DH172" s="33">
        <f t="shared" si="367"/>
        <v>11928.92</v>
      </c>
      <c r="DI172" s="33">
        <f t="shared" si="367"/>
        <v>11768.82</v>
      </c>
      <c r="DJ172" s="33">
        <f t="shared" si="367"/>
        <v>13571.46</v>
      </c>
      <c r="DK172" s="33">
        <f t="shared" si="367"/>
        <v>13635.66</v>
      </c>
      <c r="DL172" s="33">
        <f t="shared" si="367"/>
        <v>11971.14</v>
      </c>
      <c r="DM172" s="33">
        <f t="shared" si="367"/>
        <v>19124.32</v>
      </c>
      <c r="DN172" s="33">
        <f t="shared" si="367"/>
        <v>12650.36</v>
      </c>
      <c r="DO172" s="33">
        <f t="shared" si="367"/>
        <v>11997.2</v>
      </c>
      <c r="DP172" s="33">
        <f t="shared" si="367"/>
        <v>19590.78</v>
      </c>
      <c r="DQ172" s="33">
        <f t="shared" si="367"/>
        <v>13022.31</v>
      </c>
      <c r="DR172" s="33">
        <f t="shared" si="367"/>
        <v>12529.23</v>
      </c>
      <c r="DS172" s="33">
        <f t="shared" si="367"/>
        <v>14146.27</v>
      </c>
      <c r="DT172" s="33">
        <f t="shared" si="367"/>
        <v>21192.71</v>
      </c>
      <c r="DU172" s="33">
        <f t="shared" si="367"/>
        <v>15544.27</v>
      </c>
      <c r="DV172" s="33">
        <f t="shared" si="367"/>
        <v>19087.509999999998</v>
      </c>
      <c r="DW172" s="33">
        <f t="shared" si="367"/>
        <v>16190.19</v>
      </c>
      <c r="DX172" s="33">
        <f t="shared" si="367"/>
        <v>22716.080000000002</v>
      </c>
      <c r="DY172" s="33">
        <f t="shared" si="367"/>
        <v>17742.900000000001</v>
      </c>
      <c r="DZ172" s="33">
        <f t="shared" si="367"/>
        <v>13994.6</v>
      </c>
      <c r="EA172" s="33">
        <f t="shared" ref="EA172:FF172" si="368">ROUND(((EA160-EA167)-((EA106+EA114)*EA173))/EA72,2)</f>
        <v>13228.51</v>
      </c>
      <c r="EB172" s="33">
        <f t="shared" si="368"/>
        <v>13728.88</v>
      </c>
      <c r="EC172" s="33">
        <f t="shared" si="368"/>
        <v>16409.77</v>
      </c>
      <c r="ED172" s="33">
        <f t="shared" si="368"/>
        <v>14668.98</v>
      </c>
      <c r="EE172" s="33">
        <f t="shared" si="368"/>
        <v>19959.46</v>
      </c>
      <c r="EF172" s="33">
        <f t="shared" si="368"/>
        <v>12478.4</v>
      </c>
      <c r="EG172" s="33">
        <f t="shared" si="368"/>
        <v>17079.849999999999</v>
      </c>
      <c r="EH172" s="33">
        <f t="shared" si="368"/>
        <v>17010.39</v>
      </c>
      <c r="EI172" s="33">
        <f t="shared" si="368"/>
        <v>11890.72</v>
      </c>
      <c r="EJ172" s="33">
        <f t="shared" si="368"/>
        <v>11234.07</v>
      </c>
      <c r="EK172" s="33">
        <f t="shared" si="368"/>
        <v>12952.63</v>
      </c>
      <c r="EL172" s="33">
        <f t="shared" si="368"/>
        <v>13477.16</v>
      </c>
      <c r="EM172" s="33">
        <f t="shared" si="368"/>
        <v>15337.57</v>
      </c>
      <c r="EN172" s="33">
        <f t="shared" si="368"/>
        <v>13001.33</v>
      </c>
      <c r="EO172" s="33">
        <f t="shared" si="368"/>
        <v>16022.02</v>
      </c>
      <c r="EP172" s="33">
        <f t="shared" si="368"/>
        <v>14851.83</v>
      </c>
      <c r="EQ172" s="33">
        <f t="shared" si="368"/>
        <v>12007.45</v>
      </c>
      <c r="ER172" s="33">
        <f t="shared" si="368"/>
        <v>17047.63</v>
      </c>
      <c r="ES172" s="33">
        <f t="shared" si="368"/>
        <v>21250.7</v>
      </c>
      <c r="ET172" s="33">
        <f t="shared" si="368"/>
        <v>22068.35</v>
      </c>
      <c r="EU172" s="33">
        <f t="shared" si="368"/>
        <v>14537.73</v>
      </c>
      <c r="EV172" s="33">
        <f t="shared" si="368"/>
        <v>26817.439999999999</v>
      </c>
      <c r="EW172" s="33">
        <f t="shared" si="368"/>
        <v>16490.71</v>
      </c>
      <c r="EX172" s="33">
        <f t="shared" si="368"/>
        <v>21949.01</v>
      </c>
      <c r="EY172" s="33">
        <f t="shared" si="368"/>
        <v>15411.45</v>
      </c>
      <c r="EZ172" s="33">
        <f t="shared" si="368"/>
        <v>22152.68</v>
      </c>
      <c r="FA172" s="33">
        <f t="shared" si="368"/>
        <v>12646.92</v>
      </c>
      <c r="FB172" s="33">
        <f t="shared" si="368"/>
        <v>17409.060000000001</v>
      </c>
      <c r="FC172" s="33">
        <f t="shared" si="368"/>
        <v>11934.09</v>
      </c>
      <c r="FD172" s="33">
        <f t="shared" si="368"/>
        <v>14782.36</v>
      </c>
      <c r="FE172" s="33">
        <f t="shared" si="368"/>
        <v>25836.11</v>
      </c>
      <c r="FF172" s="33">
        <f t="shared" si="368"/>
        <v>20685.240000000002</v>
      </c>
      <c r="FG172" s="33">
        <f t="shared" ref="FG172:FX172" si="369">ROUND(((FG160-FG167)-((FG106+FG114)*FG173))/FG72,2)</f>
        <v>23108.400000000001</v>
      </c>
      <c r="FH172" s="33">
        <f t="shared" si="369"/>
        <v>24917.05</v>
      </c>
      <c r="FI172" s="33">
        <f t="shared" si="369"/>
        <v>12554.65</v>
      </c>
      <c r="FJ172" s="33">
        <f t="shared" si="369"/>
        <v>11442.81</v>
      </c>
      <c r="FK172" s="33">
        <f t="shared" si="369"/>
        <v>12065.4</v>
      </c>
      <c r="FL172" s="33">
        <f t="shared" si="369"/>
        <v>11079.91</v>
      </c>
      <c r="FM172" s="33">
        <f t="shared" si="369"/>
        <v>11359.28</v>
      </c>
      <c r="FN172" s="33">
        <f t="shared" si="369"/>
        <v>11782.35</v>
      </c>
      <c r="FO172" s="33">
        <f t="shared" si="369"/>
        <v>11856.82</v>
      </c>
      <c r="FP172" s="33">
        <f t="shared" si="369"/>
        <v>12049.72</v>
      </c>
      <c r="FQ172" s="33">
        <f t="shared" si="369"/>
        <v>11967.16</v>
      </c>
      <c r="FR172" s="33">
        <f t="shared" si="369"/>
        <v>19940.28</v>
      </c>
      <c r="FS172" s="33">
        <f t="shared" si="369"/>
        <v>20712.439999999999</v>
      </c>
      <c r="FT172" s="33">
        <f t="shared" si="369"/>
        <v>23232.15</v>
      </c>
      <c r="FU172" s="33">
        <f t="shared" si="369"/>
        <v>13593.85</v>
      </c>
      <c r="FV172" s="33">
        <f t="shared" si="369"/>
        <v>13520.31</v>
      </c>
      <c r="FW172" s="33">
        <f t="shared" si="369"/>
        <v>23051.32</v>
      </c>
      <c r="FX172" s="33">
        <f t="shared" si="369"/>
        <v>26417.37</v>
      </c>
      <c r="FY172" s="2"/>
      <c r="FZ172" s="44"/>
      <c r="GA172" s="2"/>
      <c r="GB172" s="2"/>
      <c r="GC172" s="2"/>
      <c r="GD172" s="2"/>
      <c r="GE172" s="2"/>
      <c r="GF172" s="2"/>
      <c r="GG172" s="2"/>
      <c r="GH172" s="2"/>
      <c r="GI172" s="116"/>
      <c r="GJ172" s="116"/>
      <c r="GK172" s="116"/>
      <c r="GL172" s="116"/>
      <c r="GM172" s="116"/>
    </row>
    <row r="173" spans="1:195" x14ac:dyDescent="0.35">
      <c r="A173" s="115" t="s">
        <v>621</v>
      </c>
      <c r="B173" s="116" t="s">
        <v>768</v>
      </c>
      <c r="C173" s="33">
        <f>$B$3</f>
        <v>10480</v>
      </c>
      <c r="D173" s="33">
        <f t="shared" ref="D173:BO173" si="370">$B$3</f>
        <v>10480</v>
      </c>
      <c r="E173" s="33">
        <f t="shared" si="370"/>
        <v>10480</v>
      </c>
      <c r="F173" s="33">
        <f t="shared" si="370"/>
        <v>10480</v>
      </c>
      <c r="G173" s="33">
        <f t="shared" si="370"/>
        <v>10480</v>
      </c>
      <c r="H173" s="33">
        <f t="shared" si="370"/>
        <v>10480</v>
      </c>
      <c r="I173" s="33">
        <f t="shared" si="370"/>
        <v>10480</v>
      </c>
      <c r="J173" s="33">
        <f t="shared" si="370"/>
        <v>10480</v>
      </c>
      <c r="K173" s="33">
        <f t="shared" si="370"/>
        <v>10480</v>
      </c>
      <c r="L173" s="33">
        <f t="shared" si="370"/>
        <v>10480</v>
      </c>
      <c r="M173" s="33">
        <f t="shared" si="370"/>
        <v>10480</v>
      </c>
      <c r="N173" s="33">
        <f t="shared" si="370"/>
        <v>10480</v>
      </c>
      <c r="O173" s="33">
        <f t="shared" si="370"/>
        <v>10480</v>
      </c>
      <c r="P173" s="33">
        <f t="shared" si="370"/>
        <v>10480</v>
      </c>
      <c r="Q173" s="33">
        <f t="shared" si="370"/>
        <v>10480</v>
      </c>
      <c r="R173" s="33">
        <f t="shared" si="370"/>
        <v>10480</v>
      </c>
      <c r="S173" s="33">
        <f t="shared" si="370"/>
        <v>10480</v>
      </c>
      <c r="T173" s="33">
        <f t="shared" si="370"/>
        <v>10480</v>
      </c>
      <c r="U173" s="33">
        <f t="shared" si="370"/>
        <v>10480</v>
      </c>
      <c r="V173" s="33">
        <f t="shared" si="370"/>
        <v>10480</v>
      </c>
      <c r="W173" s="33">
        <f t="shared" si="370"/>
        <v>10480</v>
      </c>
      <c r="X173" s="33">
        <f t="shared" si="370"/>
        <v>10480</v>
      </c>
      <c r="Y173" s="33">
        <f t="shared" si="370"/>
        <v>10480</v>
      </c>
      <c r="Z173" s="33">
        <f t="shared" si="370"/>
        <v>10480</v>
      </c>
      <c r="AA173" s="33">
        <f t="shared" si="370"/>
        <v>10480</v>
      </c>
      <c r="AB173" s="33">
        <f t="shared" si="370"/>
        <v>10480</v>
      </c>
      <c r="AC173" s="33">
        <f t="shared" si="370"/>
        <v>10480</v>
      </c>
      <c r="AD173" s="33">
        <f t="shared" si="370"/>
        <v>10480</v>
      </c>
      <c r="AE173" s="33">
        <f t="shared" si="370"/>
        <v>10480</v>
      </c>
      <c r="AF173" s="33">
        <f t="shared" si="370"/>
        <v>10480</v>
      </c>
      <c r="AG173" s="33">
        <f t="shared" si="370"/>
        <v>10480</v>
      </c>
      <c r="AH173" s="33">
        <f t="shared" si="370"/>
        <v>10480</v>
      </c>
      <c r="AI173" s="33">
        <f t="shared" si="370"/>
        <v>10480</v>
      </c>
      <c r="AJ173" s="33">
        <f t="shared" si="370"/>
        <v>10480</v>
      </c>
      <c r="AK173" s="33">
        <f t="shared" si="370"/>
        <v>10480</v>
      </c>
      <c r="AL173" s="33">
        <f t="shared" si="370"/>
        <v>10480</v>
      </c>
      <c r="AM173" s="33">
        <f t="shared" si="370"/>
        <v>10480</v>
      </c>
      <c r="AN173" s="33">
        <f t="shared" si="370"/>
        <v>10480</v>
      </c>
      <c r="AO173" s="33">
        <f t="shared" si="370"/>
        <v>10480</v>
      </c>
      <c r="AP173" s="33">
        <f t="shared" si="370"/>
        <v>10480</v>
      </c>
      <c r="AQ173" s="33">
        <f t="shared" si="370"/>
        <v>10480</v>
      </c>
      <c r="AR173" s="33">
        <f t="shared" si="370"/>
        <v>10480</v>
      </c>
      <c r="AS173" s="33">
        <f t="shared" si="370"/>
        <v>10480</v>
      </c>
      <c r="AT173" s="33">
        <f t="shared" si="370"/>
        <v>10480</v>
      </c>
      <c r="AU173" s="33">
        <f t="shared" si="370"/>
        <v>10480</v>
      </c>
      <c r="AV173" s="33">
        <f t="shared" si="370"/>
        <v>10480</v>
      </c>
      <c r="AW173" s="33">
        <f t="shared" si="370"/>
        <v>10480</v>
      </c>
      <c r="AX173" s="33">
        <f t="shared" si="370"/>
        <v>10480</v>
      </c>
      <c r="AY173" s="33">
        <f t="shared" si="370"/>
        <v>10480</v>
      </c>
      <c r="AZ173" s="33">
        <f t="shared" si="370"/>
        <v>10480</v>
      </c>
      <c r="BA173" s="33">
        <f t="shared" si="370"/>
        <v>10480</v>
      </c>
      <c r="BB173" s="33">
        <f t="shared" si="370"/>
        <v>10480</v>
      </c>
      <c r="BC173" s="33">
        <f t="shared" si="370"/>
        <v>10480</v>
      </c>
      <c r="BD173" s="33">
        <f t="shared" si="370"/>
        <v>10480</v>
      </c>
      <c r="BE173" s="33">
        <f t="shared" si="370"/>
        <v>10480</v>
      </c>
      <c r="BF173" s="33">
        <f t="shared" si="370"/>
        <v>10480</v>
      </c>
      <c r="BG173" s="33">
        <f t="shared" si="370"/>
        <v>10480</v>
      </c>
      <c r="BH173" s="33">
        <f t="shared" si="370"/>
        <v>10480</v>
      </c>
      <c r="BI173" s="33">
        <f t="shared" si="370"/>
        <v>10480</v>
      </c>
      <c r="BJ173" s="33">
        <f t="shared" si="370"/>
        <v>10480</v>
      </c>
      <c r="BK173" s="33">
        <f t="shared" si="370"/>
        <v>10480</v>
      </c>
      <c r="BL173" s="33">
        <f t="shared" si="370"/>
        <v>10480</v>
      </c>
      <c r="BM173" s="33">
        <f t="shared" si="370"/>
        <v>10480</v>
      </c>
      <c r="BN173" s="33">
        <f t="shared" si="370"/>
        <v>10480</v>
      </c>
      <c r="BO173" s="33">
        <f t="shared" si="370"/>
        <v>10480</v>
      </c>
      <c r="BP173" s="33">
        <f t="shared" ref="BP173:EA173" si="371">$B$3</f>
        <v>10480</v>
      </c>
      <c r="BQ173" s="33">
        <f t="shared" si="371"/>
        <v>10480</v>
      </c>
      <c r="BR173" s="33">
        <f t="shared" si="371"/>
        <v>10480</v>
      </c>
      <c r="BS173" s="33">
        <f t="shared" si="371"/>
        <v>10480</v>
      </c>
      <c r="BT173" s="33">
        <f t="shared" si="371"/>
        <v>10480</v>
      </c>
      <c r="BU173" s="33">
        <f t="shared" si="371"/>
        <v>10480</v>
      </c>
      <c r="BV173" s="33">
        <f t="shared" si="371"/>
        <v>10480</v>
      </c>
      <c r="BW173" s="33">
        <f t="shared" si="371"/>
        <v>10480</v>
      </c>
      <c r="BX173" s="33">
        <f t="shared" si="371"/>
        <v>10480</v>
      </c>
      <c r="BY173" s="33">
        <f t="shared" si="371"/>
        <v>10480</v>
      </c>
      <c r="BZ173" s="33">
        <f t="shared" si="371"/>
        <v>10480</v>
      </c>
      <c r="CA173" s="33">
        <f t="shared" si="371"/>
        <v>10480</v>
      </c>
      <c r="CB173" s="33">
        <f t="shared" si="371"/>
        <v>10480</v>
      </c>
      <c r="CC173" s="33">
        <f t="shared" si="371"/>
        <v>10480</v>
      </c>
      <c r="CD173" s="33">
        <f t="shared" si="371"/>
        <v>10480</v>
      </c>
      <c r="CE173" s="33">
        <f t="shared" si="371"/>
        <v>10480</v>
      </c>
      <c r="CF173" s="33">
        <f t="shared" si="371"/>
        <v>10480</v>
      </c>
      <c r="CG173" s="33">
        <f t="shared" si="371"/>
        <v>10480</v>
      </c>
      <c r="CH173" s="33">
        <f t="shared" si="371"/>
        <v>10480</v>
      </c>
      <c r="CI173" s="33">
        <f t="shared" si="371"/>
        <v>10480</v>
      </c>
      <c r="CJ173" s="33">
        <f t="shared" si="371"/>
        <v>10480</v>
      </c>
      <c r="CK173" s="33">
        <f t="shared" si="371"/>
        <v>10480</v>
      </c>
      <c r="CL173" s="33">
        <f t="shared" si="371"/>
        <v>10480</v>
      </c>
      <c r="CM173" s="33">
        <f t="shared" si="371"/>
        <v>10480</v>
      </c>
      <c r="CN173" s="33">
        <f t="shared" si="371"/>
        <v>10480</v>
      </c>
      <c r="CO173" s="33">
        <f t="shared" si="371"/>
        <v>10480</v>
      </c>
      <c r="CP173" s="33">
        <f t="shared" si="371"/>
        <v>10480</v>
      </c>
      <c r="CQ173" s="33">
        <f t="shared" si="371"/>
        <v>10480</v>
      </c>
      <c r="CR173" s="33">
        <f t="shared" si="371"/>
        <v>10480</v>
      </c>
      <c r="CS173" s="33">
        <f t="shared" si="371"/>
        <v>10480</v>
      </c>
      <c r="CT173" s="33">
        <f t="shared" si="371"/>
        <v>10480</v>
      </c>
      <c r="CU173" s="33">
        <f t="shared" si="371"/>
        <v>10480</v>
      </c>
      <c r="CV173" s="33">
        <f t="shared" si="371"/>
        <v>10480</v>
      </c>
      <c r="CW173" s="33">
        <f t="shared" si="371"/>
        <v>10480</v>
      </c>
      <c r="CX173" s="33">
        <f t="shared" si="371"/>
        <v>10480</v>
      </c>
      <c r="CY173" s="33">
        <f t="shared" si="371"/>
        <v>10480</v>
      </c>
      <c r="CZ173" s="33">
        <f t="shared" si="371"/>
        <v>10480</v>
      </c>
      <c r="DA173" s="33">
        <f t="shared" si="371"/>
        <v>10480</v>
      </c>
      <c r="DB173" s="33">
        <f t="shared" si="371"/>
        <v>10480</v>
      </c>
      <c r="DC173" s="33">
        <f t="shared" si="371"/>
        <v>10480</v>
      </c>
      <c r="DD173" s="33">
        <f t="shared" si="371"/>
        <v>10480</v>
      </c>
      <c r="DE173" s="33">
        <f t="shared" si="371"/>
        <v>10480</v>
      </c>
      <c r="DF173" s="33">
        <f t="shared" si="371"/>
        <v>10480</v>
      </c>
      <c r="DG173" s="33">
        <f t="shared" si="371"/>
        <v>10480</v>
      </c>
      <c r="DH173" s="33">
        <f t="shared" si="371"/>
        <v>10480</v>
      </c>
      <c r="DI173" s="33">
        <f t="shared" si="371"/>
        <v>10480</v>
      </c>
      <c r="DJ173" s="33">
        <f t="shared" si="371"/>
        <v>10480</v>
      </c>
      <c r="DK173" s="33">
        <f t="shared" si="371"/>
        <v>10480</v>
      </c>
      <c r="DL173" s="33">
        <f t="shared" si="371"/>
        <v>10480</v>
      </c>
      <c r="DM173" s="33">
        <f t="shared" si="371"/>
        <v>10480</v>
      </c>
      <c r="DN173" s="33">
        <f t="shared" si="371"/>
        <v>10480</v>
      </c>
      <c r="DO173" s="33">
        <f t="shared" si="371"/>
        <v>10480</v>
      </c>
      <c r="DP173" s="33">
        <f t="shared" si="371"/>
        <v>10480</v>
      </c>
      <c r="DQ173" s="33">
        <f t="shared" si="371"/>
        <v>10480</v>
      </c>
      <c r="DR173" s="33">
        <f t="shared" si="371"/>
        <v>10480</v>
      </c>
      <c r="DS173" s="33">
        <f t="shared" si="371"/>
        <v>10480</v>
      </c>
      <c r="DT173" s="33">
        <f t="shared" si="371"/>
        <v>10480</v>
      </c>
      <c r="DU173" s="33">
        <f t="shared" si="371"/>
        <v>10480</v>
      </c>
      <c r="DV173" s="33">
        <f t="shared" si="371"/>
        <v>10480</v>
      </c>
      <c r="DW173" s="33">
        <f t="shared" si="371"/>
        <v>10480</v>
      </c>
      <c r="DX173" s="33">
        <f t="shared" si="371"/>
        <v>10480</v>
      </c>
      <c r="DY173" s="33">
        <f t="shared" si="371"/>
        <v>10480</v>
      </c>
      <c r="DZ173" s="33">
        <f t="shared" si="371"/>
        <v>10480</v>
      </c>
      <c r="EA173" s="33">
        <f t="shared" si="371"/>
        <v>10480</v>
      </c>
      <c r="EB173" s="33">
        <f t="shared" ref="EB173:FX173" si="372">$B$3</f>
        <v>10480</v>
      </c>
      <c r="EC173" s="33">
        <f t="shared" si="372"/>
        <v>10480</v>
      </c>
      <c r="ED173" s="33">
        <f t="shared" si="372"/>
        <v>10480</v>
      </c>
      <c r="EE173" s="33">
        <f t="shared" si="372"/>
        <v>10480</v>
      </c>
      <c r="EF173" s="33">
        <f t="shared" si="372"/>
        <v>10480</v>
      </c>
      <c r="EG173" s="33">
        <f t="shared" si="372"/>
        <v>10480</v>
      </c>
      <c r="EH173" s="33">
        <f t="shared" si="372"/>
        <v>10480</v>
      </c>
      <c r="EI173" s="33">
        <f t="shared" si="372"/>
        <v>10480</v>
      </c>
      <c r="EJ173" s="33">
        <f t="shared" si="372"/>
        <v>10480</v>
      </c>
      <c r="EK173" s="33">
        <f t="shared" si="372"/>
        <v>10480</v>
      </c>
      <c r="EL173" s="33">
        <f t="shared" si="372"/>
        <v>10480</v>
      </c>
      <c r="EM173" s="33">
        <f t="shared" si="372"/>
        <v>10480</v>
      </c>
      <c r="EN173" s="33">
        <f t="shared" si="372"/>
        <v>10480</v>
      </c>
      <c r="EO173" s="33">
        <f t="shared" si="372"/>
        <v>10480</v>
      </c>
      <c r="EP173" s="33">
        <f t="shared" si="372"/>
        <v>10480</v>
      </c>
      <c r="EQ173" s="33">
        <f t="shared" si="372"/>
        <v>10480</v>
      </c>
      <c r="ER173" s="33">
        <f t="shared" si="372"/>
        <v>10480</v>
      </c>
      <c r="ES173" s="33">
        <f t="shared" si="372"/>
        <v>10480</v>
      </c>
      <c r="ET173" s="33">
        <f t="shared" si="372"/>
        <v>10480</v>
      </c>
      <c r="EU173" s="33">
        <f t="shared" si="372"/>
        <v>10480</v>
      </c>
      <c r="EV173" s="33">
        <f t="shared" si="372"/>
        <v>10480</v>
      </c>
      <c r="EW173" s="33">
        <f t="shared" si="372"/>
        <v>10480</v>
      </c>
      <c r="EX173" s="33">
        <f t="shared" si="372"/>
        <v>10480</v>
      </c>
      <c r="EY173" s="33">
        <f t="shared" si="372"/>
        <v>10480</v>
      </c>
      <c r="EZ173" s="33">
        <f t="shared" si="372"/>
        <v>10480</v>
      </c>
      <c r="FA173" s="33">
        <f t="shared" si="372"/>
        <v>10480</v>
      </c>
      <c r="FB173" s="33">
        <f t="shared" si="372"/>
        <v>10480</v>
      </c>
      <c r="FC173" s="33">
        <f t="shared" si="372"/>
        <v>10480</v>
      </c>
      <c r="FD173" s="33">
        <f t="shared" si="372"/>
        <v>10480</v>
      </c>
      <c r="FE173" s="33">
        <f t="shared" si="372"/>
        <v>10480</v>
      </c>
      <c r="FF173" s="33">
        <f t="shared" si="372"/>
        <v>10480</v>
      </c>
      <c r="FG173" s="33">
        <f t="shared" si="372"/>
        <v>10480</v>
      </c>
      <c r="FH173" s="33">
        <f t="shared" si="372"/>
        <v>10480</v>
      </c>
      <c r="FI173" s="33">
        <f t="shared" si="372"/>
        <v>10480</v>
      </c>
      <c r="FJ173" s="33">
        <f t="shared" si="372"/>
        <v>10480</v>
      </c>
      <c r="FK173" s="33">
        <f t="shared" si="372"/>
        <v>10480</v>
      </c>
      <c r="FL173" s="33">
        <f t="shared" si="372"/>
        <v>10480</v>
      </c>
      <c r="FM173" s="33">
        <f t="shared" si="372"/>
        <v>10480</v>
      </c>
      <c r="FN173" s="33">
        <f t="shared" si="372"/>
        <v>10480</v>
      </c>
      <c r="FO173" s="33">
        <f t="shared" si="372"/>
        <v>10480</v>
      </c>
      <c r="FP173" s="33">
        <f t="shared" si="372"/>
        <v>10480</v>
      </c>
      <c r="FQ173" s="33">
        <f t="shared" si="372"/>
        <v>10480</v>
      </c>
      <c r="FR173" s="33">
        <f t="shared" si="372"/>
        <v>10480</v>
      </c>
      <c r="FS173" s="33">
        <f t="shared" si="372"/>
        <v>10480</v>
      </c>
      <c r="FT173" s="33">
        <f t="shared" si="372"/>
        <v>10480</v>
      </c>
      <c r="FU173" s="33">
        <f t="shared" si="372"/>
        <v>10480</v>
      </c>
      <c r="FV173" s="33">
        <f t="shared" si="372"/>
        <v>10480</v>
      </c>
      <c r="FW173" s="33">
        <f t="shared" si="372"/>
        <v>10480</v>
      </c>
      <c r="FX173" s="33">
        <f t="shared" si="372"/>
        <v>10480</v>
      </c>
      <c r="FY173" s="2"/>
      <c r="FZ173" s="44"/>
      <c r="GA173" s="2"/>
      <c r="GB173" s="2"/>
      <c r="GC173" s="2"/>
      <c r="GD173" s="2"/>
      <c r="GE173" s="2"/>
      <c r="GF173" s="2"/>
      <c r="GG173" s="2"/>
      <c r="GH173" s="2"/>
      <c r="GI173" s="116"/>
      <c r="GJ173" s="116"/>
      <c r="GK173" s="116"/>
      <c r="GL173" s="116"/>
      <c r="GM173" s="116"/>
    </row>
    <row r="174" spans="1:195" x14ac:dyDescent="0.35">
      <c r="A174" s="115"/>
      <c r="B174" s="11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44"/>
      <c r="GA174" s="2"/>
      <c r="GB174" s="2"/>
      <c r="GC174" s="2"/>
      <c r="GD174" s="2"/>
      <c r="GE174" s="2"/>
      <c r="GF174" s="2"/>
      <c r="GG174" s="2"/>
      <c r="GH174" s="2"/>
      <c r="GI174" s="116"/>
      <c r="GJ174" s="116"/>
      <c r="GK174" s="116"/>
      <c r="GL174" s="116"/>
      <c r="GM174" s="116"/>
    </row>
    <row r="175" spans="1:195" x14ac:dyDescent="0.35">
      <c r="A175" s="115" t="s">
        <v>623</v>
      </c>
      <c r="B175" s="116" t="s">
        <v>624</v>
      </c>
      <c r="C175" s="2">
        <f t="shared" ref="C175:AH175" si="373">((C172*(C70+C71)+(C173*(C74+C78))+(C76*10521))*-1)</f>
        <v>0</v>
      </c>
      <c r="D175" s="2">
        <f t="shared" si="373"/>
        <v>-54741923.607000001</v>
      </c>
      <c r="E175" s="2">
        <f t="shared" si="373"/>
        <v>-8559618.756000001</v>
      </c>
      <c r="F175" s="2">
        <f t="shared" si="373"/>
        <v>-10832422.622</v>
      </c>
      <c r="G175" s="2">
        <f t="shared" si="373"/>
        <v>0</v>
      </c>
      <c r="H175" s="2">
        <f t="shared" si="373"/>
        <v>0</v>
      </c>
      <c r="I175" s="2">
        <f t="shared" si="373"/>
        <v>-9355004.120000001</v>
      </c>
      <c r="J175" s="2">
        <f t="shared" si="373"/>
        <v>0</v>
      </c>
      <c r="K175" s="2">
        <f t="shared" si="373"/>
        <v>0</v>
      </c>
      <c r="L175" s="2">
        <f t="shared" si="373"/>
        <v>0</v>
      </c>
      <c r="M175" s="2">
        <f t="shared" si="373"/>
        <v>0</v>
      </c>
      <c r="N175" s="2">
        <f t="shared" si="373"/>
        <v>-1062755.0999999999</v>
      </c>
      <c r="O175" s="2">
        <f t="shared" si="373"/>
        <v>0</v>
      </c>
      <c r="P175" s="2">
        <f t="shared" si="373"/>
        <v>0</v>
      </c>
      <c r="Q175" s="2">
        <f t="shared" si="373"/>
        <v>-24966814.873</v>
      </c>
      <c r="R175" s="2">
        <f t="shared" si="373"/>
        <v>0</v>
      </c>
      <c r="S175" s="2">
        <f t="shared" si="373"/>
        <v>0</v>
      </c>
      <c r="T175" s="2">
        <f t="shared" si="373"/>
        <v>0</v>
      </c>
      <c r="U175" s="2">
        <f t="shared" si="373"/>
        <v>0</v>
      </c>
      <c r="V175" s="2">
        <f t="shared" si="373"/>
        <v>0</v>
      </c>
      <c r="W175" s="2">
        <f t="shared" si="373"/>
        <v>0</v>
      </c>
      <c r="X175" s="2">
        <f t="shared" si="373"/>
        <v>0</v>
      </c>
      <c r="Y175" s="2">
        <f t="shared" si="373"/>
        <v>0</v>
      </c>
      <c r="Z175" s="2">
        <f t="shared" si="373"/>
        <v>0</v>
      </c>
      <c r="AA175" s="2">
        <f t="shared" si="373"/>
        <v>0</v>
      </c>
      <c r="AB175" s="2">
        <f t="shared" si="373"/>
        <v>0</v>
      </c>
      <c r="AC175" s="2">
        <f t="shared" si="373"/>
        <v>0</v>
      </c>
      <c r="AD175" s="2">
        <f t="shared" si="373"/>
        <v>-1835566.04</v>
      </c>
      <c r="AE175" s="2">
        <f t="shared" si="373"/>
        <v>0</v>
      </c>
      <c r="AF175" s="2">
        <f t="shared" si="373"/>
        <v>0</v>
      </c>
      <c r="AG175" s="2">
        <f t="shared" si="373"/>
        <v>0</v>
      </c>
      <c r="AH175" s="2">
        <f t="shared" si="373"/>
        <v>0</v>
      </c>
      <c r="AI175" s="2">
        <f t="shared" ref="AI175:BN175" si="374">((AI172*(AI70+AI71)+(AI173*(AI74+AI78))+(AI76*10521))*-1)</f>
        <v>0</v>
      </c>
      <c r="AJ175" s="2">
        <f t="shared" si="374"/>
        <v>0</v>
      </c>
      <c r="AK175" s="2">
        <f t="shared" si="374"/>
        <v>0</v>
      </c>
      <c r="AL175" s="2">
        <f t="shared" si="374"/>
        <v>0</v>
      </c>
      <c r="AM175" s="2">
        <f t="shared" si="374"/>
        <v>0</v>
      </c>
      <c r="AN175" s="2">
        <f t="shared" si="374"/>
        <v>0</v>
      </c>
      <c r="AO175" s="2">
        <f t="shared" si="374"/>
        <v>0</v>
      </c>
      <c r="AP175" s="2">
        <f t="shared" si="374"/>
        <v>0</v>
      </c>
      <c r="AQ175" s="2">
        <f t="shared" si="374"/>
        <v>0</v>
      </c>
      <c r="AR175" s="2">
        <f t="shared" si="374"/>
        <v>-23710057.024</v>
      </c>
      <c r="AS175" s="2">
        <f t="shared" si="374"/>
        <v>-3795807.0150000001</v>
      </c>
      <c r="AT175" s="2">
        <f t="shared" si="374"/>
        <v>0</v>
      </c>
      <c r="AU175" s="2">
        <f t="shared" si="374"/>
        <v>0</v>
      </c>
      <c r="AV175" s="2">
        <f t="shared" si="374"/>
        <v>0</v>
      </c>
      <c r="AW175" s="2">
        <f t="shared" si="374"/>
        <v>0</v>
      </c>
      <c r="AX175" s="2">
        <f t="shared" si="374"/>
        <v>0</v>
      </c>
      <c r="AY175" s="2">
        <f t="shared" si="374"/>
        <v>0</v>
      </c>
      <c r="AZ175" s="2">
        <f t="shared" si="374"/>
        <v>0</v>
      </c>
      <c r="BA175" s="2">
        <f t="shared" si="374"/>
        <v>0</v>
      </c>
      <c r="BB175" s="2">
        <f t="shared" si="374"/>
        <v>0</v>
      </c>
      <c r="BC175" s="2">
        <f t="shared" si="374"/>
        <v>-34298964.377999999</v>
      </c>
      <c r="BD175" s="2">
        <f t="shared" si="374"/>
        <v>0</v>
      </c>
      <c r="BE175" s="2">
        <f t="shared" si="374"/>
        <v>0</v>
      </c>
      <c r="BF175" s="2">
        <f t="shared" si="374"/>
        <v>0</v>
      </c>
      <c r="BG175" s="2">
        <f t="shared" si="374"/>
        <v>0</v>
      </c>
      <c r="BH175" s="2">
        <f t="shared" si="374"/>
        <v>0</v>
      </c>
      <c r="BI175" s="2">
        <f t="shared" si="374"/>
        <v>0</v>
      </c>
      <c r="BJ175" s="2">
        <f t="shared" si="374"/>
        <v>0</v>
      </c>
      <c r="BK175" s="2">
        <f t="shared" si="374"/>
        <v>0</v>
      </c>
      <c r="BL175" s="2">
        <f t="shared" si="374"/>
        <v>0</v>
      </c>
      <c r="BM175" s="2">
        <f t="shared" si="374"/>
        <v>0</v>
      </c>
      <c r="BN175" s="2">
        <f t="shared" si="374"/>
        <v>0</v>
      </c>
      <c r="BO175" s="2">
        <f t="shared" ref="BO175:CT175" si="375">((BO172*(BO70+BO71)+(BO173*(BO74+BO78))+(BO76*10521))*-1)</f>
        <v>0</v>
      </c>
      <c r="BP175" s="2">
        <f t="shared" si="375"/>
        <v>0</v>
      </c>
      <c r="BQ175" s="2">
        <f t="shared" si="375"/>
        <v>-3011573.625</v>
      </c>
      <c r="BR175" s="2">
        <f t="shared" si="375"/>
        <v>0</v>
      </c>
      <c r="BS175" s="2">
        <f t="shared" si="375"/>
        <v>0</v>
      </c>
      <c r="BT175" s="2">
        <f t="shared" si="375"/>
        <v>0</v>
      </c>
      <c r="BU175" s="2">
        <f t="shared" si="375"/>
        <v>0</v>
      </c>
      <c r="BV175" s="2">
        <f t="shared" si="375"/>
        <v>0</v>
      </c>
      <c r="BW175" s="2">
        <f t="shared" si="375"/>
        <v>0</v>
      </c>
      <c r="BX175" s="2">
        <f t="shared" si="375"/>
        <v>0</v>
      </c>
      <c r="BY175" s="2">
        <f t="shared" si="375"/>
        <v>0</v>
      </c>
      <c r="BZ175" s="2">
        <f t="shared" si="375"/>
        <v>0</v>
      </c>
      <c r="CA175" s="2">
        <f t="shared" si="375"/>
        <v>0</v>
      </c>
      <c r="CB175" s="2">
        <f t="shared" si="375"/>
        <v>-9518915.5239999983</v>
      </c>
      <c r="CC175" s="2">
        <f t="shared" si="375"/>
        <v>0</v>
      </c>
      <c r="CD175" s="2">
        <f t="shared" si="375"/>
        <v>0</v>
      </c>
      <c r="CE175" s="2">
        <f t="shared" si="375"/>
        <v>0</v>
      </c>
      <c r="CF175" s="2">
        <f t="shared" si="375"/>
        <v>0</v>
      </c>
      <c r="CG175" s="2">
        <f t="shared" si="375"/>
        <v>0</v>
      </c>
      <c r="CH175" s="2">
        <f t="shared" si="375"/>
        <v>0</v>
      </c>
      <c r="CI175" s="2">
        <f t="shared" si="375"/>
        <v>0</v>
      </c>
      <c r="CJ175" s="2">
        <f t="shared" si="375"/>
        <v>0</v>
      </c>
      <c r="CK175" s="2">
        <f t="shared" si="375"/>
        <v>-6879216.9800000004</v>
      </c>
      <c r="CL175" s="2">
        <f t="shared" si="375"/>
        <v>0</v>
      </c>
      <c r="CM175" s="2">
        <f t="shared" si="375"/>
        <v>0</v>
      </c>
      <c r="CN175" s="2">
        <f t="shared" si="375"/>
        <v>-32479510.368000001</v>
      </c>
      <c r="CO175" s="2">
        <f t="shared" si="375"/>
        <v>0</v>
      </c>
      <c r="CP175" s="2">
        <f t="shared" si="375"/>
        <v>0</v>
      </c>
      <c r="CQ175" s="2">
        <f t="shared" si="375"/>
        <v>0</v>
      </c>
      <c r="CR175" s="2">
        <f t="shared" si="375"/>
        <v>0</v>
      </c>
      <c r="CS175" s="2">
        <f t="shared" si="375"/>
        <v>0</v>
      </c>
      <c r="CT175" s="2">
        <f t="shared" si="375"/>
        <v>0</v>
      </c>
      <c r="CU175" s="2">
        <f t="shared" ref="CU175:DZ175" si="376">((CU172*(CU70+CU71)+(CU173*(CU74+CU78))+(CU76*10521))*-1)</f>
        <v>0</v>
      </c>
      <c r="CV175" s="2">
        <f t="shared" si="376"/>
        <v>0</v>
      </c>
      <c r="CW175" s="2">
        <f t="shared" si="376"/>
        <v>0</v>
      </c>
      <c r="CX175" s="2">
        <f t="shared" si="376"/>
        <v>0</v>
      </c>
      <c r="CY175" s="2">
        <f t="shared" si="376"/>
        <v>0</v>
      </c>
      <c r="CZ175" s="2">
        <f t="shared" si="376"/>
        <v>0</v>
      </c>
      <c r="DA175" s="2">
        <f t="shared" si="376"/>
        <v>0</v>
      </c>
      <c r="DB175" s="2">
        <f t="shared" si="376"/>
        <v>0</v>
      </c>
      <c r="DC175" s="2">
        <f t="shared" si="376"/>
        <v>0</v>
      </c>
      <c r="DD175" s="2">
        <f t="shared" si="376"/>
        <v>0</v>
      </c>
      <c r="DE175" s="2">
        <f t="shared" si="376"/>
        <v>0</v>
      </c>
      <c r="DF175" s="2">
        <f t="shared" si="376"/>
        <v>-15554185.655999999</v>
      </c>
      <c r="DG175" s="2">
        <f t="shared" si="376"/>
        <v>0</v>
      </c>
      <c r="DH175" s="2">
        <f t="shared" si="376"/>
        <v>0</v>
      </c>
      <c r="DI175" s="2">
        <f t="shared" si="376"/>
        <v>-717898.02</v>
      </c>
      <c r="DJ175" s="2">
        <f t="shared" si="376"/>
        <v>0</v>
      </c>
      <c r="DK175" s="2">
        <f t="shared" si="376"/>
        <v>0</v>
      </c>
      <c r="DL175" s="2">
        <f t="shared" si="376"/>
        <v>0</v>
      </c>
      <c r="DM175" s="2">
        <f t="shared" si="376"/>
        <v>0</v>
      </c>
      <c r="DN175" s="2">
        <f t="shared" si="376"/>
        <v>0</v>
      </c>
      <c r="DO175" s="2">
        <f t="shared" si="376"/>
        <v>0</v>
      </c>
      <c r="DP175" s="2">
        <f t="shared" si="376"/>
        <v>0</v>
      </c>
      <c r="DQ175" s="2">
        <f t="shared" si="376"/>
        <v>0</v>
      </c>
      <c r="DR175" s="2">
        <f t="shared" si="376"/>
        <v>0</v>
      </c>
      <c r="DS175" s="2">
        <f t="shared" si="376"/>
        <v>0</v>
      </c>
      <c r="DT175" s="2">
        <f t="shared" si="376"/>
        <v>0</v>
      </c>
      <c r="DU175" s="2">
        <f t="shared" si="376"/>
        <v>0</v>
      </c>
      <c r="DV175" s="2">
        <f t="shared" si="376"/>
        <v>0</v>
      </c>
      <c r="DW175" s="2">
        <f t="shared" si="376"/>
        <v>0</v>
      </c>
      <c r="DX175" s="2">
        <f t="shared" si="376"/>
        <v>0</v>
      </c>
      <c r="DY175" s="2">
        <f t="shared" si="376"/>
        <v>0</v>
      </c>
      <c r="DZ175" s="2">
        <f t="shared" si="376"/>
        <v>0</v>
      </c>
      <c r="EA175" s="2">
        <f t="shared" ref="EA175:FF175" si="377">((EA172*(EA70+EA71)+(EA173*(EA74+EA78))+(EA76*10521))*-1)</f>
        <v>-264570.2</v>
      </c>
      <c r="EB175" s="2">
        <f t="shared" si="377"/>
        <v>0</v>
      </c>
      <c r="EC175" s="2">
        <f t="shared" si="377"/>
        <v>0</v>
      </c>
      <c r="ED175" s="2">
        <f t="shared" si="377"/>
        <v>0</v>
      </c>
      <c r="EE175" s="2">
        <f t="shared" si="377"/>
        <v>0</v>
      </c>
      <c r="EF175" s="2">
        <f t="shared" si="377"/>
        <v>0</v>
      </c>
      <c r="EG175" s="2">
        <f t="shared" si="377"/>
        <v>0</v>
      </c>
      <c r="EH175" s="2">
        <f t="shared" si="377"/>
        <v>0</v>
      </c>
      <c r="EI175" s="2">
        <f t="shared" si="377"/>
        <v>0</v>
      </c>
      <c r="EJ175" s="2">
        <f t="shared" si="377"/>
        <v>0</v>
      </c>
      <c r="EK175" s="2">
        <f t="shared" si="377"/>
        <v>0</v>
      </c>
      <c r="EL175" s="2">
        <f t="shared" si="377"/>
        <v>0</v>
      </c>
      <c r="EM175" s="2">
        <f t="shared" si="377"/>
        <v>0</v>
      </c>
      <c r="EN175" s="2">
        <f t="shared" si="377"/>
        <v>0</v>
      </c>
      <c r="EO175" s="2">
        <f t="shared" si="377"/>
        <v>0</v>
      </c>
      <c r="EP175" s="2">
        <f t="shared" si="377"/>
        <v>0</v>
      </c>
      <c r="EQ175" s="2">
        <f t="shared" si="377"/>
        <v>-1414477.61</v>
      </c>
      <c r="ER175" s="2">
        <f t="shared" si="377"/>
        <v>0</v>
      </c>
      <c r="ES175" s="2">
        <f t="shared" si="377"/>
        <v>0</v>
      </c>
      <c r="ET175" s="2">
        <f t="shared" si="377"/>
        <v>0</v>
      </c>
      <c r="EU175" s="2">
        <f t="shared" si="377"/>
        <v>0</v>
      </c>
      <c r="EV175" s="2">
        <f t="shared" si="377"/>
        <v>0</v>
      </c>
      <c r="EW175" s="2">
        <f t="shared" si="377"/>
        <v>0</v>
      </c>
      <c r="EX175" s="2">
        <f t="shared" si="377"/>
        <v>0</v>
      </c>
      <c r="EY175" s="2">
        <f t="shared" si="377"/>
        <v>0</v>
      </c>
      <c r="EZ175" s="2">
        <f t="shared" si="377"/>
        <v>0</v>
      </c>
      <c r="FA175" s="2">
        <f t="shared" si="377"/>
        <v>0</v>
      </c>
      <c r="FB175" s="2">
        <f t="shared" si="377"/>
        <v>0</v>
      </c>
      <c r="FC175" s="2">
        <f t="shared" si="377"/>
        <v>0</v>
      </c>
      <c r="FD175" s="2">
        <f t="shared" si="377"/>
        <v>0</v>
      </c>
      <c r="FE175" s="2">
        <f t="shared" si="377"/>
        <v>0</v>
      </c>
      <c r="FF175" s="2">
        <f t="shared" si="377"/>
        <v>0</v>
      </c>
      <c r="FG175" s="2">
        <f t="shared" ref="FG175:FX175" si="378">((FG172*(FG70+FG71)+(FG173*(FG74+FG78))+(FG76*10521))*-1)</f>
        <v>0</v>
      </c>
      <c r="FH175" s="2">
        <f t="shared" si="378"/>
        <v>0</v>
      </c>
      <c r="FI175" s="2">
        <f t="shared" si="378"/>
        <v>0</v>
      </c>
      <c r="FJ175" s="2">
        <f t="shared" si="378"/>
        <v>0</v>
      </c>
      <c r="FK175" s="2">
        <f t="shared" si="378"/>
        <v>0</v>
      </c>
      <c r="FL175" s="2">
        <f t="shared" si="378"/>
        <v>0</v>
      </c>
      <c r="FM175" s="2">
        <f t="shared" si="378"/>
        <v>0</v>
      </c>
      <c r="FN175" s="2">
        <f t="shared" si="378"/>
        <v>0</v>
      </c>
      <c r="FO175" s="2">
        <f t="shared" si="378"/>
        <v>0</v>
      </c>
      <c r="FP175" s="2">
        <f t="shared" si="378"/>
        <v>0</v>
      </c>
      <c r="FQ175" s="2">
        <f t="shared" si="378"/>
        <v>0</v>
      </c>
      <c r="FR175" s="2">
        <f t="shared" si="378"/>
        <v>0</v>
      </c>
      <c r="FS175" s="2">
        <f t="shared" si="378"/>
        <v>0</v>
      </c>
      <c r="FT175" s="2">
        <f t="shared" si="378"/>
        <v>0</v>
      </c>
      <c r="FU175" s="2">
        <f t="shared" si="378"/>
        <v>0</v>
      </c>
      <c r="FV175" s="2">
        <f t="shared" si="378"/>
        <v>0</v>
      </c>
      <c r="FW175" s="2">
        <f t="shared" si="378"/>
        <v>0</v>
      </c>
      <c r="FX175" s="2">
        <f t="shared" si="378"/>
        <v>0</v>
      </c>
      <c r="FY175" s="2">
        <f>SUM(C175:FX175)</f>
        <v>-242999281.51799995</v>
      </c>
      <c r="FZ175" s="2"/>
      <c r="GA175" s="2"/>
      <c r="GB175" s="2"/>
      <c r="GC175" s="2"/>
      <c r="GD175" s="2"/>
      <c r="GE175" s="2"/>
      <c r="GF175" s="2"/>
      <c r="GG175" s="2"/>
      <c r="GH175" s="2"/>
      <c r="GI175" s="116"/>
      <c r="GJ175" s="116"/>
      <c r="GK175" s="116"/>
      <c r="GL175" s="116"/>
      <c r="GM175" s="116"/>
    </row>
    <row r="176" spans="1:195" x14ac:dyDescent="0.35">
      <c r="A176" s="115"/>
      <c r="B176" s="11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116"/>
      <c r="GJ176" s="116"/>
      <c r="GK176" s="116"/>
      <c r="GL176" s="116"/>
      <c r="GM176" s="116"/>
    </row>
    <row r="177" spans="1:195" x14ac:dyDescent="0.35">
      <c r="A177" s="115" t="s">
        <v>625</v>
      </c>
      <c r="B177" s="116" t="s">
        <v>626</v>
      </c>
      <c r="C177" s="2">
        <f t="shared" ref="C177:AH177" si="379">C160+C175</f>
        <v>80472801.3794</v>
      </c>
      <c r="D177" s="2">
        <f t="shared" si="379"/>
        <v>382317918.80879998</v>
      </c>
      <c r="E177" s="2">
        <f t="shared" si="379"/>
        <v>60592854.809799999</v>
      </c>
      <c r="F177" s="2">
        <f t="shared" si="379"/>
        <v>271548473.42520005</v>
      </c>
      <c r="G177" s="2">
        <f t="shared" si="379"/>
        <v>22881068.492000002</v>
      </c>
      <c r="H177" s="2">
        <f t="shared" si="379"/>
        <v>13540546.1052</v>
      </c>
      <c r="I177" s="2">
        <f t="shared" si="379"/>
        <v>87947406.240799993</v>
      </c>
      <c r="J177" s="2">
        <f t="shared" si="379"/>
        <v>24248823.758200001</v>
      </c>
      <c r="K177" s="2">
        <f t="shared" si="379"/>
        <v>4365755.5351999998</v>
      </c>
      <c r="L177" s="2">
        <f t="shared" si="379"/>
        <v>25904955.658799998</v>
      </c>
      <c r="M177" s="2">
        <f t="shared" si="379"/>
        <v>12207660.639</v>
      </c>
      <c r="N177" s="2">
        <f t="shared" si="379"/>
        <v>585614817.02579999</v>
      </c>
      <c r="O177" s="2">
        <f t="shared" si="379"/>
        <v>139092800.16000003</v>
      </c>
      <c r="P177" s="2">
        <f t="shared" si="379"/>
        <v>5340945.3838</v>
      </c>
      <c r="Q177" s="2">
        <f t="shared" si="379"/>
        <v>478462236.03459996</v>
      </c>
      <c r="R177" s="2">
        <f t="shared" si="379"/>
        <v>80661244.01820001</v>
      </c>
      <c r="S177" s="2">
        <f t="shared" si="379"/>
        <v>19272609.933600001</v>
      </c>
      <c r="T177" s="2">
        <f t="shared" si="379"/>
        <v>3361641.5062000002</v>
      </c>
      <c r="U177" s="2">
        <f t="shared" si="379"/>
        <v>1414741.2492</v>
      </c>
      <c r="V177" s="2">
        <f t="shared" si="379"/>
        <v>4399442.5558000002</v>
      </c>
      <c r="W177" s="2">
        <f t="shared" si="379"/>
        <v>1361478.1972000001</v>
      </c>
      <c r="X177" s="2">
        <f t="shared" si="379"/>
        <v>1309995.9138</v>
      </c>
      <c r="Y177" s="2">
        <f t="shared" si="379"/>
        <v>11058916.260000002</v>
      </c>
      <c r="Z177" s="2">
        <f t="shared" si="379"/>
        <v>3967180.8056000001</v>
      </c>
      <c r="AA177" s="2">
        <f t="shared" si="379"/>
        <v>350976670.38819999</v>
      </c>
      <c r="AB177" s="2">
        <f t="shared" si="379"/>
        <v>309176338.17760003</v>
      </c>
      <c r="AC177" s="2">
        <f t="shared" si="379"/>
        <v>10894104.416999999</v>
      </c>
      <c r="AD177" s="2">
        <f t="shared" si="379"/>
        <v>15269766.566399999</v>
      </c>
      <c r="AE177" s="2">
        <f t="shared" si="379"/>
        <v>2270222.7169999997</v>
      </c>
      <c r="AF177" s="2">
        <f t="shared" si="379"/>
        <v>3422283.611</v>
      </c>
      <c r="AG177" s="2">
        <f t="shared" si="379"/>
        <v>8044130.8430000003</v>
      </c>
      <c r="AH177" s="2">
        <f t="shared" si="379"/>
        <v>11596682.178400001</v>
      </c>
      <c r="AI177" s="2">
        <f t="shared" ref="AI177:BN177" si="380">AI160+AI175</f>
        <v>5608825.2306000004</v>
      </c>
      <c r="AJ177" s="2">
        <f t="shared" si="380"/>
        <v>3771793.7423999999</v>
      </c>
      <c r="AK177" s="2">
        <f t="shared" si="380"/>
        <v>3483429.7006000001</v>
      </c>
      <c r="AL177" s="2">
        <f t="shared" si="380"/>
        <v>4845895.8357999995</v>
      </c>
      <c r="AM177" s="2">
        <f t="shared" si="380"/>
        <v>4953863.0757999998</v>
      </c>
      <c r="AN177" s="2">
        <f t="shared" si="380"/>
        <v>4598951.9282</v>
      </c>
      <c r="AO177" s="2">
        <f t="shared" si="380"/>
        <v>47304741.235399999</v>
      </c>
      <c r="AP177" s="2">
        <f t="shared" si="380"/>
        <v>1026570415.0662</v>
      </c>
      <c r="AQ177" s="2">
        <f t="shared" si="380"/>
        <v>4570961.307</v>
      </c>
      <c r="AR177" s="2">
        <f t="shared" si="380"/>
        <v>659359232.31719995</v>
      </c>
      <c r="AS177" s="2">
        <f t="shared" si="380"/>
        <v>75275677.947799996</v>
      </c>
      <c r="AT177" s="2">
        <f t="shared" si="380"/>
        <v>28329231.9144</v>
      </c>
      <c r="AU177" s="2">
        <f t="shared" si="380"/>
        <v>4704126.4440000001</v>
      </c>
      <c r="AV177" s="2">
        <f t="shared" si="380"/>
        <v>5110722.074</v>
      </c>
      <c r="AW177" s="2">
        <f t="shared" si="380"/>
        <v>4541065.9907999998</v>
      </c>
      <c r="AX177" s="2">
        <f t="shared" si="380"/>
        <v>2072909.2006000001</v>
      </c>
      <c r="AY177" s="2">
        <f t="shared" si="380"/>
        <v>6011758.0329999998</v>
      </c>
      <c r="AZ177" s="2">
        <f t="shared" si="380"/>
        <v>140534090.44100001</v>
      </c>
      <c r="BA177" s="2">
        <f t="shared" si="380"/>
        <v>101780870.98360001</v>
      </c>
      <c r="BB177" s="2">
        <f t="shared" si="380"/>
        <v>83857645.401000008</v>
      </c>
      <c r="BC177" s="2">
        <f t="shared" si="380"/>
        <v>248760917.33480003</v>
      </c>
      <c r="BD177" s="2">
        <f t="shared" si="380"/>
        <v>40569043.027799994</v>
      </c>
      <c r="BE177" s="2">
        <f t="shared" si="380"/>
        <v>13172371.602400001</v>
      </c>
      <c r="BF177" s="2">
        <f t="shared" si="380"/>
        <v>283332951.65979999</v>
      </c>
      <c r="BG177" s="2">
        <f t="shared" si="380"/>
        <v>12319145.1874</v>
      </c>
      <c r="BH177" s="2">
        <f t="shared" si="380"/>
        <v>7706192.9160000002</v>
      </c>
      <c r="BI177" s="2">
        <f t="shared" si="380"/>
        <v>4727157.6414000001</v>
      </c>
      <c r="BJ177" s="2">
        <f t="shared" si="380"/>
        <v>70240923.723800004</v>
      </c>
      <c r="BK177" s="2">
        <f t="shared" si="380"/>
        <v>393569664.71079999</v>
      </c>
      <c r="BL177" s="2">
        <f t="shared" si="380"/>
        <v>1888020.8532</v>
      </c>
      <c r="BM177" s="2">
        <f t="shared" si="380"/>
        <v>5553073.2588</v>
      </c>
      <c r="BN177" s="2">
        <f t="shared" si="380"/>
        <v>34829731.349799998</v>
      </c>
      <c r="BO177" s="2">
        <f t="shared" ref="BO177:CT177" si="381">BO160+BO175</f>
        <v>14480071.854</v>
      </c>
      <c r="BP177" s="2">
        <f t="shared" si="381"/>
        <v>3073520.9268</v>
      </c>
      <c r="BQ177" s="2">
        <f t="shared" si="381"/>
        <v>70791968.570199996</v>
      </c>
      <c r="BR177" s="2">
        <f t="shared" si="381"/>
        <v>53204861.132399999</v>
      </c>
      <c r="BS177" s="2">
        <f t="shared" si="381"/>
        <v>15067784.999199999</v>
      </c>
      <c r="BT177" s="2">
        <f t="shared" si="381"/>
        <v>5704172.4687999999</v>
      </c>
      <c r="BU177" s="2">
        <f t="shared" si="381"/>
        <v>6103754.4879999999</v>
      </c>
      <c r="BV177" s="2">
        <f t="shared" si="381"/>
        <v>15501151.874199999</v>
      </c>
      <c r="BW177" s="2">
        <f t="shared" si="381"/>
        <v>24831152.626600001</v>
      </c>
      <c r="BX177" s="2">
        <f t="shared" si="381"/>
        <v>1554713.5756000001</v>
      </c>
      <c r="BY177" s="2">
        <f t="shared" si="381"/>
        <v>6085152.7429999998</v>
      </c>
      <c r="BZ177" s="2">
        <f t="shared" si="381"/>
        <v>4161680.0573999998</v>
      </c>
      <c r="CA177" s="2">
        <f t="shared" si="381"/>
        <v>3101722.2316000001</v>
      </c>
      <c r="CB177" s="2">
        <f t="shared" si="381"/>
        <v>809426431.19059992</v>
      </c>
      <c r="CC177" s="2">
        <f t="shared" si="381"/>
        <v>3620823.3064000001</v>
      </c>
      <c r="CD177" s="2">
        <f t="shared" si="381"/>
        <v>1268160.4394</v>
      </c>
      <c r="CE177" s="2">
        <f t="shared" si="381"/>
        <v>3229649.3665999998</v>
      </c>
      <c r="CF177" s="2">
        <f t="shared" si="381"/>
        <v>2240103.3873999999</v>
      </c>
      <c r="CG177" s="2">
        <f t="shared" si="381"/>
        <v>3664464.7212</v>
      </c>
      <c r="CH177" s="2">
        <f t="shared" si="381"/>
        <v>2156187.6601999998</v>
      </c>
      <c r="CI177" s="2">
        <f t="shared" si="381"/>
        <v>8739295.0471999999</v>
      </c>
      <c r="CJ177" s="2">
        <f t="shared" si="381"/>
        <v>11269975.658</v>
      </c>
      <c r="CK177" s="2">
        <f t="shared" si="381"/>
        <v>49760798.668799996</v>
      </c>
      <c r="CL177" s="2">
        <f t="shared" si="381"/>
        <v>14594830.060800001</v>
      </c>
      <c r="CM177" s="2">
        <f t="shared" si="381"/>
        <v>9408805.089399999</v>
      </c>
      <c r="CN177" s="2">
        <f t="shared" si="381"/>
        <v>319718157.55639994</v>
      </c>
      <c r="CO177" s="2">
        <f t="shared" si="381"/>
        <v>155608795.28119999</v>
      </c>
      <c r="CP177" s="2">
        <f t="shared" si="381"/>
        <v>11571387.582599999</v>
      </c>
      <c r="CQ177" s="2">
        <f t="shared" si="381"/>
        <v>10298565.5688</v>
      </c>
      <c r="CR177" s="2">
        <f t="shared" si="381"/>
        <v>3742347.4761999999</v>
      </c>
      <c r="CS177" s="2">
        <f t="shared" si="381"/>
        <v>4235145.9475999996</v>
      </c>
      <c r="CT177" s="2">
        <f t="shared" si="381"/>
        <v>2595200.3288000003</v>
      </c>
      <c r="CU177" s="2">
        <f t="shared" ref="CU177:DZ177" si="382">CU160+CU175</f>
        <v>5463223.0473999996</v>
      </c>
      <c r="CV177" s="2">
        <f t="shared" si="382"/>
        <v>1237800.3262</v>
      </c>
      <c r="CW177" s="2">
        <f t="shared" si="382"/>
        <v>3740265.4014000003</v>
      </c>
      <c r="CX177" s="2">
        <f t="shared" si="382"/>
        <v>6301324.2602000004</v>
      </c>
      <c r="CY177" s="2">
        <f t="shared" si="382"/>
        <v>1303190.3444000001</v>
      </c>
      <c r="CZ177" s="2">
        <f t="shared" si="382"/>
        <v>20938408.549599998</v>
      </c>
      <c r="DA177" s="2">
        <f t="shared" si="382"/>
        <v>3797636.3016000004</v>
      </c>
      <c r="DB177" s="2">
        <f t="shared" si="382"/>
        <v>4879037.4550000001</v>
      </c>
      <c r="DC177" s="2">
        <f t="shared" si="382"/>
        <v>3709027.1888000001</v>
      </c>
      <c r="DD177" s="2">
        <f t="shared" si="382"/>
        <v>3612224.4208</v>
      </c>
      <c r="DE177" s="2">
        <f t="shared" si="382"/>
        <v>4612871.4317999994</v>
      </c>
      <c r="DF177" s="2">
        <f t="shared" si="382"/>
        <v>205317925.0318</v>
      </c>
      <c r="DG177" s="2">
        <f t="shared" si="382"/>
        <v>2247213.8434000001</v>
      </c>
      <c r="DH177" s="2">
        <f t="shared" si="382"/>
        <v>20088306.994599998</v>
      </c>
      <c r="DI177" s="2">
        <f t="shared" si="382"/>
        <v>26981916.551199999</v>
      </c>
      <c r="DJ177" s="2">
        <f t="shared" si="382"/>
        <v>8153354.2927999999</v>
      </c>
      <c r="DK177" s="2">
        <f t="shared" si="382"/>
        <v>6453329.7668000003</v>
      </c>
      <c r="DL177" s="2">
        <f t="shared" si="382"/>
        <v>67231128.381400004</v>
      </c>
      <c r="DM177" s="2">
        <f t="shared" si="382"/>
        <v>4494215.1168</v>
      </c>
      <c r="DN177" s="2">
        <f t="shared" si="382"/>
        <v>16381132.830800001</v>
      </c>
      <c r="DO177" s="2">
        <f t="shared" si="382"/>
        <v>39481254.127000004</v>
      </c>
      <c r="DP177" s="2">
        <f t="shared" si="382"/>
        <v>3898564.3855999997</v>
      </c>
      <c r="DQ177" s="2">
        <f t="shared" si="382"/>
        <v>11550787.737600001</v>
      </c>
      <c r="DR177" s="2">
        <f t="shared" si="382"/>
        <v>15863255.163999999</v>
      </c>
      <c r="DS177" s="2">
        <f t="shared" si="382"/>
        <v>7709716.5385999996</v>
      </c>
      <c r="DT177" s="2">
        <f t="shared" si="382"/>
        <v>3708724.8939999999</v>
      </c>
      <c r="DU177" s="2">
        <f t="shared" si="382"/>
        <v>5378318.1688000001</v>
      </c>
      <c r="DV177" s="2">
        <f t="shared" si="382"/>
        <v>3779327.2289999998</v>
      </c>
      <c r="DW177" s="2">
        <f t="shared" si="382"/>
        <v>4614202.9123999998</v>
      </c>
      <c r="DX177" s="2">
        <f t="shared" si="382"/>
        <v>3816302.1965999999</v>
      </c>
      <c r="DY177" s="2">
        <f t="shared" si="382"/>
        <v>4968011.9300000006</v>
      </c>
      <c r="DZ177" s="2">
        <f t="shared" si="382"/>
        <v>8487726.7963999994</v>
      </c>
      <c r="EA177" s="2">
        <f t="shared" ref="EA177:FF177" si="383">EA160+EA175</f>
        <v>6968612.1952</v>
      </c>
      <c r="EB177" s="2">
        <f t="shared" si="383"/>
        <v>6836982.852</v>
      </c>
      <c r="EC177" s="2">
        <f t="shared" si="383"/>
        <v>4266539.3653999995</v>
      </c>
      <c r="ED177" s="2">
        <f t="shared" si="383"/>
        <v>23472137.91</v>
      </c>
      <c r="EE177" s="2">
        <f t="shared" si="383"/>
        <v>3702480.1630000002</v>
      </c>
      <c r="EF177" s="2">
        <f t="shared" si="383"/>
        <v>15722779.7426</v>
      </c>
      <c r="EG177" s="2">
        <f t="shared" si="383"/>
        <v>4269962.6082000006</v>
      </c>
      <c r="EH177" s="2">
        <f t="shared" si="383"/>
        <v>4184555.8131999997</v>
      </c>
      <c r="EI177" s="2">
        <f t="shared" si="383"/>
        <v>157674098.4048</v>
      </c>
      <c r="EJ177" s="2">
        <f t="shared" si="383"/>
        <v>111760659.60059999</v>
      </c>
      <c r="EK177" s="2">
        <f t="shared" si="383"/>
        <v>8594073.3095999993</v>
      </c>
      <c r="EL177" s="2">
        <f t="shared" si="383"/>
        <v>6024288.7161999997</v>
      </c>
      <c r="EM177" s="2">
        <f t="shared" si="383"/>
        <v>5444838.8644000003</v>
      </c>
      <c r="EN177" s="2">
        <f t="shared" si="383"/>
        <v>11846306.382000001</v>
      </c>
      <c r="EO177" s="2">
        <f t="shared" si="383"/>
        <v>4598319.3635999998</v>
      </c>
      <c r="EP177" s="2">
        <f t="shared" si="383"/>
        <v>6364009.8358000005</v>
      </c>
      <c r="EQ177" s="2">
        <f t="shared" si="383"/>
        <v>28880307.3752</v>
      </c>
      <c r="ER177" s="2">
        <f t="shared" si="383"/>
        <v>5225097.5540000005</v>
      </c>
      <c r="ES177" s="2">
        <f t="shared" si="383"/>
        <v>3336360.4356</v>
      </c>
      <c r="ET177" s="2">
        <f t="shared" si="383"/>
        <v>4358499.2734000003</v>
      </c>
      <c r="EU177" s="2">
        <f t="shared" si="383"/>
        <v>8257432.9787999997</v>
      </c>
      <c r="EV177" s="2">
        <f t="shared" si="383"/>
        <v>1769951.0995999998</v>
      </c>
      <c r="EW177" s="2">
        <f t="shared" si="383"/>
        <v>12310312.970000001</v>
      </c>
      <c r="EX177" s="2">
        <f t="shared" si="383"/>
        <v>3808153.9514000001</v>
      </c>
      <c r="EY177" s="2">
        <f t="shared" si="383"/>
        <v>7813702.3420000002</v>
      </c>
      <c r="EZ177" s="2">
        <f t="shared" si="383"/>
        <v>2813389.8202</v>
      </c>
      <c r="FA177" s="2">
        <f t="shared" si="383"/>
        <v>41418483.718599997</v>
      </c>
      <c r="FB177" s="2">
        <f t="shared" si="383"/>
        <v>4796195.9972000001</v>
      </c>
      <c r="FC177" s="2">
        <f t="shared" si="383"/>
        <v>19582640.128399998</v>
      </c>
      <c r="FD177" s="2">
        <f t="shared" si="383"/>
        <v>5898160.2136000004</v>
      </c>
      <c r="FE177" s="2">
        <f t="shared" si="383"/>
        <v>1808527.6939999999</v>
      </c>
      <c r="FF177" s="2">
        <f t="shared" si="383"/>
        <v>3619916.3338000001</v>
      </c>
      <c r="FG177" s="2">
        <f t="shared" ref="FG177:FX177" si="384">FG160+FG175</f>
        <v>2634357.4114000001</v>
      </c>
      <c r="FH177" s="2">
        <f t="shared" si="384"/>
        <v>1719276.169</v>
      </c>
      <c r="FI177" s="2">
        <f t="shared" si="384"/>
        <v>20652395.940200001</v>
      </c>
      <c r="FJ177" s="2">
        <f t="shared" si="384"/>
        <v>23074430.429400001</v>
      </c>
      <c r="FK177" s="2">
        <f t="shared" si="384"/>
        <v>29946328.369200002</v>
      </c>
      <c r="FL177" s="2">
        <f t="shared" si="384"/>
        <v>94605785.875799999</v>
      </c>
      <c r="FM177" s="2">
        <f t="shared" si="384"/>
        <v>45226954.386800006</v>
      </c>
      <c r="FN177" s="2">
        <f t="shared" si="384"/>
        <v>266990895.66960001</v>
      </c>
      <c r="FO177" s="2">
        <f t="shared" si="384"/>
        <v>13911411.317199999</v>
      </c>
      <c r="FP177" s="2">
        <f t="shared" si="384"/>
        <v>28214420.054200001</v>
      </c>
      <c r="FQ177" s="2">
        <f t="shared" si="384"/>
        <v>12373921.970999999</v>
      </c>
      <c r="FR177" s="2">
        <f t="shared" si="384"/>
        <v>3345181.4419999998</v>
      </c>
      <c r="FS177" s="2">
        <f t="shared" si="384"/>
        <v>3324346.1121999999</v>
      </c>
      <c r="FT177" s="2">
        <f t="shared" si="384"/>
        <v>1466616.4516</v>
      </c>
      <c r="FU177" s="2">
        <f t="shared" si="384"/>
        <v>10331323.870000001</v>
      </c>
      <c r="FV177" s="2">
        <f t="shared" si="384"/>
        <v>9356053.6344000008</v>
      </c>
      <c r="FW177" s="2">
        <f t="shared" si="384"/>
        <v>2950568.9811999998</v>
      </c>
      <c r="FX177" s="2">
        <f t="shared" si="384"/>
        <v>1690711.52</v>
      </c>
      <c r="FY177" s="2">
        <f>-(FY160+FY175)</f>
        <v>242999281.51799995</v>
      </c>
      <c r="FZ177" s="2">
        <f>SUM(C177:FY177)</f>
        <v>9900204507.567997</v>
      </c>
      <c r="GA177" s="2"/>
      <c r="GB177" s="2"/>
      <c r="GC177" s="2"/>
      <c r="GD177" s="2"/>
      <c r="GE177" s="2"/>
      <c r="GF177" s="2"/>
      <c r="GG177" s="2"/>
      <c r="GH177" s="2"/>
      <c r="GI177" s="116"/>
      <c r="GJ177" s="116"/>
      <c r="GK177" s="116"/>
      <c r="GL177" s="116"/>
      <c r="GM177" s="116"/>
    </row>
    <row r="178" spans="1:195" x14ac:dyDescent="0.35">
      <c r="A178" s="115" t="s">
        <v>627</v>
      </c>
      <c r="B178" s="116" t="s">
        <v>696</v>
      </c>
      <c r="C178" s="2">
        <f t="shared" ref="C178:AH178" si="385">C162</f>
        <v>33577243.379540466</v>
      </c>
      <c r="D178" s="2">
        <f t="shared" si="385"/>
        <v>117787428.79661106</v>
      </c>
      <c r="E178" s="2">
        <f t="shared" si="385"/>
        <v>34609092.527140886</v>
      </c>
      <c r="F178" s="2">
        <f t="shared" si="385"/>
        <v>89552335.958230764</v>
      </c>
      <c r="G178" s="2">
        <f t="shared" si="385"/>
        <v>10475818.988624256</v>
      </c>
      <c r="H178" s="2">
        <f t="shared" si="385"/>
        <v>3998572.4642427354</v>
      </c>
      <c r="I178" s="2">
        <f t="shared" si="385"/>
        <v>32845882.954790123</v>
      </c>
      <c r="J178" s="2">
        <f t="shared" si="385"/>
        <v>5369700.2458636146</v>
      </c>
      <c r="K178" s="2">
        <f t="shared" si="385"/>
        <v>1412707.4386047646</v>
      </c>
      <c r="L178" s="2">
        <f t="shared" si="385"/>
        <v>24396301.251469333</v>
      </c>
      <c r="M178" s="2">
        <f t="shared" si="385"/>
        <v>9276069.5837860201</v>
      </c>
      <c r="N178" s="2">
        <f t="shared" si="385"/>
        <v>185685935.45907226</v>
      </c>
      <c r="O178" s="2">
        <f t="shared" si="385"/>
        <v>72593761.253228217</v>
      </c>
      <c r="P178" s="2">
        <f t="shared" si="385"/>
        <v>1588256.9497937688</v>
      </c>
      <c r="Q178" s="2">
        <f t="shared" si="385"/>
        <v>171134109.26634899</v>
      </c>
      <c r="R178" s="2">
        <f t="shared" si="385"/>
        <v>2080510.0888276687</v>
      </c>
      <c r="S178" s="2">
        <f t="shared" si="385"/>
        <v>16247638.094420027</v>
      </c>
      <c r="T178" s="2">
        <f t="shared" si="385"/>
        <v>680032.67148141307</v>
      </c>
      <c r="U178" s="2">
        <f t="shared" si="385"/>
        <v>777590.13190915121</v>
      </c>
      <c r="V178" s="2">
        <f t="shared" si="385"/>
        <v>1008815.5612104431</v>
      </c>
      <c r="W178" s="2">
        <f t="shared" si="385"/>
        <v>192272.19709303349</v>
      </c>
      <c r="X178" s="2">
        <f t="shared" si="385"/>
        <v>302532.27978777292</v>
      </c>
      <c r="Y178" s="2">
        <f t="shared" si="385"/>
        <v>1890969.7684828404</v>
      </c>
      <c r="Z178" s="2">
        <f t="shared" si="385"/>
        <v>666922.79174952314</v>
      </c>
      <c r="AA178" s="2">
        <f t="shared" si="385"/>
        <v>144215553.07570031</v>
      </c>
      <c r="AB178" s="2">
        <f t="shared" si="385"/>
        <v>271208587.54859465</v>
      </c>
      <c r="AC178" s="2">
        <f t="shared" si="385"/>
        <v>9670432.0035053678</v>
      </c>
      <c r="AD178" s="2">
        <f t="shared" si="385"/>
        <v>10263843.881839583</v>
      </c>
      <c r="AE178" s="2">
        <f t="shared" si="385"/>
        <v>604688.74020825746</v>
      </c>
      <c r="AF178" s="2">
        <f t="shared" si="385"/>
        <v>1033061.7455956107</v>
      </c>
      <c r="AG178" s="2">
        <f t="shared" si="385"/>
        <v>4734782.9338124804</v>
      </c>
      <c r="AH178" s="2">
        <f t="shared" si="385"/>
        <v>1045984.3081705705</v>
      </c>
      <c r="AI178" s="2">
        <f t="shared" ref="AI178:BN178" si="386">AI162</f>
        <v>330500.75239379454</v>
      </c>
      <c r="AJ178" s="2">
        <f t="shared" si="386"/>
        <v>979442.44891405501</v>
      </c>
      <c r="AK178" s="2">
        <f t="shared" si="386"/>
        <v>1514364.4973330046</v>
      </c>
      <c r="AL178" s="2">
        <f t="shared" si="386"/>
        <v>2595295.0105310599</v>
      </c>
      <c r="AM178" s="2">
        <f t="shared" si="386"/>
        <v>1394238.7240389425</v>
      </c>
      <c r="AN178" s="2">
        <f t="shared" si="386"/>
        <v>4064794.1831310084</v>
      </c>
      <c r="AO178" s="2">
        <f t="shared" si="386"/>
        <v>15837800.241282936</v>
      </c>
      <c r="AP178" s="2">
        <f t="shared" si="386"/>
        <v>742016456.49495924</v>
      </c>
      <c r="AQ178" s="2">
        <f t="shared" si="386"/>
        <v>1732032.9168071812</v>
      </c>
      <c r="AR178" s="2">
        <f t="shared" si="386"/>
        <v>311877355.68626815</v>
      </c>
      <c r="AS178" s="2">
        <f t="shared" si="386"/>
        <v>62611819.137173645</v>
      </c>
      <c r="AT178" s="2">
        <f t="shared" si="386"/>
        <v>12409041.132758969</v>
      </c>
      <c r="AU178" s="2">
        <f t="shared" si="386"/>
        <v>1937249.9273276709</v>
      </c>
      <c r="AV178" s="2">
        <f t="shared" si="386"/>
        <v>1349588.5833731701</v>
      </c>
      <c r="AW178" s="2">
        <f t="shared" si="386"/>
        <v>1057514.8272081607</v>
      </c>
      <c r="AX178" s="2">
        <f t="shared" si="386"/>
        <v>719065.35541324294</v>
      </c>
      <c r="AY178" s="2">
        <f t="shared" si="386"/>
        <v>1768111.617199077</v>
      </c>
      <c r="AZ178" s="2">
        <f t="shared" si="386"/>
        <v>17337725.082537901</v>
      </c>
      <c r="BA178" s="2">
        <f t="shared" si="386"/>
        <v>25970819.2395197</v>
      </c>
      <c r="BB178" s="2">
        <f t="shared" si="386"/>
        <v>6912041.6970278444</v>
      </c>
      <c r="BC178" s="2">
        <f t="shared" si="386"/>
        <v>95201124.592110589</v>
      </c>
      <c r="BD178" s="2">
        <f t="shared" si="386"/>
        <v>16130942.441283355</v>
      </c>
      <c r="BE178" s="2">
        <f t="shared" si="386"/>
        <v>5689440.1636313014</v>
      </c>
      <c r="BF178" s="2">
        <f t="shared" si="386"/>
        <v>83804698.802678376</v>
      </c>
      <c r="BG178" s="2">
        <f t="shared" si="386"/>
        <v>1985652.0438159415</v>
      </c>
      <c r="BH178" s="2">
        <f t="shared" si="386"/>
        <v>2259579.2006878173</v>
      </c>
      <c r="BI178" s="2">
        <f t="shared" si="386"/>
        <v>771554.62409539719</v>
      </c>
      <c r="BJ178" s="2">
        <f t="shared" si="386"/>
        <v>27941855.196898542</v>
      </c>
      <c r="BK178" s="2">
        <f t="shared" si="386"/>
        <v>52789523.343174271</v>
      </c>
      <c r="BL178" s="2">
        <f t="shared" si="386"/>
        <v>243951.21012879934</v>
      </c>
      <c r="BM178" s="2">
        <f t="shared" si="386"/>
        <v>1243735.1059043941</v>
      </c>
      <c r="BN178" s="2">
        <f t="shared" si="386"/>
        <v>11082040.885732194</v>
      </c>
      <c r="BO178" s="2">
        <f t="shared" ref="BO178:CT178" si="387">BO162</f>
        <v>4447847.0416043652</v>
      </c>
      <c r="BP178" s="2">
        <f t="shared" si="387"/>
        <v>2821545.0673928317</v>
      </c>
      <c r="BQ178" s="2">
        <f t="shared" si="387"/>
        <v>57040887.542222783</v>
      </c>
      <c r="BR178" s="2">
        <f t="shared" si="387"/>
        <v>8744928.439647695</v>
      </c>
      <c r="BS178" s="2">
        <f t="shared" si="387"/>
        <v>2815546.9959193547</v>
      </c>
      <c r="BT178" s="2">
        <f t="shared" si="387"/>
        <v>3137615.1166863353</v>
      </c>
      <c r="BU178" s="2">
        <f t="shared" si="387"/>
        <v>2478519.9256954594</v>
      </c>
      <c r="BV178" s="2">
        <f t="shared" si="387"/>
        <v>14725863.360709792</v>
      </c>
      <c r="BW178" s="2">
        <f t="shared" si="387"/>
        <v>19409588.570926085</v>
      </c>
      <c r="BX178" s="2">
        <f t="shared" si="387"/>
        <v>1236730.7214107332</v>
      </c>
      <c r="BY178" s="2">
        <f t="shared" si="387"/>
        <v>3616060.6809490533</v>
      </c>
      <c r="BZ178" s="2">
        <f t="shared" si="387"/>
        <v>1175134.9592896204</v>
      </c>
      <c r="CA178" s="2">
        <f t="shared" si="387"/>
        <v>2617736.0919504059</v>
      </c>
      <c r="CB178" s="2">
        <f t="shared" si="387"/>
        <v>416638613.32300925</v>
      </c>
      <c r="CC178" s="2">
        <f t="shared" si="387"/>
        <v>566299.39819365914</v>
      </c>
      <c r="CD178" s="2">
        <f t="shared" si="387"/>
        <v>483279.27227923402</v>
      </c>
      <c r="CE178" s="2">
        <f t="shared" si="387"/>
        <v>1290584.8911670363</v>
      </c>
      <c r="CF178" s="2">
        <f t="shared" si="387"/>
        <v>870142.040099732</v>
      </c>
      <c r="CG178" s="2">
        <f t="shared" si="387"/>
        <v>772601.79609664017</v>
      </c>
      <c r="CH178" s="2">
        <f t="shared" si="387"/>
        <v>521640.65831956221</v>
      </c>
      <c r="CI178" s="2">
        <f t="shared" si="387"/>
        <v>3481702.3176382785</v>
      </c>
      <c r="CJ178" s="2">
        <f t="shared" si="387"/>
        <v>10497211.674650326</v>
      </c>
      <c r="CK178" s="2">
        <f t="shared" si="387"/>
        <v>21248958.359979711</v>
      </c>
      <c r="CL178" s="2">
        <f t="shared" si="387"/>
        <v>3452834.8214814491</v>
      </c>
      <c r="CM178" s="2">
        <f t="shared" si="387"/>
        <v>1769885.2113576119</v>
      </c>
      <c r="CN178" s="2">
        <f t="shared" si="387"/>
        <v>147207651.50072297</v>
      </c>
      <c r="CO178" s="2">
        <f t="shared" si="387"/>
        <v>92221296.477896214</v>
      </c>
      <c r="CP178" s="2">
        <f t="shared" si="387"/>
        <v>12302269.6757</v>
      </c>
      <c r="CQ178" s="2">
        <f t="shared" si="387"/>
        <v>2874655.3127515954</v>
      </c>
      <c r="CR178" s="2">
        <f t="shared" si="387"/>
        <v>346603.91810122767</v>
      </c>
      <c r="CS178" s="2">
        <f t="shared" si="387"/>
        <v>1574481.2954935434</v>
      </c>
      <c r="CT178" s="2">
        <f t="shared" si="387"/>
        <v>640595.26243600482</v>
      </c>
      <c r="CU178" s="2">
        <f t="shared" ref="CU178:DZ178" si="388">CU162</f>
        <v>488135.92290574568</v>
      </c>
      <c r="CV178" s="2">
        <f t="shared" si="388"/>
        <v>434541.68146803632</v>
      </c>
      <c r="CW178" s="2">
        <f t="shared" si="388"/>
        <v>1165895.175081793</v>
      </c>
      <c r="CX178" s="2">
        <f t="shared" si="388"/>
        <v>2424579.8243987518</v>
      </c>
      <c r="CY178" s="2">
        <f t="shared" si="388"/>
        <v>189218.58391599756</v>
      </c>
      <c r="CZ178" s="2">
        <f t="shared" si="388"/>
        <v>7372069.5828073435</v>
      </c>
      <c r="DA178" s="2">
        <f t="shared" si="388"/>
        <v>1355180.6504334745</v>
      </c>
      <c r="DB178" s="2">
        <f t="shared" si="388"/>
        <v>1342257.5307418418</v>
      </c>
      <c r="DC178" s="2">
        <f t="shared" si="388"/>
        <v>1268221.7630587458</v>
      </c>
      <c r="DD178" s="2">
        <f t="shared" si="388"/>
        <v>844241.1923973111</v>
      </c>
      <c r="DE178" s="2">
        <f t="shared" si="388"/>
        <v>1922411.3671241372</v>
      </c>
      <c r="DF178" s="2">
        <f t="shared" si="388"/>
        <v>84416144.032972708</v>
      </c>
      <c r="DG178" s="2">
        <f t="shared" si="388"/>
        <v>1634265.8385602438</v>
      </c>
      <c r="DH178" s="2">
        <f t="shared" si="388"/>
        <v>10342493.485715965</v>
      </c>
      <c r="DI178" s="2">
        <f t="shared" si="388"/>
        <v>13355468.513336636</v>
      </c>
      <c r="DJ178" s="2">
        <f t="shared" si="388"/>
        <v>1953362.5665764378</v>
      </c>
      <c r="DK178" s="2">
        <f t="shared" si="388"/>
        <v>1399816.3369962755</v>
      </c>
      <c r="DL178" s="2">
        <f t="shared" si="388"/>
        <v>25970127.095387001</v>
      </c>
      <c r="DM178" s="2">
        <f t="shared" si="388"/>
        <v>752148.07313530787</v>
      </c>
      <c r="DN178" s="2">
        <f t="shared" si="388"/>
        <v>7600080.4680981785</v>
      </c>
      <c r="DO178" s="2">
        <f t="shared" si="388"/>
        <v>10668740.419885753</v>
      </c>
      <c r="DP178" s="2">
        <f t="shared" si="388"/>
        <v>983922.02954476292</v>
      </c>
      <c r="DQ178" s="2">
        <f t="shared" si="388"/>
        <v>9645874.9068710878</v>
      </c>
      <c r="DR178" s="2">
        <f t="shared" si="388"/>
        <v>2673753.2328581456</v>
      </c>
      <c r="DS178" s="2">
        <f t="shared" si="388"/>
        <v>1259296.8387908253</v>
      </c>
      <c r="DT178" s="2">
        <f t="shared" si="388"/>
        <v>338951.40516985266</v>
      </c>
      <c r="DU178" s="2">
        <f t="shared" si="388"/>
        <v>865981.64471554733</v>
      </c>
      <c r="DV178" s="2">
        <f t="shared" si="388"/>
        <v>274476.62509355176</v>
      </c>
      <c r="DW178" s="2">
        <f t="shared" si="388"/>
        <v>588987.83801396808</v>
      </c>
      <c r="DX178" s="2">
        <f t="shared" si="388"/>
        <v>2731791.8641439276</v>
      </c>
      <c r="DY178" s="2">
        <f t="shared" si="388"/>
        <v>3938915.6921861786</v>
      </c>
      <c r="DZ178" s="2">
        <f t="shared" si="388"/>
        <v>5963994.6599159781</v>
      </c>
      <c r="EA178" s="2">
        <f t="shared" ref="EA178:FF178" si="389">EA162</f>
        <v>6533140.1970718196</v>
      </c>
      <c r="EB178" s="2">
        <f t="shared" si="389"/>
        <v>2348640.4929981716</v>
      </c>
      <c r="EC178" s="2">
        <f t="shared" si="389"/>
        <v>1040020.8614244146</v>
      </c>
      <c r="ED178" s="2">
        <f t="shared" si="389"/>
        <v>22759100.663232777</v>
      </c>
      <c r="EE178" s="2">
        <f t="shared" si="389"/>
        <v>510968.06744579424</v>
      </c>
      <c r="EF178" s="2">
        <f t="shared" si="389"/>
        <v>2622923.2557135364</v>
      </c>
      <c r="EG178" s="2">
        <f t="shared" si="389"/>
        <v>844767.47837082215</v>
      </c>
      <c r="EH178" s="2">
        <f t="shared" si="389"/>
        <v>406658.65831139887</v>
      </c>
      <c r="EI178" s="2">
        <f t="shared" si="389"/>
        <v>39946316.344643086</v>
      </c>
      <c r="EJ178" s="2">
        <f t="shared" si="389"/>
        <v>31180728.020733792</v>
      </c>
      <c r="EK178" s="2">
        <f t="shared" si="389"/>
        <v>2804928.7752219336</v>
      </c>
      <c r="EL178" s="2">
        <f t="shared" si="389"/>
        <v>1624026.3769511955</v>
      </c>
      <c r="EM178" s="2">
        <f t="shared" si="389"/>
        <v>2895360.5498122759</v>
      </c>
      <c r="EN178" s="2">
        <f t="shared" si="389"/>
        <v>2363854.1580170519</v>
      </c>
      <c r="EO178" s="2">
        <f t="shared" si="389"/>
        <v>1263067.768501407</v>
      </c>
      <c r="EP178" s="2">
        <f t="shared" si="389"/>
        <v>4418734.612200547</v>
      </c>
      <c r="EQ178" s="2">
        <f t="shared" si="389"/>
        <v>10884093.074972715</v>
      </c>
      <c r="ER178" s="2">
        <f t="shared" si="389"/>
        <v>3521620.5614080629</v>
      </c>
      <c r="ES178" s="2">
        <f t="shared" si="389"/>
        <v>990536.62845181546</v>
      </c>
      <c r="ET178" s="2">
        <f t="shared" si="389"/>
        <v>1344826.0259588903</v>
      </c>
      <c r="EU178" s="2">
        <f t="shared" si="389"/>
        <v>1262470.6610969945</v>
      </c>
      <c r="EV178" s="2">
        <f t="shared" si="389"/>
        <v>1169680.9777251766</v>
      </c>
      <c r="EW178" s="2">
        <f t="shared" si="389"/>
        <v>10348237.557270473</v>
      </c>
      <c r="EX178" s="2">
        <f t="shared" si="389"/>
        <v>532881.63161985599</v>
      </c>
      <c r="EY178" s="2">
        <f t="shared" si="389"/>
        <v>1091770.165990676</v>
      </c>
      <c r="EZ178" s="2">
        <f t="shared" si="389"/>
        <v>872496.26967305073</v>
      </c>
      <c r="FA178" s="2">
        <f t="shared" si="389"/>
        <v>39667850.655869082</v>
      </c>
      <c r="FB178" s="2">
        <f t="shared" si="389"/>
        <v>3932608.606384296</v>
      </c>
      <c r="FC178" s="2">
        <f t="shared" si="389"/>
        <v>12553968.558431296</v>
      </c>
      <c r="FD178" s="2">
        <f t="shared" si="389"/>
        <v>1491995.8668489</v>
      </c>
      <c r="FE178" s="2">
        <f t="shared" si="389"/>
        <v>600121.77125896479</v>
      </c>
      <c r="FF178" s="2">
        <f t="shared" si="389"/>
        <v>650288.6070020959</v>
      </c>
      <c r="FG178" s="2">
        <f t="shared" ref="FG178:FX178" si="390">FG162</f>
        <v>922833.97146717145</v>
      </c>
      <c r="FH178" s="2">
        <f t="shared" si="390"/>
        <v>927049.80523503968</v>
      </c>
      <c r="FI178" s="2">
        <f t="shared" si="390"/>
        <v>12998399.963079365</v>
      </c>
      <c r="FJ178" s="2">
        <f t="shared" si="390"/>
        <v>17909216.936136536</v>
      </c>
      <c r="FK178" s="2">
        <f t="shared" si="390"/>
        <v>23974924.717216708</v>
      </c>
      <c r="FL178" s="2">
        <f t="shared" si="390"/>
        <v>50925923.807967298</v>
      </c>
      <c r="FM178" s="2">
        <f t="shared" si="390"/>
        <v>30736478.365461435</v>
      </c>
      <c r="FN178" s="2">
        <f t="shared" si="390"/>
        <v>64872439.650627606</v>
      </c>
      <c r="FO178" s="2">
        <f t="shared" si="390"/>
        <v>13084860.921097342</v>
      </c>
      <c r="FP178" s="2">
        <f t="shared" si="390"/>
        <v>12907696.432715667</v>
      </c>
      <c r="FQ178" s="2">
        <f t="shared" si="390"/>
        <v>11957292.643372564</v>
      </c>
      <c r="FR178" s="2">
        <f t="shared" si="390"/>
        <v>3065735.1359878764</v>
      </c>
      <c r="FS178" s="2">
        <f t="shared" si="390"/>
        <v>2607869.3486140636</v>
      </c>
      <c r="FT178" s="2">
        <f t="shared" si="390"/>
        <v>1369864.1273952036</v>
      </c>
      <c r="FU178" s="2">
        <f t="shared" si="390"/>
        <v>3611248.010733983</v>
      </c>
      <c r="FV178" s="2">
        <f t="shared" si="390"/>
        <v>2647491.9230650249</v>
      </c>
      <c r="FW178" s="2">
        <f t="shared" si="390"/>
        <v>457482.44890199049</v>
      </c>
      <c r="FX178" s="2">
        <f t="shared" si="390"/>
        <v>400056.71688779496</v>
      </c>
      <c r="FY178" s="2">
        <v>0</v>
      </c>
      <c r="FZ178" s="2">
        <f>SUM(C178:FY178)</f>
        <v>4293536996.8957319</v>
      </c>
      <c r="GA178" s="2"/>
      <c r="GB178" s="2"/>
      <c r="GC178" s="2"/>
      <c r="GD178" s="2"/>
      <c r="GE178" s="2"/>
      <c r="GF178" s="2"/>
      <c r="GG178" s="2"/>
      <c r="GH178" s="2"/>
      <c r="GI178" s="116"/>
      <c r="GJ178" s="116"/>
      <c r="GK178" s="116"/>
      <c r="GL178" s="116"/>
      <c r="GM178" s="116"/>
    </row>
    <row r="179" spans="1:195" x14ac:dyDescent="0.35">
      <c r="A179" s="115" t="s">
        <v>628</v>
      </c>
      <c r="B179" s="116" t="s">
        <v>697</v>
      </c>
      <c r="C179" s="2">
        <f t="shared" ref="C179:AH179" si="391">C163</f>
        <v>2560686.85</v>
      </c>
      <c r="D179" s="2">
        <f t="shared" si="391"/>
        <v>5893861.0700000003</v>
      </c>
      <c r="E179" s="2">
        <f t="shared" si="391"/>
        <v>1533589.31</v>
      </c>
      <c r="F179" s="2">
        <f t="shared" si="391"/>
        <v>8621939.0800000001</v>
      </c>
      <c r="G179" s="2">
        <f t="shared" si="391"/>
        <v>607002.37</v>
      </c>
      <c r="H179" s="2">
        <f t="shared" si="391"/>
        <v>55490.34</v>
      </c>
      <c r="I179" s="2">
        <f t="shared" si="391"/>
        <v>1650259.9</v>
      </c>
      <c r="J179" s="2">
        <f t="shared" si="391"/>
        <v>547848.93999999994</v>
      </c>
      <c r="K179" s="2">
        <f t="shared" si="391"/>
        <v>149089.71</v>
      </c>
      <c r="L179" s="2">
        <f t="shared" si="391"/>
        <v>1508705.62</v>
      </c>
      <c r="M179" s="2">
        <f t="shared" si="391"/>
        <v>497059.11</v>
      </c>
      <c r="N179" s="2">
        <f t="shared" si="391"/>
        <v>13016108.810000001</v>
      </c>
      <c r="O179" s="2">
        <f t="shared" si="391"/>
        <v>5532329.25</v>
      </c>
      <c r="P179" s="2">
        <f t="shared" si="391"/>
        <v>88257.72</v>
      </c>
      <c r="Q179" s="2">
        <f t="shared" si="391"/>
        <v>9691721</v>
      </c>
      <c r="R179" s="2">
        <f t="shared" si="391"/>
        <v>107971.01</v>
      </c>
      <c r="S179" s="2">
        <f t="shared" si="391"/>
        <v>1090460.56</v>
      </c>
      <c r="T179" s="2">
        <f t="shared" si="391"/>
        <v>8030.7</v>
      </c>
      <c r="U179" s="2">
        <f t="shared" si="391"/>
        <v>72131.58</v>
      </c>
      <c r="V179" s="2">
        <f t="shared" si="391"/>
        <v>88788.87</v>
      </c>
      <c r="W179" s="2">
        <f t="shared" si="391"/>
        <v>18955.97</v>
      </c>
      <c r="X179" s="2">
        <f t="shared" si="391"/>
        <v>26336.28</v>
      </c>
      <c r="Y179" s="2">
        <f t="shared" si="391"/>
        <v>141119.24</v>
      </c>
      <c r="Z179" s="2">
        <f t="shared" si="391"/>
        <v>64405.89</v>
      </c>
      <c r="AA179" s="2">
        <f t="shared" si="391"/>
        <v>7031649.9000000004</v>
      </c>
      <c r="AB179" s="2">
        <f t="shared" si="391"/>
        <v>13084314.060000001</v>
      </c>
      <c r="AC179" s="2">
        <f t="shared" si="391"/>
        <v>755081.04</v>
      </c>
      <c r="AD179" s="2">
        <f t="shared" si="391"/>
        <v>788299.15</v>
      </c>
      <c r="AE179" s="2">
        <f t="shared" si="391"/>
        <v>62608.6</v>
      </c>
      <c r="AF179" s="2">
        <f t="shared" si="391"/>
        <v>99519.48</v>
      </c>
      <c r="AG179" s="2">
        <f t="shared" si="391"/>
        <v>342263</v>
      </c>
      <c r="AH179" s="2">
        <f t="shared" si="391"/>
        <v>167760.49</v>
      </c>
      <c r="AI179" s="2">
        <f t="shared" ref="AI179:BN179" si="392">AI163</f>
        <v>57733.29</v>
      </c>
      <c r="AJ179" s="2">
        <f t="shared" si="392"/>
        <v>143887.04000000001</v>
      </c>
      <c r="AK179" s="2">
        <f t="shared" si="392"/>
        <v>51657.68</v>
      </c>
      <c r="AL179" s="2">
        <f t="shared" si="392"/>
        <v>140572.76</v>
      </c>
      <c r="AM179" s="2">
        <f t="shared" si="392"/>
        <v>112017.04</v>
      </c>
      <c r="AN179" s="2">
        <f t="shared" si="392"/>
        <v>534213.55000000005</v>
      </c>
      <c r="AO179" s="2">
        <f t="shared" si="392"/>
        <v>1789029.78</v>
      </c>
      <c r="AP179" s="2">
        <f t="shared" si="392"/>
        <v>37511674.450000003</v>
      </c>
      <c r="AQ179" s="2">
        <f t="shared" si="392"/>
        <v>117578.77</v>
      </c>
      <c r="AR179" s="2">
        <f t="shared" si="392"/>
        <v>20939020.390000001</v>
      </c>
      <c r="AS179" s="2">
        <f t="shared" si="392"/>
        <v>3102494.63</v>
      </c>
      <c r="AT179" s="2">
        <f t="shared" si="392"/>
        <v>1165025.0900000001</v>
      </c>
      <c r="AU179" s="2">
        <f t="shared" si="392"/>
        <v>199381.71</v>
      </c>
      <c r="AV179" s="2">
        <f t="shared" si="392"/>
        <v>170342.12</v>
      </c>
      <c r="AW179" s="2">
        <f t="shared" si="392"/>
        <v>116296.69</v>
      </c>
      <c r="AX179" s="2">
        <f t="shared" si="392"/>
        <v>84285.96</v>
      </c>
      <c r="AY179" s="2">
        <f t="shared" si="392"/>
        <v>137273.78</v>
      </c>
      <c r="AZ179" s="2">
        <f t="shared" si="392"/>
        <v>1582169.7</v>
      </c>
      <c r="BA179" s="2">
        <f t="shared" si="392"/>
        <v>2390410.06</v>
      </c>
      <c r="BB179" s="2">
        <f t="shared" si="392"/>
        <v>507446.07</v>
      </c>
      <c r="BC179" s="2">
        <f t="shared" si="392"/>
        <v>8608146.8300000001</v>
      </c>
      <c r="BD179" s="2">
        <f t="shared" si="392"/>
        <v>1380661.41</v>
      </c>
      <c r="BE179" s="2">
        <f t="shared" si="392"/>
        <v>465282.08</v>
      </c>
      <c r="BF179" s="2">
        <f t="shared" si="392"/>
        <v>7512114.3899999997</v>
      </c>
      <c r="BG179" s="2">
        <f t="shared" si="392"/>
        <v>128664.05</v>
      </c>
      <c r="BH179" s="2">
        <f t="shared" si="392"/>
        <v>189864.58</v>
      </c>
      <c r="BI179" s="2">
        <f t="shared" si="392"/>
        <v>72393.7</v>
      </c>
      <c r="BJ179" s="2">
        <f t="shared" si="392"/>
        <v>1999682.04</v>
      </c>
      <c r="BK179" s="2">
        <f t="shared" si="392"/>
        <v>3680646.98</v>
      </c>
      <c r="BL179" s="2">
        <f t="shared" si="392"/>
        <v>17783.759999999998</v>
      </c>
      <c r="BM179" s="2">
        <f t="shared" si="392"/>
        <v>98110.03</v>
      </c>
      <c r="BN179" s="2">
        <f t="shared" si="392"/>
        <v>1169134.1200000001</v>
      </c>
      <c r="BO179" s="2">
        <f t="shared" ref="BO179:CT179" si="393">BO163</f>
        <v>384843.3</v>
      </c>
      <c r="BP179" s="2">
        <f t="shared" si="393"/>
        <v>238915.94</v>
      </c>
      <c r="BQ179" s="2">
        <f t="shared" si="393"/>
        <v>2221039.2200000002</v>
      </c>
      <c r="BR179" s="2">
        <f t="shared" si="393"/>
        <v>599679.81000000006</v>
      </c>
      <c r="BS179" s="2">
        <f t="shared" si="393"/>
        <v>319211.21999999997</v>
      </c>
      <c r="BT179" s="2">
        <f t="shared" si="393"/>
        <v>165924.15</v>
      </c>
      <c r="BU179" s="2">
        <f t="shared" si="393"/>
        <v>96214.02</v>
      </c>
      <c r="BV179" s="2">
        <f t="shared" si="393"/>
        <v>775400.17</v>
      </c>
      <c r="BW179" s="2">
        <f t="shared" si="393"/>
        <v>881978.83</v>
      </c>
      <c r="BX179" s="2">
        <f t="shared" si="393"/>
        <v>94147.65</v>
      </c>
      <c r="BY179" s="2">
        <f t="shared" si="393"/>
        <v>328469.07</v>
      </c>
      <c r="BZ179" s="2">
        <f t="shared" si="393"/>
        <v>94435.42</v>
      </c>
      <c r="CA179" s="2">
        <f t="shared" si="393"/>
        <v>369516.28</v>
      </c>
      <c r="CB179" s="2">
        <f t="shared" si="393"/>
        <v>25092860.210000001</v>
      </c>
      <c r="CC179" s="2">
        <f t="shared" si="393"/>
        <v>6719.14</v>
      </c>
      <c r="CD179" s="2">
        <f t="shared" si="393"/>
        <v>92314.27</v>
      </c>
      <c r="CE179" s="2">
        <f t="shared" si="393"/>
        <v>121704.85</v>
      </c>
      <c r="CF179" s="2">
        <f t="shared" si="393"/>
        <v>86249.11</v>
      </c>
      <c r="CG179" s="2">
        <f t="shared" si="393"/>
        <v>62583.839999999997</v>
      </c>
      <c r="CH179" s="2">
        <f t="shared" si="393"/>
        <v>31013.25</v>
      </c>
      <c r="CI179" s="2">
        <f t="shared" si="393"/>
        <v>258674.55</v>
      </c>
      <c r="CJ179" s="2">
        <f t="shared" si="393"/>
        <v>426066.47</v>
      </c>
      <c r="CK179" s="2">
        <f t="shared" si="393"/>
        <v>1750071.31</v>
      </c>
      <c r="CL179" s="2">
        <f t="shared" si="393"/>
        <v>245364.2</v>
      </c>
      <c r="CM179" s="2">
        <f t="shared" si="393"/>
        <v>191892.09</v>
      </c>
      <c r="CN179" s="2">
        <f t="shared" si="393"/>
        <v>8815625.7400000002</v>
      </c>
      <c r="CO179" s="2">
        <f t="shared" si="393"/>
        <v>5549747.4500000002</v>
      </c>
      <c r="CP179" s="2">
        <f t="shared" si="393"/>
        <v>770993.74</v>
      </c>
      <c r="CQ179" s="2">
        <f t="shared" si="393"/>
        <v>416736.65</v>
      </c>
      <c r="CR179" s="2">
        <f t="shared" si="393"/>
        <v>78141.490000000005</v>
      </c>
      <c r="CS179" s="2">
        <f t="shared" si="393"/>
        <v>240994.83</v>
      </c>
      <c r="CT179" s="2">
        <f t="shared" si="393"/>
        <v>91274.86</v>
      </c>
      <c r="CU179" s="2">
        <f t="shared" ref="CU179:DZ179" si="394">CU163</f>
        <v>53855.1</v>
      </c>
      <c r="CV179" s="2">
        <f t="shared" si="394"/>
        <v>41708.230000000003</v>
      </c>
      <c r="CW179" s="2">
        <f t="shared" si="394"/>
        <v>176440.45</v>
      </c>
      <c r="CX179" s="2">
        <f t="shared" si="394"/>
        <v>236614.89</v>
      </c>
      <c r="CY179" s="2">
        <f t="shared" si="394"/>
        <v>20968.009999999998</v>
      </c>
      <c r="CZ179" s="2">
        <f t="shared" si="394"/>
        <v>758934.99</v>
      </c>
      <c r="DA179" s="2">
        <f t="shared" si="394"/>
        <v>161197.35</v>
      </c>
      <c r="DB179" s="2">
        <f t="shared" si="394"/>
        <v>124091.36</v>
      </c>
      <c r="DC179" s="2">
        <f t="shared" si="394"/>
        <v>157117.60999999999</v>
      </c>
      <c r="DD179" s="2">
        <f t="shared" si="394"/>
        <v>87319.42</v>
      </c>
      <c r="DE179" s="2">
        <f t="shared" si="394"/>
        <v>230376.64</v>
      </c>
      <c r="DF179" s="2">
        <f t="shared" si="394"/>
        <v>7931372.8899999997</v>
      </c>
      <c r="DG179" s="2">
        <f t="shared" si="394"/>
        <v>142288.07</v>
      </c>
      <c r="DH179" s="2">
        <f t="shared" si="394"/>
        <v>973344.63</v>
      </c>
      <c r="DI179" s="2">
        <f t="shared" si="394"/>
        <v>1314255.48</v>
      </c>
      <c r="DJ179" s="2">
        <f t="shared" si="394"/>
        <v>163354.1</v>
      </c>
      <c r="DK179" s="2">
        <f t="shared" si="394"/>
        <v>90233.65</v>
      </c>
      <c r="DL179" s="2">
        <f t="shared" si="394"/>
        <v>2704099.51</v>
      </c>
      <c r="DM179" s="2">
        <f t="shared" si="394"/>
        <v>80754.929999999993</v>
      </c>
      <c r="DN179" s="2">
        <f t="shared" si="394"/>
        <v>617000.51</v>
      </c>
      <c r="DO179" s="2">
        <f t="shared" si="394"/>
        <v>788407.76</v>
      </c>
      <c r="DP179" s="2">
        <f t="shared" si="394"/>
        <v>62459.3</v>
      </c>
      <c r="DQ179" s="2">
        <f t="shared" si="394"/>
        <v>497654.79</v>
      </c>
      <c r="DR179" s="2">
        <f t="shared" si="394"/>
        <v>371954.19</v>
      </c>
      <c r="DS179" s="2">
        <f t="shared" si="394"/>
        <v>221168.19</v>
      </c>
      <c r="DT179" s="2">
        <f t="shared" si="394"/>
        <v>56709.85</v>
      </c>
      <c r="DU179" s="2">
        <f t="shared" si="394"/>
        <v>128077.61</v>
      </c>
      <c r="DV179" s="2">
        <f t="shared" si="394"/>
        <v>51103.51</v>
      </c>
      <c r="DW179" s="2">
        <f t="shared" si="394"/>
        <v>114371.26</v>
      </c>
      <c r="DX179" s="2">
        <f t="shared" si="394"/>
        <v>148269.19</v>
      </c>
      <c r="DY179" s="2">
        <f t="shared" si="394"/>
        <v>246747.81</v>
      </c>
      <c r="DZ179" s="2">
        <f t="shared" si="394"/>
        <v>425356.04</v>
      </c>
      <c r="EA179" s="2">
        <f t="shared" ref="EA179:FF179" si="395">EA163</f>
        <v>700118.12</v>
      </c>
      <c r="EB179" s="2">
        <f t="shared" si="395"/>
        <v>256195.04</v>
      </c>
      <c r="EC179" s="2">
        <f t="shared" si="395"/>
        <v>113432.63</v>
      </c>
      <c r="ED179" s="2">
        <f t="shared" si="395"/>
        <v>711930.54</v>
      </c>
      <c r="EE179" s="2">
        <f t="shared" si="395"/>
        <v>67348.02</v>
      </c>
      <c r="EF179" s="2">
        <f t="shared" si="395"/>
        <v>336479.58</v>
      </c>
      <c r="EG179" s="2">
        <f t="shared" si="395"/>
        <v>116568.87</v>
      </c>
      <c r="EH179" s="2">
        <f t="shared" si="395"/>
        <v>52622.38</v>
      </c>
      <c r="EI179" s="2">
        <f t="shared" si="395"/>
        <v>3203402.36</v>
      </c>
      <c r="EJ179" s="2">
        <f t="shared" si="395"/>
        <v>2293388.59</v>
      </c>
      <c r="EK179" s="2">
        <f t="shared" si="395"/>
        <v>133472.82999999999</v>
      </c>
      <c r="EL179" s="2">
        <f t="shared" si="395"/>
        <v>87668.64</v>
      </c>
      <c r="EM179" s="2">
        <f t="shared" si="395"/>
        <v>287432.94</v>
      </c>
      <c r="EN179" s="2">
        <f t="shared" si="395"/>
        <v>276609.03000000003</v>
      </c>
      <c r="EO179" s="2">
        <f t="shared" si="395"/>
        <v>115921.81</v>
      </c>
      <c r="EP179" s="2">
        <f t="shared" si="395"/>
        <v>211442.66</v>
      </c>
      <c r="EQ179" s="2">
        <f t="shared" si="395"/>
        <v>943823.96</v>
      </c>
      <c r="ER179" s="2">
        <f t="shared" si="395"/>
        <v>210772.92</v>
      </c>
      <c r="ES179" s="2">
        <f t="shared" si="395"/>
        <v>234274.46</v>
      </c>
      <c r="ET179" s="2">
        <f t="shared" si="395"/>
        <v>130038.67</v>
      </c>
      <c r="EU179" s="2">
        <f t="shared" si="395"/>
        <v>176769.81</v>
      </c>
      <c r="EV179" s="2">
        <f t="shared" si="395"/>
        <v>75842.8</v>
      </c>
      <c r="EW179" s="2">
        <f t="shared" si="395"/>
        <v>319722.75</v>
      </c>
      <c r="EX179" s="2">
        <f t="shared" si="395"/>
        <v>21080.99</v>
      </c>
      <c r="EY179" s="2">
        <f t="shared" si="395"/>
        <v>109249.08</v>
      </c>
      <c r="EZ179" s="2">
        <f t="shared" si="395"/>
        <v>96378.18</v>
      </c>
      <c r="FA179" s="2">
        <f t="shared" si="395"/>
        <v>1752049.95</v>
      </c>
      <c r="FB179" s="2">
        <f t="shared" si="395"/>
        <v>337716.29</v>
      </c>
      <c r="FC179" s="2">
        <f t="shared" si="395"/>
        <v>899627.18</v>
      </c>
      <c r="FD179" s="2">
        <f t="shared" si="395"/>
        <v>161761.99</v>
      </c>
      <c r="FE179" s="2">
        <f t="shared" si="395"/>
        <v>69042.38</v>
      </c>
      <c r="FF179" s="2">
        <f t="shared" si="395"/>
        <v>73860.83</v>
      </c>
      <c r="FG179" s="2">
        <f t="shared" ref="FG179:FX179" si="396">FG163</f>
        <v>87094.12</v>
      </c>
      <c r="FH179" s="2">
        <f t="shared" si="396"/>
        <v>113911.19</v>
      </c>
      <c r="FI179" s="2">
        <f t="shared" si="396"/>
        <v>713196.77</v>
      </c>
      <c r="FJ179" s="2">
        <f t="shared" si="396"/>
        <v>972386.27</v>
      </c>
      <c r="FK179" s="2">
        <f t="shared" si="396"/>
        <v>939801.96</v>
      </c>
      <c r="FL179" s="2">
        <f t="shared" si="396"/>
        <v>2258274.66</v>
      </c>
      <c r="FM179" s="2">
        <f t="shared" si="396"/>
        <v>928178.88</v>
      </c>
      <c r="FN179" s="2">
        <f t="shared" si="396"/>
        <v>3326474.74</v>
      </c>
      <c r="FO179" s="2">
        <f t="shared" si="396"/>
        <v>828285.09</v>
      </c>
      <c r="FP179" s="2">
        <f t="shared" si="396"/>
        <v>721678.08</v>
      </c>
      <c r="FQ179" s="2">
        <f t="shared" si="396"/>
        <v>416551.92</v>
      </c>
      <c r="FR179" s="2">
        <f t="shared" si="396"/>
        <v>279396.44</v>
      </c>
      <c r="FS179" s="2">
        <f t="shared" si="396"/>
        <v>97661.47</v>
      </c>
      <c r="FT179" s="2">
        <f t="shared" si="396"/>
        <v>96720.17</v>
      </c>
      <c r="FU179" s="2">
        <f t="shared" si="396"/>
        <v>339889.24</v>
      </c>
      <c r="FV179" s="2">
        <f t="shared" si="396"/>
        <v>211677.84</v>
      </c>
      <c r="FW179" s="2">
        <f t="shared" si="396"/>
        <v>49670.92</v>
      </c>
      <c r="FX179" s="2">
        <f t="shared" si="396"/>
        <v>39112.400000000001</v>
      </c>
      <c r="FY179" s="2">
        <v>0</v>
      </c>
      <c r="FZ179" s="2">
        <f>SUM(C179:FY179)</f>
        <v>269151058.32000005</v>
      </c>
      <c r="GB179" s="2"/>
      <c r="GC179" s="2"/>
      <c r="GD179" s="2"/>
      <c r="GE179" s="9"/>
      <c r="GF179" s="9"/>
      <c r="GG179" s="9"/>
      <c r="GH179" s="2"/>
      <c r="GI179" s="116"/>
      <c r="GJ179" s="116"/>
      <c r="GK179" s="116"/>
      <c r="GL179" s="116"/>
      <c r="GM179" s="116"/>
    </row>
    <row r="180" spans="1:195" x14ac:dyDescent="0.35">
      <c r="A180" s="115" t="s">
        <v>629</v>
      </c>
      <c r="B180" s="116" t="s">
        <v>630</v>
      </c>
      <c r="C180" s="2">
        <f>C177-C178-C179</f>
        <v>44334871.149859533</v>
      </c>
      <c r="D180" s="2">
        <f t="shared" ref="D180:BO180" si="397">D177-D178-D179</f>
        <v>258636628.94218892</v>
      </c>
      <c r="E180" s="2">
        <f t="shared" si="397"/>
        <v>24450172.972659115</v>
      </c>
      <c r="F180" s="2">
        <f t="shared" si="397"/>
        <v>173374198.38696927</v>
      </c>
      <c r="G180" s="2">
        <f t="shared" si="397"/>
        <v>11798247.133375747</v>
      </c>
      <c r="H180" s="2">
        <f t="shared" si="397"/>
        <v>9486483.3009572644</v>
      </c>
      <c r="I180" s="2">
        <f t="shared" si="397"/>
        <v>53451263.386009872</v>
      </c>
      <c r="J180" s="2">
        <f t="shared" si="397"/>
        <v>18331274.572336387</v>
      </c>
      <c r="K180" s="2">
        <f t="shared" si="397"/>
        <v>2803958.3865952352</v>
      </c>
      <c r="L180" s="2">
        <f t="shared" si="397"/>
        <v>-51.212669334374368</v>
      </c>
      <c r="M180" s="2">
        <f t="shared" si="397"/>
        <v>2434531.9452139805</v>
      </c>
      <c r="N180" s="2">
        <f t="shared" si="397"/>
        <v>386912772.75672776</v>
      </c>
      <c r="O180" s="2">
        <f t="shared" si="397"/>
        <v>60966709.656771809</v>
      </c>
      <c r="P180" s="2">
        <f t="shared" si="397"/>
        <v>3664430.7140062307</v>
      </c>
      <c r="Q180" s="2">
        <f t="shared" si="397"/>
        <v>297636405.76825094</v>
      </c>
      <c r="R180" s="2">
        <f t="shared" si="397"/>
        <v>78472762.919372335</v>
      </c>
      <c r="S180" s="2">
        <f t="shared" si="397"/>
        <v>1934511.279179974</v>
      </c>
      <c r="T180" s="2">
        <f t="shared" si="397"/>
        <v>2673578.1347185867</v>
      </c>
      <c r="U180" s="2">
        <f t="shared" si="397"/>
        <v>565019.53729084879</v>
      </c>
      <c r="V180" s="2">
        <f t="shared" si="397"/>
        <v>3301838.1245895568</v>
      </c>
      <c r="W180" s="2">
        <f t="shared" si="397"/>
        <v>1150250.0301069666</v>
      </c>
      <c r="X180" s="2">
        <f t="shared" si="397"/>
        <v>981127.35401222704</v>
      </c>
      <c r="Y180" s="2">
        <f t="shared" si="397"/>
        <v>9026827.2515171617</v>
      </c>
      <c r="Z180" s="2">
        <f t="shared" si="397"/>
        <v>3235852.1238504769</v>
      </c>
      <c r="AA180" s="2">
        <f t="shared" si="397"/>
        <v>199729467.41249967</v>
      </c>
      <c r="AB180" s="2">
        <f t="shared" si="397"/>
        <v>24883436.56900537</v>
      </c>
      <c r="AC180" s="2">
        <f t="shared" si="397"/>
        <v>468591.37349463161</v>
      </c>
      <c r="AD180" s="2">
        <f t="shared" si="397"/>
        <v>4217623.5345604159</v>
      </c>
      <c r="AE180" s="2">
        <f t="shared" si="397"/>
        <v>1602925.3767917422</v>
      </c>
      <c r="AF180" s="2">
        <f t="shared" si="397"/>
        <v>2289702.3854043894</v>
      </c>
      <c r="AG180" s="2">
        <f t="shared" si="397"/>
        <v>2967084.9091875199</v>
      </c>
      <c r="AH180" s="2">
        <f t="shared" si="397"/>
        <v>10382937.38022943</v>
      </c>
      <c r="AI180" s="2">
        <f t="shared" si="397"/>
        <v>5220591.1882062061</v>
      </c>
      <c r="AJ180" s="2">
        <f t="shared" si="397"/>
        <v>2648464.2534859451</v>
      </c>
      <c r="AK180" s="2">
        <f t="shared" si="397"/>
        <v>1917407.5232669956</v>
      </c>
      <c r="AL180" s="2">
        <f t="shared" si="397"/>
        <v>2110028.0652689394</v>
      </c>
      <c r="AM180" s="2">
        <f t="shared" si="397"/>
        <v>3447607.311761057</v>
      </c>
      <c r="AN180" s="2">
        <f t="shared" si="397"/>
        <v>-55.804931008489802</v>
      </c>
      <c r="AO180" s="2">
        <f t="shared" si="397"/>
        <v>29677911.214117061</v>
      </c>
      <c r="AP180" s="2">
        <f t="shared" si="397"/>
        <v>247042284.12124079</v>
      </c>
      <c r="AQ180" s="2">
        <f t="shared" si="397"/>
        <v>2721349.6201928188</v>
      </c>
      <c r="AR180" s="2">
        <f t="shared" si="397"/>
        <v>326542856.24093181</v>
      </c>
      <c r="AS180" s="2">
        <f t="shared" si="397"/>
        <v>9561364.1806263514</v>
      </c>
      <c r="AT180" s="2">
        <f t="shared" si="397"/>
        <v>14755165.691641031</v>
      </c>
      <c r="AU180" s="2">
        <f t="shared" si="397"/>
        <v>2567494.8066723291</v>
      </c>
      <c r="AV180" s="2">
        <f t="shared" si="397"/>
        <v>3590791.3706268296</v>
      </c>
      <c r="AW180" s="2">
        <f t="shared" si="397"/>
        <v>3367254.4735918394</v>
      </c>
      <c r="AX180" s="2">
        <f t="shared" si="397"/>
        <v>1269557.8851867572</v>
      </c>
      <c r="AY180" s="2">
        <f t="shared" si="397"/>
        <v>4106372.6358009228</v>
      </c>
      <c r="AZ180" s="2">
        <f t="shared" si="397"/>
        <v>121614195.65846211</v>
      </c>
      <c r="BA180" s="2">
        <f t="shared" si="397"/>
        <v>73419641.684080303</v>
      </c>
      <c r="BB180" s="2">
        <f t="shared" si="397"/>
        <v>76438157.633972168</v>
      </c>
      <c r="BC180" s="2">
        <f t="shared" si="397"/>
        <v>144951645.91268942</v>
      </c>
      <c r="BD180" s="2">
        <f t="shared" si="397"/>
        <v>23057439.176516641</v>
      </c>
      <c r="BE180" s="2">
        <f t="shared" si="397"/>
        <v>7017649.3587686997</v>
      </c>
      <c r="BF180" s="2">
        <f t="shared" si="397"/>
        <v>192016138.46712163</v>
      </c>
      <c r="BG180" s="2">
        <f t="shared" si="397"/>
        <v>10204829.093584057</v>
      </c>
      <c r="BH180" s="2">
        <f t="shared" si="397"/>
        <v>5256749.1353121828</v>
      </c>
      <c r="BI180" s="2">
        <f t="shared" si="397"/>
        <v>3883209.3173046028</v>
      </c>
      <c r="BJ180" s="2">
        <f t="shared" si="397"/>
        <v>40299386.486901462</v>
      </c>
      <c r="BK180" s="2">
        <f t="shared" si="397"/>
        <v>337099494.38762569</v>
      </c>
      <c r="BL180" s="2">
        <f t="shared" si="397"/>
        <v>1626285.8830712007</v>
      </c>
      <c r="BM180" s="2">
        <f t="shared" si="397"/>
        <v>4211228.1228956059</v>
      </c>
      <c r="BN180" s="2">
        <f t="shared" si="397"/>
        <v>22578556.344067801</v>
      </c>
      <c r="BO180" s="2">
        <f t="shared" si="397"/>
        <v>9647381.5123956352</v>
      </c>
      <c r="BP180" s="2">
        <f t="shared" ref="BP180:EA180" si="398">BP177-BP178-BP179</f>
        <v>13059.919407168345</v>
      </c>
      <c r="BQ180" s="2">
        <f t="shared" si="398"/>
        <v>11530041.807977213</v>
      </c>
      <c r="BR180" s="2">
        <f t="shared" si="398"/>
        <v>43860252.882752299</v>
      </c>
      <c r="BS180" s="2">
        <f t="shared" si="398"/>
        <v>11933026.783280645</v>
      </c>
      <c r="BT180" s="2">
        <f t="shared" si="398"/>
        <v>2400633.2021136647</v>
      </c>
      <c r="BU180" s="2">
        <f t="shared" si="398"/>
        <v>3529020.5423045405</v>
      </c>
      <c r="BV180" s="2">
        <f t="shared" si="398"/>
        <v>-111.6565097925486</v>
      </c>
      <c r="BW180" s="2">
        <f t="shared" si="398"/>
        <v>4539585.2256739158</v>
      </c>
      <c r="BX180" s="2">
        <f t="shared" si="398"/>
        <v>223835.20418926692</v>
      </c>
      <c r="BY180" s="2">
        <f t="shared" si="398"/>
        <v>2140622.9920509467</v>
      </c>
      <c r="BZ180" s="2">
        <f t="shared" si="398"/>
        <v>2892109.6781103797</v>
      </c>
      <c r="CA180" s="2">
        <f t="shared" si="398"/>
        <v>114469.85964959417</v>
      </c>
      <c r="CB180" s="2">
        <f t="shared" si="398"/>
        <v>367694957.65759069</v>
      </c>
      <c r="CC180" s="2">
        <f t="shared" si="398"/>
        <v>3047804.7682063407</v>
      </c>
      <c r="CD180" s="2">
        <f t="shared" si="398"/>
        <v>692566.89712076599</v>
      </c>
      <c r="CE180" s="2">
        <f t="shared" si="398"/>
        <v>1817359.6254329635</v>
      </c>
      <c r="CF180" s="2">
        <f t="shared" si="398"/>
        <v>1283712.2373002677</v>
      </c>
      <c r="CG180" s="2">
        <f t="shared" si="398"/>
        <v>2829279.08510336</v>
      </c>
      <c r="CH180" s="2">
        <f t="shared" si="398"/>
        <v>1603533.7518804376</v>
      </c>
      <c r="CI180" s="2">
        <f t="shared" si="398"/>
        <v>4998918.1795617221</v>
      </c>
      <c r="CJ180" s="2">
        <f t="shared" si="398"/>
        <v>346697.51334967348</v>
      </c>
      <c r="CK180" s="2">
        <f t="shared" si="398"/>
        <v>26761768.998820286</v>
      </c>
      <c r="CL180" s="2">
        <f t="shared" si="398"/>
        <v>10896631.039318552</v>
      </c>
      <c r="CM180" s="2">
        <f t="shared" si="398"/>
        <v>7447027.788042387</v>
      </c>
      <c r="CN180" s="2">
        <f t="shared" si="398"/>
        <v>163694880.31567696</v>
      </c>
      <c r="CO180" s="2">
        <f t="shared" si="398"/>
        <v>57837751.353303775</v>
      </c>
      <c r="CP180" s="2">
        <f t="shared" si="398"/>
        <v>-1501875.8331000002</v>
      </c>
      <c r="CQ180" s="2">
        <f t="shared" si="398"/>
        <v>7007173.6060484052</v>
      </c>
      <c r="CR180" s="2">
        <f t="shared" si="398"/>
        <v>3317602.0680987719</v>
      </c>
      <c r="CS180" s="2">
        <f t="shared" si="398"/>
        <v>2419669.8221064564</v>
      </c>
      <c r="CT180" s="2">
        <f t="shared" si="398"/>
        <v>1863330.2063639953</v>
      </c>
      <c r="CU180" s="2">
        <f t="shared" si="398"/>
        <v>4921232.024494254</v>
      </c>
      <c r="CV180" s="2">
        <f t="shared" si="398"/>
        <v>761550.41473196377</v>
      </c>
      <c r="CW180" s="2">
        <f t="shared" si="398"/>
        <v>2397929.7763182074</v>
      </c>
      <c r="CX180" s="2">
        <f t="shared" si="398"/>
        <v>3640129.5458012484</v>
      </c>
      <c r="CY180" s="2">
        <f t="shared" si="398"/>
        <v>1093003.7504840025</v>
      </c>
      <c r="CZ180" s="2">
        <f t="shared" si="398"/>
        <v>12807403.976792654</v>
      </c>
      <c r="DA180" s="2">
        <f t="shared" si="398"/>
        <v>2281258.3011665256</v>
      </c>
      <c r="DB180" s="2">
        <f t="shared" si="398"/>
        <v>3412688.5642581587</v>
      </c>
      <c r="DC180" s="2">
        <f t="shared" si="398"/>
        <v>2283687.8157412545</v>
      </c>
      <c r="DD180" s="2">
        <f t="shared" si="398"/>
        <v>2680663.8084026892</v>
      </c>
      <c r="DE180" s="2">
        <f t="shared" si="398"/>
        <v>2460083.4246758618</v>
      </c>
      <c r="DF180" s="2">
        <f t="shared" si="398"/>
        <v>112970408.10882729</v>
      </c>
      <c r="DG180" s="2">
        <f t="shared" si="398"/>
        <v>470659.93483975629</v>
      </c>
      <c r="DH180" s="2">
        <f t="shared" si="398"/>
        <v>8772468.8788840324</v>
      </c>
      <c r="DI180" s="2">
        <f t="shared" si="398"/>
        <v>12312192.557863362</v>
      </c>
      <c r="DJ180" s="2">
        <f t="shared" si="398"/>
        <v>6036637.6262235623</v>
      </c>
      <c r="DK180" s="2">
        <f t="shared" si="398"/>
        <v>4963279.779803725</v>
      </c>
      <c r="DL180" s="2">
        <f t="shared" si="398"/>
        <v>38556901.776013009</v>
      </c>
      <c r="DM180" s="2">
        <f t="shared" si="398"/>
        <v>3661312.1136646918</v>
      </c>
      <c r="DN180" s="2">
        <f t="shared" si="398"/>
        <v>8164051.8527018223</v>
      </c>
      <c r="DO180" s="2">
        <f t="shared" si="398"/>
        <v>28024105.947114248</v>
      </c>
      <c r="DP180" s="2">
        <f t="shared" si="398"/>
        <v>2852183.0560552371</v>
      </c>
      <c r="DQ180" s="2">
        <f t="shared" si="398"/>
        <v>1407258.0407289127</v>
      </c>
      <c r="DR180" s="2">
        <f t="shared" si="398"/>
        <v>12817547.741141854</v>
      </c>
      <c r="DS180" s="2">
        <f t="shared" si="398"/>
        <v>6229251.5098091736</v>
      </c>
      <c r="DT180" s="2">
        <f t="shared" si="398"/>
        <v>3313063.6388301472</v>
      </c>
      <c r="DU180" s="2">
        <f t="shared" si="398"/>
        <v>4384258.9140844522</v>
      </c>
      <c r="DV180" s="2">
        <f t="shared" si="398"/>
        <v>3453747.0939064482</v>
      </c>
      <c r="DW180" s="2">
        <f t="shared" si="398"/>
        <v>3910843.8143860321</v>
      </c>
      <c r="DX180" s="2">
        <f t="shared" si="398"/>
        <v>936241.14245607238</v>
      </c>
      <c r="DY180" s="2">
        <f t="shared" si="398"/>
        <v>782348.42781382194</v>
      </c>
      <c r="DZ180" s="2">
        <f t="shared" si="398"/>
        <v>2098376.0964840213</v>
      </c>
      <c r="EA180" s="2">
        <f t="shared" si="398"/>
        <v>-264646.1218718196</v>
      </c>
      <c r="EB180" s="2">
        <f t="shared" ref="EB180:FY180" si="399">EB177-EB178-EB179</f>
        <v>4232147.3190018283</v>
      </c>
      <c r="EC180" s="2">
        <f t="shared" si="399"/>
        <v>3113085.8739755852</v>
      </c>
      <c r="ED180" s="2">
        <f t="shared" si="399"/>
        <v>1106.7067672228441</v>
      </c>
      <c r="EE180" s="2">
        <f t="shared" si="399"/>
        <v>3124164.075554206</v>
      </c>
      <c r="EF180" s="2">
        <f t="shared" si="399"/>
        <v>12763376.906886464</v>
      </c>
      <c r="EG180" s="2">
        <f t="shared" si="399"/>
        <v>3308626.2598291785</v>
      </c>
      <c r="EH180" s="2">
        <f t="shared" si="399"/>
        <v>3725274.7748886012</v>
      </c>
      <c r="EI180" s="2">
        <f t="shared" si="399"/>
        <v>114524379.70015691</v>
      </c>
      <c r="EJ180" s="2">
        <f t="shared" si="399"/>
        <v>78286542.989866197</v>
      </c>
      <c r="EK180" s="2">
        <f t="shared" si="399"/>
        <v>5655671.7043780657</v>
      </c>
      <c r="EL180" s="2">
        <f t="shared" si="399"/>
        <v>4312593.6992488047</v>
      </c>
      <c r="EM180" s="2">
        <f t="shared" si="399"/>
        <v>2262045.3745877245</v>
      </c>
      <c r="EN180" s="2">
        <f t="shared" si="399"/>
        <v>9205843.1939829495</v>
      </c>
      <c r="EO180" s="2">
        <f t="shared" si="399"/>
        <v>3219329.7850985928</v>
      </c>
      <c r="EP180" s="2">
        <f t="shared" si="399"/>
        <v>1733832.5635994535</v>
      </c>
      <c r="EQ180" s="2">
        <f t="shared" si="399"/>
        <v>17052390.340227284</v>
      </c>
      <c r="ER180" s="2">
        <f t="shared" si="399"/>
        <v>1492704.0725919376</v>
      </c>
      <c r="ES180" s="2">
        <f t="shared" si="399"/>
        <v>2111549.3471481847</v>
      </c>
      <c r="ET180" s="2">
        <f t="shared" si="399"/>
        <v>2883634.5774411103</v>
      </c>
      <c r="EU180" s="2">
        <f t="shared" si="399"/>
        <v>6818192.5077030053</v>
      </c>
      <c r="EV180" s="2">
        <f t="shared" si="399"/>
        <v>524427.32187482319</v>
      </c>
      <c r="EW180" s="2">
        <f t="shared" si="399"/>
        <v>1642352.6627295278</v>
      </c>
      <c r="EX180" s="2">
        <f t="shared" si="399"/>
        <v>3254191.3297801437</v>
      </c>
      <c r="EY180" s="2">
        <f t="shared" si="399"/>
        <v>6612683.0960093243</v>
      </c>
      <c r="EZ180" s="2">
        <f t="shared" si="399"/>
        <v>1844515.3705269492</v>
      </c>
      <c r="FA180" s="2">
        <f t="shared" si="399"/>
        <v>-1416.887269084109</v>
      </c>
      <c r="FB180" s="2">
        <f t="shared" si="399"/>
        <v>525871.10081570409</v>
      </c>
      <c r="FC180" s="2">
        <f t="shared" si="399"/>
        <v>6129044.3899687026</v>
      </c>
      <c r="FD180" s="2">
        <f t="shared" si="399"/>
        <v>4244402.3567511002</v>
      </c>
      <c r="FE180" s="2">
        <f t="shared" si="399"/>
        <v>1139363.5427410351</v>
      </c>
      <c r="FF180" s="2">
        <f t="shared" si="399"/>
        <v>2895766.8967979043</v>
      </c>
      <c r="FG180" s="2">
        <f t="shared" si="399"/>
        <v>1624429.3199328287</v>
      </c>
      <c r="FH180" s="2">
        <f t="shared" si="399"/>
        <v>678315.17376496037</v>
      </c>
      <c r="FI180" s="2">
        <f t="shared" si="399"/>
        <v>6940799.2071206365</v>
      </c>
      <c r="FJ180" s="2">
        <f t="shared" si="399"/>
        <v>4192827.2232634644</v>
      </c>
      <c r="FK180" s="2">
        <f t="shared" si="399"/>
        <v>5031601.6919832947</v>
      </c>
      <c r="FL180" s="2">
        <f t="shared" si="399"/>
        <v>41421587.407832697</v>
      </c>
      <c r="FM180" s="2">
        <f t="shared" si="399"/>
        <v>13562297.14133857</v>
      </c>
      <c r="FN180" s="2">
        <f t="shared" si="399"/>
        <v>198791981.27897239</v>
      </c>
      <c r="FO180" s="2">
        <f t="shared" si="399"/>
        <v>-1734.6938973424258</v>
      </c>
      <c r="FP180" s="2">
        <f t="shared" si="399"/>
        <v>14585045.541484334</v>
      </c>
      <c r="FQ180" s="2">
        <f t="shared" si="399"/>
        <v>77.407627435342874</v>
      </c>
      <c r="FR180" s="2">
        <f t="shared" si="399"/>
        <v>49.866012123355176</v>
      </c>
      <c r="FS180" s="2">
        <f t="shared" si="399"/>
        <v>618815.29358593631</v>
      </c>
      <c r="FT180" s="2">
        <f t="shared" si="399"/>
        <v>32.154204796461272</v>
      </c>
      <c r="FU180" s="2">
        <f t="shared" si="399"/>
        <v>6380186.6192660183</v>
      </c>
      <c r="FV180" s="2">
        <f t="shared" si="399"/>
        <v>6496883.8713349756</v>
      </c>
      <c r="FW180" s="2">
        <f t="shared" si="399"/>
        <v>2443415.6122980095</v>
      </c>
      <c r="FX180" s="2">
        <f t="shared" si="399"/>
        <v>1251542.4031122052</v>
      </c>
      <c r="FY180" s="2">
        <f t="shared" si="399"/>
        <v>242999281.51799995</v>
      </c>
      <c r="FZ180" s="2">
        <f>SUM(C180:FY180)</f>
        <v>5337516452.352273</v>
      </c>
      <c r="GB180" s="2"/>
      <c r="GC180" s="2"/>
      <c r="GD180" s="2"/>
      <c r="GE180" s="2"/>
      <c r="GF180" s="2"/>
      <c r="GG180" s="2"/>
      <c r="GH180" s="2"/>
      <c r="GI180" s="116"/>
      <c r="GJ180" s="116"/>
      <c r="GK180" s="116"/>
      <c r="GL180" s="116"/>
      <c r="GM180" s="116"/>
    </row>
    <row r="181" spans="1:195" x14ac:dyDescent="0.35">
      <c r="A181" s="116"/>
      <c r="B181" s="116" t="s">
        <v>698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B181" s="2"/>
      <c r="GC181" s="2"/>
      <c r="GD181" s="2"/>
      <c r="GE181" s="2"/>
      <c r="GF181" s="2"/>
      <c r="GG181" s="2"/>
      <c r="GH181" s="2"/>
      <c r="GI181" s="116"/>
      <c r="GJ181" s="116"/>
      <c r="GK181" s="116"/>
      <c r="GL181" s="116"/>
      <c r="GM181" s="116"/>
    </row>
    <row r="182" spans="1:195" x14ac:dyDescent="0.35">
      <c r="A182" s="116"/>
      <c r="B182" s="116" t="s">
        <v>631</v>
      </c>
      <c r="C182" s="2">
        <f>C167</f>
        <v>0</v>
      </c>
      <c r="D182" s="2">
        <f t="shared" ref="D182:BO182" si="400">D167</f>
        <v>0</v>
      </c>
      <c r="E182" s="2">
        <f t="shared" si="400"/>
        <v>0</v>
      </c>
      <c r="F182" s="2">
        <f t="shared" si="400"/>
        <v>0</v>
      </c>
      <c r="G182" s="2">
        <f t="shared" si="400"/>
        <v>0</v>
      </c>
      <c r="H182" s="2">
        <f t="shared" si="400"/>
        <v>0</v>
      </c>
      <c r="I182" s="2">
        <f t="shared" si="400"/>
        <v>0</v>
      </c>
      <c r="J182" s="2">
        <f t="shared" si="400"/>
        <v>0</v>
      </c>
      <c r="K182" s="2">
        <f t="shared" si="400"/>
        <v>0</v>
      </c>
      <c r="L182" s="2">
        <f t="shared" si="400"/>
        <v>558573.51209000009</v>
      </c>
      <c r="M182" s="2">
        <f t="shared" si="400"/>
        <v>0</v>
      </c>
      <c r="N182" s="2">
        <f t="shared" si="400"/>
        <v>0</v>
      </c>
      <c r="O182" s="2">
        <f t="shared" si="400"/>
        <v>0</v>
      </c>
      <c r="P182" s="2">
        <f t="shared" si="400"/>
        <v>0</v>
      </c>
      <c r="Q182" s="2">
        <f t="shared" si="400"/>
        <v>0</v>
      </c>
      <c r="R182" s="2">
        <f t="shared" si="400"/>
        <v>0</v>
      </c>
      <c r="S182" s="2">
        <f t="shared" si="400"/>
        <v>0</v>
      </c>
      <c r="T182" s="2">
        <f t="shared" si="400"/>
        <v>0</v>
      </c>
      <c r="U182" s="2">
        <f t="shared" si="400"/>
        <v>0</v>
      </c>
      <c r="V182" s="2">
        <f t="shared" si="400"/>
        <v>0</v>
      </c>
      <c r="W182" s="2">
        <f t="shared" si="400"/>
        <v>0</v>
      </c>
      <c r="X182" s="2">
        <f t="shared" si="400"/>
        <v>0</v>
      </c>
      <c r="Y182" s="2">
        <f t="shared" si="400"/>
        <v>0</v>
      </c>
      <c r="Z182" s="2">
        <f t="shared" si="400"/>
        <v>0</v>
      </c>
      <c r="AA182" s="2">
        <f t="shared" si="400"/>
        <v>0</v>
      </c>
      <c r="AB182" s="2">
        <f t="shared" si="400"/>
        <v>0</v>
      </c>
      <c r="AC182" s="2">
        <f t="shared" si="400"/>
        <v>0</v>
      </c>
      <c r="AD182" s="2">
        <f t="shared" si="400"/>
        <v>0</v>
      </c>
      <c r="AE182" s="2">
        <f t="shared" si="400"/>
        <v>0</v>
      </c>
      <c r="AF182" s="2">
        <f t="shared" si="400"/>
        <v>0</v>
      </c>
      <c r="AG182" s="2">
        <f t="shared" si="400"/>
        <v>0</v>
      </c>
      <c r="AH182" s="2">
        <f t="shared" si="400"/>
        <v>0</v>
      </c>
      <c r="AI182" s="2">
        <f t="shared" si="400"/>
        <v>0</v>
      </c>
      <c r="AJ182" s="2">
        <f t="shared" si="400"/>
        <v>0</v>
      </c>
      <c r="AK182" s="2">
        <f t="shared" si="400"/>
        <v>0</v>
      </c>
      <c r="AL182" s="2">
        <f t="shared" si="400"/>
        <v>0</v>
      </c>
      <c r="AM182" s="2">
        <f t="shared" si="400"/>
        <v>0</v>
      </c>
      <c r="AN182" s="2">
        <f t="shared" si="400"/>
        <v>166712.92547999998</v>
      </c>
      <c r="AO182" s="2">
        <f t="shared" si="400"/>
        <v>0</v>
      </c>
      <c r="AP182" s="2">
        <f t="shared" si="400"/>
        <v>0</v>
      </c>
      <c r="AQ182" s="2">
        <f t="shared" si="400"/>
        <v>0</v>
      </c>
      <c r="AR182" s="2">
        <f t="shared" si="400"/>
        <v>0</v>
      </c>
      <c r="AS182" s="2">
        <f t="shared" si="400"/>
        <v>0</v>
      </c>
      <c r="AT182" s="2">
        <f t="shared" si="400"/>
        <v>0</v>
      </c>
      <c r="AU182" s="2">
        <f t="shared" si="400"/>
        <v>0</v>
      </c>
      <c r="AV182" s="2">
        <f t="shared" si="400"/>
        <v>0</v>
      </c>
      <c r="AW182" s="2">
        <f t="shared" si="400"/>
        <v>0</v>
      </c>
      <c r="AX182" s="2">
        <f t="shared" si="400"/>
        <v>0</v>
      </c>
      <c r="AY182" s="2">
        <f t="shared" si="400"/>
        <v>0</v>
      </c>
      <c r="AZ182" s="2">
        <f t="shared" si="400"/>
        <v>0</v>
      </c>
      <c r="BA182" s="2">
        <f t="shared" si="400"/>
        <v>0</v>
      </c>
      <c r="BB182" s="2">
        <f t="shared" si="400"/>
        <v>0</v>
      </c>
      <c r="BC182" s="2">
        <f t="shared" si="400"/>
        <v>0</v>
      </c>
      <c r="BD182" s="2">
        <f t="shared" si="400"/>
        <v>0</v>
      </c>
      <c r="BE182" s="2">
        <f t="shared" si="400"/>
        <v>0</v>
      </c>
      <c r="BF182" s="2">
        <f t="shared" si="400"/>
        <v>0</v>
      </c>
      <c r="BG182" s="2">
        <f t="shared" si="400"/>
        <v>0</v>
      </c>
      <c r="BH182" s="2">
        <f t="shared" si="400"/>
        <v>0</v>
      </c>
      <c r="BI182" s="2">
        <f t="shared" si="400"/>
        <v>0</v>
      </c>
      <c r="BJ182" s="2">
        <f t="shared" si="400"/>
        <v>0</v>
      </c>
      <c r="BK182" s="2">
        <f t="shared" si="400"/>
        <v>0</v>
      </c>
      <c r="BL182" s="2">
        <f t="shared" si="400"/>
        <v>0</v>
      </c>
      <c r="BM182" s="2">
        <f t="shared" si="400"/>
        <v>0</v>
      </c>
      <c r="BN182" s="2">
        <f t="shared" si="400"/>
        <v>0</v>
      </c>
      <c r="BO182" s="2">
        <f t="shared" si="400"/>
        <v>0</v>
      </c>
      <c r="BP182" s="2">
        <f t="shared" ref="BP182:EA182" si="401">BP167</f>
        <v>0</v>
      </c>
      <c r="BQ182" s="2">
        <f t="shared" si="401"/>
        <v>0</v>
      </c>
      <c r="BR182" s="2">
        <f t="shared" si="401"/>
        <v>0</v>
      </c>
      <c r="BS182" s="2">
        <f t="shared" si="401"/>
        <v>0</v>
      </c>
      <c r="BT182" s="2">
        <f t="shared" si="401"/>
        <v>0</v>
      </c>
      <c r="BU182" s="2">
        <f t="shared" si="401"/>
        <v>0</v>
      </c>
      <c r="BV182" s="2">
        <f t="shared" si="401"/>
        <v>789246.90526000003</v>
      </c>
      <c r="BW182" s="2">
        <f t="shared" si="401"/>
        <v>0</v>
      </c>
      <c r="BX182" s="2">
        <f t="shared" si="401"/>
        <v>0</v>
      </c>
      <c r="BY182" s="2">
        <f t="shared" si="401"/>
        <v>0</v>
      </c>
      <c r="BZ182" s="2">
        <f t="shared" si="401"/>
        <v>0</v>
      </c>
      <c r="CA182" s="2">
        <f t="shared" si="401"/>
        <v>0</v>
      </c>
      <c r="CB182" s="2">
        <f t="shared" si="401"/>
        <v>0</v>
      </c>
      <c r="CC182" s="2">
        <f t="shared" si="401"/>
        <v>0</v>
      </c>
      <c r="CD182" s="2">
        <f t="shared" si="401"/>
        <v>0</v>
      </c>
      <c r="CE182" s="2">
        <f t="shared" si="401"/>
        <v>0</v>
      </c>
      <c r="CF182" s="2">
        <f t="shared" si="401"/>
        <v>0</v>
      </c>
      <c r="CG182" s="2">
        <f t="shared" si="401"/>
        <v>0</v>
      </c>
      <c r="CH182" s="2">
        <f t="shared" si="401"/>
        <v>0</v>
      </c>
      <c r="CI182" s="2">
        <f t="shared" si="401"/>
        <v>0</v>
      </c>
      <c r="CJ182" s="2">
        <f t="shared" si="401"/>
        <v>0</v>
      </c>
      <c r="CK182" s="2">
        <f t="shared" si="401"/>
        <v>0</v>
      </c>
      <c r="CL182" s="2">
        <f t="shared" si="401"/>
        <v>0</v>
      </c>
      <c r="CM182" s="2">
        <f t="shared" si="401"/>
        <v>0</v>
      </c>
      <c r="CN182" s="2">
        <f t="shared" si="401"/>
        <v>0</v>
      </c>
      <c r="CO182" s="2">
        <f t="shared" si="401"/>
        <v>0</v>
      </c>
      <c r="CP182" s="2">
        <f t="shared" si="401"/>
        <v>524834.15711999999</v>
      </c>
      <c r="CQ182" s="2">
        <f t="shared" si="401"/>
        <v>0</v>
      </c>
      <c r="CR182" s="2">
        <f t="shared" si="401"/>
        <v>0</v>
      </c>
      <c r="CS182" s="2">
        <f t="shared" si="401"/>
        <v>0</v>
      </c>
      <c r="CT182" s="2">
        <f t="shared" si="401"/>
        <v>0</v>
      </c>
      <c r="CU182" s="2">
        <f t="shared" si="401"/>
        <v>0</v>
      </c>
      <c r="CV182" s="2">
        <f t="shared" si="401"/>
        <v>0</v>
      </c>
      <c r="CW182" s="2">
        <f t="shared" si="401"/>
        <v>0</v>
      </c>
      <c r="CX182" s="2">
        <f t="shared" si="401"/>
        <v>0</v>
      </c>
      <c r="CY182" s="2">
        <f t="shared" si="401"/>
        <v>0</v>
      </c>
      <c r="CZ182" s="2">
        <f t="shared" si="401"/>
        <v>0</v>
      </c>
      <c r="DA182" s="2">
        <f t="shared" si="401"/>
        <v>0</v>
      </c>
      <c r="DB182" s="2">
        <f t="shared" si="401"/>
        <v>0</v>
      </c>
      <c r="DC182" s="2">
        <f t="shared" si="401"/>
        <v>0</v>
      </c>
      <c r="DD182" s="2">
        <f t="shared" si="401"/>
        <v>0</v>
      </c>
      <c r="DE182" s="2">
        <f t="shared" si="401"/>
        <v>0</v>
      </c>
      <c r="DF182" s="2">
        <f t="shared" si="401"/>
        <v>0</v>
      </c>
      <c r="DG182" s="2">
        <f t="shared" si="401"/>
        <v>0</v>
      </c>
      <c r="DH182" s="2">
        <f t="shared" si="401"/>
        <v>0</v>
      </c>
      <c r="DI182" s="2">
        <f t="shared" si="401"/>
        <v>0</v>
      </c>
      <c r="DJ182" s="2">
        <f t="shared" si="401"/>
        <v>0</v>
      </c>
      <c r="DK182" s="2">
        <f t="shared" si="401"/>
        <v>0</v>
      </c>
      <c r="DL182" s="2">
        <f t="shared" si="401"/>
        <v>0</v>
      </c>
      <c r="DM182" s="2">
        <f t="shared" si="401"/>
        <v>0</v>
      </c>
      <c r="DN182" s="2">
        <f t="shared" si="401"/>
        <v>0</v>
      </c>
      <c r="DO182" s="2">
        <f t="shared" si="401"/>
        <v>0</v>
      </c>
      <c r="DP182" s="2">
        <f t="shared" si="401"/>
        <v>0</v>
      </c>
      <c r="DQ182" s="2">
        <f t="shared" si="401"/>
        <v>0</v>
      </c>
      <c r="DR182" s="2">
        <f t="shared" si="401"/>
        <v>0</v>
      </c>
      <c r="DS182" s="2">
        <f t="shared" si="401"/>
        <v>0</v>
      </c>
      <c r="DT182" s="2">
        <f t="shared" si="401"/>
        <v>0</v>
      </c>
      <c r="DU182" s="2">
        <f t="shared" si="401"/>
        <v>0</v>
      </c>
      <c r="DV182" s="2">
        <f t="shared" si="401"/>
        <v>0</v>
      </c>
      <c r="DW182" s="2">
        <f t="shared" si="401"/>
        <v>0</v>
      </c>
      <c r="DX182" s="2">
        <f t="shared" si="401"/>
        <v>0</v>
      </c>
      <c r="DY182" s="2">
        <f t="shared" si="401"/>
        <v>0</v>
      </c>
      <c r="DZ182" s="2">
        <f t="shared" si="401"/>
        <v>0</v>
      </c>
      <c r="EA182" s="2">
        <f t="shared" si="401"/>
        <v>519712.24637999997</v>
      </c>
      <c r="EB182" s="2">
        <f t="shared" ref="EB182:FY182" si="402">EB167</f>
        <v>0</v>
      </c>
      <c r="EC182" s="2">
        <f t="shared" si="402"/>
        <v>0</v>
      </c>
      <c r="ED182" s="2">
        <f t="shared" si="402"/>
        <v>786565.46244000003</v>
      </c>
      <c r="EE182" s="2">
        <f t="shared" si="402"/>
        <v>0</v>
      </c>
      <c r="EF182" s="2">
        <f t="shared" si="402"/>
        <v>0</v>
      </c>
      <c r="EG182" s="2">
        <f t="shared" si="402"/>
        <v>0</v>
      </c>
      <c r="EH182" s="2">
        <f t="shared" si="402"/>
        <v>0</v>
      </c>
      <c r="EI182" s="2">
        <f t="shared" si="402"/>
        <v>0</v>
      </c>
      <c r="EJ182" s="2">
        <f t="shared" si="402"/>
        <v>0</v>
      </c>
      <c r="EK182" s="2">
        <f t="shared" si="402"/>
        <v>0</v>
      </c>
      <c r="EL182" s="2">
        <f t="shared" si="402"/>
        <v>0</v>
      </c>
      <c r="EM182" s="2">
        <f t="shared" si="402"/>
        <v>0</v>
      </c>
      <c r="EN182" s="2">
        <f t="shared" si="402"/>
        <v>0</v>
      </c>
      <c r="EO182" s="2">
        <f t="shared" si="402"/>
        <v>0</v>
      </c>
      <c r="EP182" s="2">
        <f t="shared" si="402"/>
        <v>0</v>
      </c>
      <c r="EQ182" s="2">
        <f t="shared" si="402"/>
        <v>0</v>
      </c>
      <c r="ER182" s="2">
        <f t="shared" si="402"/>
        <v>0</v>
      </c>
      <c r="ES182" s="2">
        <f t="shared" si="402"/>
        <v>0</v>
      </c>
      <c r="ET182" s="2">
        <f t="shared" si="402"/>
        <v>0</v>
      </c>
      <c r="EU182" s="2">
        <f t="shared" si="402"/>
        <v>0</v>
      </c>
      <c r="EV182" s="2">
        <f t="shared" si="402"/>
        <v>0</v>
      </c>
      <c r="EW182" s="2">
        <f t="shared" si="402"/>
        <v>0</v>
      </c>
      <c r="EX182" s="2">
        <f t="shared" si="402"/>
        <v>0</v>
      </c>
      <c r="EY182" s="2">
        <f t="shared" si="402"/>
        <v>0</v>
      </c>
      <c r="EZ182" s="2">
        <f t="shared" si="402"/>
        <v>0</v>
      </c>
      <c r="FA182" s="2">
        <f t="shared" si="402"/>
        <v>379219.39575999998</v>
      </c>
      <c r="FB182" s="2">
        <f t="shared" si="402"/>
        <v>0</v>
      </c>
      <c r="FC182" s="2">
        <f t="shared" si="402"/>
        <v>0</v>
      </c>
      <c r="FD182" s="2">
        <f t="shared" si="402"/>
        <v>0</v>
      </c>
      <c r="FE182" s="2">
        <f t="shared" si="402"/>
        <v>0</v>
      </c>
      <c r="FF182" s="2">
        <f t="shared" si="402"/>
        <v>0</v>
      </c>
      <c r="FG182" s="2">
        <f t="shared" si="402"/>
        <v>0</v>
      </c>
      <c r="FH182" s="2">
        <f t="shared" si="402"/>
        <v>0</v>
      </c>
      <c r="FI182" s="2">
        <f t="shared" si="402"/>
        <v>0</v>
      </c>
      <c r="FJ182" s="2">
        <f t="shared" si="402"/>
        <v>0</v>
      </c>
      <c r="FK182" s="2">
        <f t="shared" si="402"/>
        <v>0</v>
      </c>
      <c r="FL182" s="2">
        <f t="shared" si="402"/>
        <v>0</v>
      </c>
      <c r="FM182" s="2">
        <f t="shared" si="402"/>
        <v>0</v>
      </c>
      <c r="FN182" s="2">
        <f t="shared" si="402"/>
        <v>0</v>
      </c>
      <c r="FO182" s="2">
        <f t="shared" si="402"/>
        <v>644014.57921</v>
      </c>
      <c r="FP182" s="2">
        <f t="shared" si="402"/>
        <v>0</v>
      </c>
      <c r="FQ182" s="2">
        <f t="shared" si="402"/>
        <v>616192.17400999996</v>
      </c>
      <c r="FR182" s="2">
        <f t="shared" si="402"/>
        <v>104886.07442</v>
      </c>
      <c r="FS182" s="2">
        <f t="shared" si="402"/>
        <v>0</v>
      </c>
      <c r="FT182" s="2">
        <f t="shared" si="402"/>
        <v>72687.441040000005</v>
      </c>
      <c r="FU182" s="2">
        <f t="shared" si="402"/>
        <v>0</v>
      </c>
      <c r="FV182" s="2">
        <f t="shared" si="402"/>
        <v>0</v>
      </c>
      <c r="FW182" s="2">
        <f t="shared" si="402"/>
        <v>0</v>
      </c>
      <c r="FX182" s="2">
        <f t="shared" si="402"/>
        <v>0</v>
      </c>
      <c r="FY182" s="2">
        <f t="shared" si="402"/>
        <v>0</v>
      </c>
      <c r="FZ182" s="2">
        <f>SUM(C182:FY182)</f>
        <v>5162644.8732100008</v>
      </c>
      <c r="GA182" s="2"/>
      <c r="GB182" s="2"/>
      <c r="GC182" s="2"/>
      <c r="GD182" s="2"/>
      <c r="GE182" s="2"/>
      <c r="GF182" s="2"/>
      <c r="GG182" s="2"/>
      <c r="GH182" s="2"/>
      <c r="GI182" s="116"/>
      <c r="GJ182" s="116"/>
      <c r="GK182" s="116"/>
      <c r="GL182" s="116"/>
      <c r="GM182" s="116"/>
    </row>
    <row r="183" spans="1:195" x14ac:dyDescent="0.35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  <c r="DK183" s="116"/>
      <c r="DL183" s="116"/>
      <c r="DM183" s="116"/>
      <c r="DN183" s="116"/>
      <c r="DO183" s="116"/>
      <c r="DP183" s="116"/>
      <c r="DQ183" s="116"/>
      <c r="DR183" s="116"/>
      <c r="DS183" s="116"/>
      <c r="DT183" s="116"/>
      <c r="DU183" s="116"/>
      <c r="DV183" s="116"/>
      <c r="DW183" s="116"/>
      <c r="DX183" s="116"/>
      <c r="DY183" s="116"/>
      <c r="DZ183" s="116"/>
      <c r="EA183" s="116"/>
      <c r="EB183" s="116"/>
      <c r="EC183" s="116"/>
      <c r="ED183" s="116"/>
      <c r="EE183" s="116"/>
      <c r="EF183" s="116"/>
      <c r="EG183" s="116"/>
      <c r="EH183" s="116"/>
      <c r="EI183" s="116"/>
      <c r="EJ183" s="116"/>
      <c r="EK183" s="116"/>
      <c r="EL183" s="116"/>
      <c r="EM183" s="116"/>
      <c r="EN183" s="116"/>
      <c r="EO183" s="116"/>
      <c r="EP183" s="116"/>
      <c r="EQ183" s="116"/>
      <c r="ER183" s="116"/>
      <c r="ES183" s="116"/>
      <c r="ET183" s="116"/>
      <c r="EU183" s="116"/>
      <c r="EV183" s="116"/>
      <c r="EW183" s="116"/>
      <c r="EX183" s="116"/>
      <c r="EY183" s="116"/>
      <c r="EZ183" s="116"/>
      <c r="FA183" s="116"/>
      <c r="FB183" s="116"/>
      <c r="FC183" s="116"/>
      <c r="FD183" s="116"/>
      <c r="FE183" s="116"/>
      <c r="FF183" s="116"/>
      <c r="FG183" s="116"/>
      <c r="FH183" s="116"/>
      <c r="FI183" s="116"/>
      <c r="FJ183" s="116"/>
      <c r="FK183" s="116"/>
      <c r="FL183" s="116"/>
      <c r="FM183" s="116"/>
      <c r="FN183" s="116"/>
      <c r="FO183" s="116"/>
      <c r="FP183" s="116"/>
      <c r="FQ183" s="116"/>
      <c r="FR183" s="116"/>
      <c r="FS183" s="116"/>
      <c r="FT183" s="116">
        <f>FT178+FT179</f>
        <v>1466584.2973952035</v>
      </c>
      <c r="FU183" s="116"/>
      <c r="FV183" s="116"/>
      <c r="FW183" s="116"/>
      <c r="FX183" s="116"/>
      <c r="FY183" s="2"/>
      <c r="FZ183" s="2"/>
      <c r="GB183" s="2"/>
      <c r="GC183" s="2"/>
      <c r="GD183" s="2"/>
      <c r="GE183" s="2"/>
      <c r="GF183" s="2"/>
      <c r="GG183" s="34"/>
      <c r="GH183" s="2"/>
      <c r="GI183" s="116"/>
      <c r="GJ183" s="116"/>
      <c r="GK183" s="116"/>
      <c r="GL183" s="116"/>
      <c r="GM183" s="116"/>
    </row>
  </sheetData>
  <sheetProtection algorithmName="SHA-512" hashValue="1bvffaYJ6YdRR5HeH4rgCWWr3sfWOtuORp+hpnW+dfhb9YD/jGRska8Uyr9XfCdZrXD9BxjaedxWDHmOY54+oA==" saltValue="Xtxl6rx9bS/E70qrNf4AjA==" spinCount="100000" sheet="1" objects="1" scenarios="1"/>
  <phoneticPr fontId="10" type="noConversion"/>
  <conditionalFormatting sqref="C17:FX18">
    <cfRule type="cellIs" dxfId="14" priority="13" operator="lessThanOrEqual">
      <formula>16</formula>
    </cfRule>
  </conditionalFormatting>
  <conditionalFormatting sqref="C28:FX28 C29:FY29">
    <cfRule type="cellIs" dxfId="13" priority="1" operator="lessThanOrEqual">
      <formula>16</formula>
    </cfRule>
  </conditionalFormatting>
  <conditionalFormatting sqref="C89:FX90">
    <cfRule type="cellIs" dxfId="12" priority="11" operator="lessThanOrEqual">
      <formula>16</formula>
    </cfRule>
  </conditionalFormatting>
  <conditionalFormatting sqref="C93:FX94">
    <cfRule type="cellIs" dxfId="11" priority="10" operator="lessThanOrEqual">
      <formula>16</formula>
    </cfRule>
  </conditionalFormatting>
  <conditionalFormatting sqref="C98:FX98">
    <cfRule type="expression" dxfId="10" priority="4">
      <formula>C94&lt;17</formula>
    </cfRule>
  </conditionalFormatting>
  <conditionalFormatting sqref="C101:FX101">
    <cfRule type="cellIs" dxfId="9" priority="9" operator="lessThanOrEqual">
      <formula>16</formula>
    </cfRule>
  </conditionalFormatting>
  <conditionalFormatting sqref="C103:FX103">
    <cfRule type="expression" dxfId="8" priority="6">
      <formula>(C103/C102)&lt;17</formula>
    </cfRule>
  </conditionalFormatting>
  <conditionalFormatting sqref="C119:FX119">
    <cfRule type="cellIs" dxfId="7" priority="8" operator="lessThanOrEqual">
      <formula>16</formula>
    </cfRule>
  </conditionalFormatting>
  <conditionalFormatting sqref="C121:FX121">
    <cfRule type="expression" dxfId="6" priority="2">
      <formula>C119&lt;17</formula>
    </cfRule>
  </conditionalFormatting>
  <pageMargins left="0.7" right="0.7" top="0.75" bottom="0.75" header="0.3" footer="0.3"/>
  <pageSetup scale="67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DEF8-D042-4F11-82BE-338C64E6FFC5}">
  <sheetPr transitionEntry="1">
    <tabColor theme="9" tint="0.59999389629810485"/>
    <pageSetUpPr fitToPage="1"/>
  </sheetPr>
  <dimension ref="A1:IT442"/>
  <sheetViews>
    <sheetView zoomScaleNormal="100" workbookViewId="0">
      <pane xSplit="2" ySplit="7" topLeftCell="C8" activePane="bottomRight" state="frozenSplit"/>
      <selection activeCell="C7" sqref="C7"/>
      <selection pane="topRight" activeCell="C7" sqref="C7"/>
      <selection pane="bottomLeft" activeCell="C7" sqref="C7"/>
      <selection pane="bottomRight" activeCell="B8" sqref="B8"/>
    </sheetView>
  </sheetViews>
  <sheetFormatPr defaultColWidth="19.84375" defaultRowHeight="15.5" x14ac:dyDescent="0.35"/>
  <cols>
    <col min="1" max="1" width="14.07421875" customWidth="1"/>
    <col min="2" max="2" width="77.4609375" bestFit="1" customWidth="1"/>
    <col min="3" max="3" width="17" customWidth="1"/>
    <col min="182" max="185" width="21.84375" customWidth="1"/>
    <col min="186" max="186" width="22.07421875" customWidth="1"/>
    <col min="255" max="255" width="9.07421875" bestFit="1" customWidth="1"/>
    <col min="256" max="256" width="67" customWidth="1"/>
    <col min="257" max="257" width="17" customWidth="1"/>
    <col min="436" max="440" width="21.84375" customWidth="1"/>
    <col min="441" max="442" width="22.07421875" customWidth="1"/>
    <col min="511" max="511" width="9.07421875" bestFit="1" customWidth="1"/>
    <col min="512" max="512" width="67" customWidth="1"/>
    <col min="513" max="513" width="17" customWidth="1"/>
    <col min="692" max="696" width="21.84375" customWidth="1"/>
    <col min="697" max="698" width="22.07421875" customWidth="1"/>
    <col min="767" max="767" width="9.07421875" bestFit="1" customWidth="1"/>
    <col min="768" max="768" width="67" customWidth="1"/>
    <col min="769" max="769" width="17" customWidth="1"/>
    <col min="948" max="952" width="21.84375" customWidth="1"/>
    <col min="953" max="954" width="22.07421875" customWidth="1"/>
    <col min="1023" max="1023" width="9.07421875" bestFit="1" customWidth="1"/>
    <col min="1024" max="1024" width="67" customWidth="1"/>
    <col min="1025" max="1025" width="17" customWidth="1"/>
    <col min="1204" max="1208" width="21.84375" customWidth="1"/>
    <col min="1209" max="1210" width="22.07421875" customWidth="1"/>
    <col min="1279" max="1279" width="9.07421875" bestFit="1" customWidth="1"/>
    <col min="1280" max="1280" width="67" customWidth="1"/>
    <col min="1281" max="1281" width="17" customWidth="1"/>
    <col min="1460" max="1464" width="21.84375" customWidth="1"/>
    <col min="1465" max="1466" width="22.07421875" customWidth="1"/>
    <col min="1535" max="1535" width="9.07421875" bestFit="1" customWidth="1"/>
    <col min="1536" max="1536" width="67" customWidth="1"/>
    <col min="1537" max="1537" width="17" customWidth="1"/>
    <col min="1716" max="1720" width="21.84375" customWidth="1"/>
    <col min="1721" max="1722" width="22.07421875" customWidth="1"/>
    <col min="1791" max="1791" width="9.07421875" bestFit="1" customWidth="1"/>
    <col min="1792" max="1792" width="67" customWidth="1"/>
    <col min="1793" max="1793" width="17" customWidth="1"/>
    <col min="1972" max="1976" width="21.84375" customWidth="1"/>
    <col min="1977" max="1978" width="22.07421875" customWidth="1"/>
    <col min="2047" max="2047" width="9.07421875" bestFit="1" customWidth="1"/>
    <col min="2048" max="2048" width="67" customWidth="1"/>
    <col min="2049" max="2049" width="17" customWidth="1"/>
    <col min="2228" max="2232" width="21.84375" customWidth="1"/>
    <col min="2233" max="2234" width="22.07421875" customWidth="1"/>
    <col min="2303" max="2303" width="9.07421875" bestFit="1" customWidth="1"/>
    <col min="2304" max="2304" width="67" customWidth="1"/>
    <col min="2305" max="2305" width="17" customWidth="1"/>
    <col min="2484" max="2488" width="21.84375" customWidth="1"/>
    <col min="2489" max="2490" width="22.07421875" customWidth="1"/>
    <col min="2559" max="2559" width="9.07421875" bestFit="1" customWidth="1"/>
    <col min="2560" max="2560" width="67" customWidth="1"/>
    <col min="2561" max="2561" width="17" customWidth="1"/>
    <col min="2740" max="2744" width="21.84375" customWidth="1"/>
    <col min="2745" max="2746" width="22.07421875" customWidth="1"/>
    <col min="2815" max="2815" width="9.07421875" bestFit="1" customWidth="1"/>
    <col min="2816" max="2816" width="67" customWidth="1"/>
    <col min="2817" max="2817" width="17" customWidth="1"/>
    <col min="2996" max="3000" width="21.84375" customWidth="1"/>
    <col min="3001" max="3002" width="22.07421875" customWidth="1"/>
    <col min="3071" max="3071" width="9.07421875" bestFit="1" customWidth="1"/>
    <col min="3072" max="3072" width="67" customWidth="1"/>
    <col min="3073" max="3073" width="17" customWidth="1"/>
    <col min="3252" max="3256" width="21.84375" customWidth="1"/>
    <col min="3257" max="3258" width="22.07421875" customWidth="1"/>
    <col min="3327" max="3327" width="9.07421875" bestFit="1" customWidth="1"/>
    <col min="3328" max="3328" width="67" customWidth="1"/>
    <col min="3329" max="3329" width="17" customWidth="1"/>
    <col min="3508" max="3512" width="21.84375" customWidth="1"/>
    <col min="3513" max="3514" width="22.07421875" customWidth="1"/>
    <col min="3583" max="3583" width="9.07421875" bestFit="1" customWidth="1"/>
    <col min="3584" max="3584" width="67" customWidth="1"/>
    <col min="3585" max="3585" width="17" customWidth="1"/>
    <col min="3764" max="3768" width="21.84375" customWidth="1"/>
    <col min="3769" max="3770" width="22.07421875" customWidth="1"/>
    <col min="3839" max="3839" width="9.07421875" bestFit="1" customWidth="1"/>
    <col min="3840" max="3840" width="67" customWidth="1"/>
    <col min="3841" max="3841" width="17" customWidth="1"/>
    <col min="4020" max="4024" width="21.84375" customWidth="1"/>
    <col min="4025" max="4026" width="22.07421875" customWidth="1"/>
    <col min="4095" max="4095" width="9.07421875" bestFit="1" customWidth="1"/>
    <col min="4096" max="4096" width="67" customWidth="1"/>
    <col min="4097" max="4097" width="17" customWidth="1"/>
    <col min="4276" max="4280" width="21.84375" customWidth="1"/>
    <col min="4281" max="4282" width="22.07421875" customWidth="1"/>
    <col min="4351" max="4351" width="9.07421875" bestFit="1" customWidth="1"/>
    <col min="4352" max="4352" width="67" customWidth="1"/>
    <col min="4353" max="4353" width="17" customWidth="1"/>
    <col min="4532" max="4536" width="21.84375" customWidth="1"/>
    <col min="4537" max="4538" width="22.07421875" customWidth="1"/>
    <col min="4607" max="4607" width="9.07421875" bestFit="1" customWidth="1"/>
    <col min="4608" max="4608" width="67" customWidth="1"/>
    <col min="4609" max="4609" width="17" customWidth="1"/>
    <col min="4788" max="4792" width="21.84375" customWidth="1"/>
    <col min="4793" max="4794" width="22.07421875" customWidth="1"/>
    <col min="4863" max="4863" width="9.07421875" bestFit="1" customWidth="1"/>
    <col min="4864" max="4864" width="67" customWidth="1"/>
    <col min="4865" max="4865" width="17" customWidth="1"/>
    <col min="5044" max="5048" width="21.84375" customWidth="1"/>
    <col min="5049" max="5050" width="22.07421875" customWidth="1"/>
    <col min="5119" max="5119" width="9.07421875" bestFit="1" customWidth="1"/>
    <col min="5120" max="5120" width="67" customWidth="1"/>
    <col min="5121" max="5121" width="17" customWidth="1"/>
    <col min="5300" max="5304" width="21.84375" customWidth="1"/>
    <col min="5305" max="5306" width="22.07421875" customWidth="1"/>
    <col min="5375" max="5375" width="9.07421875" bestFit="1" customWidth="1"/>
    <col min="5376" max="5376" width="67" customWidth="1"/>
    <col min="5377" max="5377" width="17" customWidth="1"/>
    <col min="5556" max="5560" width="21.84375" customWidth="1"/>
    <col min="5561" max="5562" width="22.07421875" customWidth="1"/>
    <col min="5631" max="5631" width="9.07421875" bestFit="1" customWidth="1"/>
    <col min="5632" max="5632" width="67" customWidth="1"/>
    <col min="5633" max="5633" width="17" customWidth="1"/>
    <col min="5812" max="5816" width="21.84375" customWidth="1"/>
    <col min="5817" max="5818" width="22.07421875" customWidth="1"/>
    <col min="5887" max="5887" width="9.07421875" bestFit="1" customWidth="1"/>
    <col min="5888" max="5888" width="67" customWidth="1"/>
    <col min="5889" max="5889" width="17" customWidth="1"/>
    <col min="6068" max="6072" width="21.84375" customWidth="1"/>
    <col min="6073" max="6074" width="22.07421875" customWidth="1"/>
    <col min="6143" max="6143" width="9.07421875" bestFit="1" customWidth="1"/>
    <col min="6144" max="6144" width="67" customWidth="1"/>
    <col min="6145" max="6145" width="17" customWidth="1"/>
    <col min="6324" max="6328" width="21.84375" customWidth="1"/>
    <col min="6329" max="6330" width="22.07421875" customWidth="1"/>
    <col min="6399" max="6399" width="9.07421875" bestFit="1" customWidth="1"/>
    <col min="6400" max="6400" width="67" customWidth="1"/>
    <col min="6401" max="6401" width="17" customWidth="1"/>
    <col min="6580" max="6584" width="21.84375" customWidth="1"/>
    <col min="6585" max="6586" width="22.07421875" customWidth="1"/>
    <col min="6655" max="6655" width="9.07421875" bestFit="1" customWidth="1"/>
    <col min="6656" max="6656" width="67" customWidth="1"/>
    <col min="6657" max="6657" width="17" customWidth="1"/>
    <col min="6836" max="6840" width="21.84375" customWidth="1"/>
    <col min="6841" max="6842" width="22.07421875" customWidth="1"/>
    <col min="6911" max="6911" width="9.07421875" bestFit="1" customWidth="1"/>
    <col min="6912" max="6912" width="67" customWidth="1"/>
    <col min="6913" max="6913" width="17" customWidth="1"/>
    <col min="7092" max="7096" width="21.84375" customWidth="1"/>
    <col min="7097" max="7098" width="22.07421875" customWidth="1"/>
    <col min="7167" max="7167" width="9.07421875" bestFit="1" customWidth="1"/>
    <col min="7168" max="7168" width="67" customWidth="1"/>
    <col min="7169" max="7169" width="17" customWidth="1"/>
    <col min="7348" max="7352" width="21.84375" customWidth="1"/>
    <col min="7353" max="7354" width="22.07421875" customWidth="1"/>
    <col min="7423" max="7423" width="9.07421875" bestFit="1" customWidth="1"/>
    <col min="7424" max="7424" width="67" customWidth="1"/>
    <col min="7425" max="7425" width="17" customWidth="1"/>
    <col min="7604" max="7608" width="21.84375" customWidth="1"/>
    <col min="7609" max="7610" width="22.07421875" customWidth="1"/>
    <col min="7679" max="7679" width="9.07421875" bestFit="1" customWidth="1"/>
    <col min="7680" max="7680" width="67" customWidth="1"/>
    <col min="7681" max="7681" width="17" customWidth="1"/>
    <col min="7860" max="7864" width="21.84375" customWidth="1"/>
    <col min="7865" max="7866" width="22.07421875" customWidth="1"/>
    <col min="7935" max="7935" width="9.07421875" bestFit="1" customWidth="1"/>
    <col min="7936" max="7936" width="67" customWidth="1"/>
    <col min="7937" max="7937" width="17" customWidth="1"/>
    <col min="8116" max="8120" width="21.84375" customWidth="1"/>
    <col min="8121" max="8122" width="22.07421875" customWidth="1"/>
    <col min="8191" max="8191" width="9.07421875" bestFit="1" customWidth="1"/>
    <col min="8192" max="8192" width="67" customWidth="1"/>
    <col min="8193" max="8193" width="17" customWidth="1"/>
    <col min="8372" max="8376" width="21.84375" customWidth="1"/>
    <col min="8377" max="8378" width="22.07421875" customWidth="1"/>
    <col min="8447" max="8447" width="9.07421875" bestFit="1" customWidth="1"/>
    <col min="8448" max="8448" width="67" customWidth="1"/>
    <col min="8449" max="8449" width="17" customWidth="1"/>
    <col min="8628" max="8632" width="21.84375" customWidth="1"/>
    <col min="8633" max="8634" width="22.07421875" customWidth="1"/>
    <col min="8703" max="8703" width="9.07421875" bestFit="1" customWidth="1"/>
    <col min="8704" max="8704" width="67" customWidth="1"/>
    <col min="8705" max="8705" width="17" customWidth="1"/>
    <col min="8884" max="8888" width="21.84375" customWidth="1"/>
    <col min="8889" max="8890" width="22.07421875" customWidth="1"/>
    <col min="8959" max="8959" width="9.07421875" bestFit="1" customWidth="1"/>
    <col min="8960" max="8960" width="67" customWidth="1"/>
    <col min="8961" max="8961" width="17" customWidth="1"/>
    <col min="9140" max="9144" width="21.84375" customWidth="1"/>
    <col min="9145" max="9146" width="22.07421875" customWidth="1"/>
    <col min="9215" max="9215" width="9.07421875" bestFit="1" customWidth="1"/>
    <col min="9216" max="9216" width="67" customWidth="1"/>
    <col min="9217" max="9217" width="17" customWidth="1"/>
    <col min="9396" max="9400" width="21.84375" customWidth="1"/>
    <col min="9401" max="9402" width="22.07421875" customWidth="1"/>
    <col min="9471" max="9471" width="9.07421875" bestFit="1" customWidth="1"/>
    <col min="9472" max="9472" width="67" customWidth="1"/>
    <col min="9473" max="9473" width="17" customWidth="1"/>
    <col min="9652" max="9656" width="21.84375" customWidth="1"/>
    <col min="9657" max="9658" width="22.07421875" customWidth="1"/>
    <col min="9727" max="9727" width="9.07421875" bestFit="1" customWidth="1"/>
    <col min="9728" max="9728" width="67" customWidth="1"/>
    <col min="9729" max="9729" width="17" customWidth="1"/>
    <col min="9908" max="9912" width="21.84375" customWidth="1"/>
    <col min="9913" max="9914" width="22.07421875" customWidth="1"/>
    <col min="9983" max="9983" width="9.07421875" bestFit="1" customWidth="1"/>
    <col min="9984" max="9984" width="67" customWidth="1"/>
    <col min="9985" max="9985" width="17" customWidth="1"/>
    <col min="10164" max="10168" width="21.84375" customWidth="1"/>
    <col min="10169" max="10170" width="22.07421875" customWidth="1"/>
    <col min="10239" max="10239" width="9.07421875" bestFit="1" customWidth="1"/>
    <col min="10240" max="10240" width="67" customWidth="1"/>
    <col min="10241" max="10241" width="17" customWidth="1"/>
    <col min="10420" max="10424" width="21.84375" customWidth="1"/>
    <col min="10425" max="10426" width="22.07421875" customWidth="1"/>
    <col min="10495" max="10495" width="9.07421875" bestFit="1" customWidth="1"/>
    <col min="10496" max="10496" width="67" customWidth="1"/>
    <col min="10497" max="10497" width="17" customWidth="1"/>
    <col min="10676" max="10680" width="21.84375" customWidth="1"/>
    <col min="10681" max="10682" width="22.07421875" customWidth="1"/>
    <col min="10751" max="10751" width="9.07421875" bestFit="1" customWidth="1"/>
    <col min="10752" max="10752" width="67" customWidth="1"/>
    <col min="10753" max="10753" width="17" customWidth="1"/>
    <col min="10932" max="10936" width="21.84375" customWidth="1"/>
    <col min="10937" max="10938" width="22.07421875" customWidth="1"/>
    <col min="11007" max="11007" width="9.07421875" bestFit="1" customWidth="1"/>
    <col min="11008" max="11008" width="67" customWidth="1"/>
    <col min="11009" max="11009" width="17" customWidth="1"/>
    <col min="11188" max="11192" width="21.84375" customWidth="1"/>
    <col min="11193" max="11194" width="22.07421875" customWidth="1"/>
    <col min="11263" max="11263" width="9.07421875" bestFit="1" customWidth="1"/>
    <col min="11264" max="11264" width="67" customWidth="1"/>
    <col min="11265" max="11265" width="17" customWidth="1"/>
    <col min="11444" max="11448" width="21.84375" customWidth="1"/>
    <col min="11449" max="11450" width="22.07421875" customWidth="1"/>
    <col min="11519" max="11519" width="9.07421875" bestFit="1" customWidth="1"/>
    <col min="11520" max="11520" width="67" customWidth="1"/>
    <col min="11521" max="11521" width="17" customWidth="1"/>
    <col min="11700" max="11704" width="21.84375" customWidth="1"/>
    <col min="11705" max="11706" width="22.07421875" customWidth="1"/>
    <col min="11775" max="11775" width="9.07421875" bestFit="1" customWidth="1"/>
    <col min="11776" max="11776" width="67" customWidth="1"/>
    <col min="11777" max="11777" width="17" customWidth="1"/>
    <col min="11956" max="11960" width="21.84375" customWidth="1"/>
    <col min="11961" max="11962" width="22.07421875" customWidth="1"/>
    <col min="12031" max="12031" width="9.07421875" bestFit="1" customWidth="1"/>
    <col min="12032" max="12032" width="67" customWidth="1"/>
    <col min="12033" max="12033" width="17" customWidth="1"/>
    <col min="12212" max="12216" width="21.84375" customWidth="1"/>
    <col min="12217" max="12218" width="22.07421875" customWidth="1"/>
    <col min="12287" max="12287" width="9.07421875" bestFit="1" customWidth="1"/>
    <col min="12288" max="12288" width="67" customWidth="1"/>
    <col min="12289" max="12289" width="17" customWidth="1"/>
    <col min="12468" max="12472" width="21.84375" customWidth="1"/>
    <col min="12473" max="12474" width="22.07421875" customWidth="1"/>
    <col min="12543" max="12543" width="9.07421875" bestFit="1" customWidth="1"/>
    <col min="12544" max="12544" width="67" customWidth="1"/>
    <col min="12545" max="12545" width="17" customWidth="1"/>
    <col min="12724" max="12728" width="21.84375" customWidth="1"/>
    <col min="12729" max="12730" width="22.07421875" customWidth="1"/>
    <col min="12799" max="12799" width="9.07421875" bestFit="1" customWidth="1"/>
    <col min="12800" max="12800" width="67" customWidth="1"/>
    <col min="12801" max="12801" width="17" customWidth="1"/>
    <col min="12980" max="12984" width="21.84375" customWidth="1"/>
    <col min="12985" max="12986" width="22.07421875" customWidth="1"/>
    <col min="13055" max="13055" width="9.07421875" bestFit="1" customWidth="1"/>
    <col min="13056" max="13056" width="67" customWidth="1"/>
    <col min="13057" max="13057" width="17" customWidth="1"/>
    <col min="13236" max="13240" width="21.84375" customWidth="1"/>
    <col min="13241" max="13242" width="22.07421875" customWidth="1"/>
    <col min="13311" max="13311" width="9.07421875" bestFit="1" customWidth="1"/>
    <col min="13312" max="13312" width="67" customWidth="1"/>
    <col min="13313" max="13313" width="17" customWidth="1"/>
    <col min="13492" max="13496" width="21.84375" customWidth="1"/>
    <col min="13497" max="13498" width="22.07421875" customWidth="1"/>
    <col min="13567" max="13567" width="9.07421875" bestFit="1" customWidth="1"/>
    <col min="13568" max="13568" width="67" customWidth="1"/>
    <col min="13569" max="13569" width="17" customWidth="1"/>
    <col min="13748" max="13752" width="21.84375" customWidth="1"/>
    <col min="13753" max="13754" width="22.07421875" customWidth="1"/>
    <col min="13823" max="13823" width="9.07421875" bestFit="1" customWidth="1"/>
    <col min="13824" max="13824" width="67" customWidth="1"/>
    <col min="13825" max="13825" width="17" customWidth="1"/>
    <col min="14004" max="14008" width="21.84375" customWidth="1"/>
    <col min="14009" max="14010" width="22.07421875" customWidth="1"/>
    <col min="14079" max="14079" width="9.07421875" bestFit="1" customWidth="1"/>
    <col min="14080" max="14080" width="67" customWidth="1"/>
    <col min="14081" max="14081" width="17" customWidth="1"/>
    <col min="14260" max="14264" width="21.84375" customWidth="1"/>
    <col min="14265" max="14266" width="22.07421875" customWidth="1"/>
    <col min="14335" max="14335" width="9.07421875" bestFit="1" customWidth="1"/>
    <col min="14336" max="14336" width="67" customWidth="1"/>
    <col min="14337" max="14337" width="17" customWidth="1"/>
    <col min="14516" max="14520" width="21.84375" customWidth="1"/>
    <col min="14521" max="14522" width="22.07421875" customWidth="1"/>
    <col min="14591" max="14591" width="9.07421875" bestFit="1" customWidth="1"/>
    <col min="14592" max="14592" width="67" customWidth="1"/>
    <col min="14593" max="14593" width="17" customWidth="1"/>
    <col min="14772" max="14776" width="21.84375" customWidth="1"/>
    <col min="14777" max="14778" width="22.07421875" customWidth="1"/>
    <col min="14847" max="14847" width="9.07421875" bestFit="1" customWidth="1"/>
    <col min="14848" max="14848" width="67" customWidth="1"/>
    <col min="14849" max="14849" width="17" customWidth="1"/>
    <col min="15028" max="15032" width="21.84375" customWidth="1"/>
    <col min="15033" max="15034" width="22.07421875" customWidth="1"/>
    <col min="15103" max="15103" width="9.07421875" bestFit="1" customWidth="1"/>
    <col min="15104" max="15104" width="67" customWidth="1"/>
    <col min="15105" max="15105" width="17" customWidth="1"/>
    <col min="15284" max="15288" width="21.84375" customWidth="1"/>
    <col min="15289" max="15290" width="22.07421875" customWidth="1"/>
    <col min="15359" max="15359" width="9.07421875" bestFit="1" customWidth="1"/>
    <col min="15360" max="15360" width="67" customWidth="1"/>
    <col min="15361" max="15361" width="17" customWidth="1"/>
    <col min="15540" max="15544" width="21.84375" customWidth="1"/>
    <col min="15545" max="15546" width="22.07421875" customWidth="1"/>
    <col min="15615" max="15615" width="9.07421875" bestFit="1" customWidth="1"/>
    <col min="15616" max="15616" width="67" customWidth="1"/>
    <col min="15617" max="15617" width="17" customWidth="1"/>
    <col min="15796" max="15800" width="21.84375" customWidth="1"/>
    <col min="15801" max="15802" width="22.07421875" customWidth="1"/>
    <col min="15871" max="15871" width="9.07421875" bestFit="1" customWidth="1"/>
    <col min="15872" max="15872" width="67" customWidth="1"/>
    <col min="15873" max="15873" width="17" customWidth="1"/>
    <col min="16052" max="16056" width="21.84375" customWidth="1"/>
    <col min="16057" max="16058" width="22.07421875" customWidth="1"/>
    <col min="16127" max="16127" width="9.07421875" bestFit="1" customWidth="1"/>
    <col min="16128" max="16128" width="67" customWidth="1"/>
    <col min="16129" max="16129" width="17" customWidth="1"/>
    <col min="16308" max="16312" width="21.84375" customWidth="1"/>
    <col min="16313" max="16314" width="22.07421875" customWidth="1"/>
  </cols>
  <sheetData>
    <row r="1" spans="1:254" x14ac:dyDescent="0.35">
      <c r="A1" s="1" t="s">
        <v>769</v>
      </c>
      <c r="B1" s="89">
        <f>'HB24-1448_GovJanReq'!B1</f>
        <v>2.3E-2</v>
      </c>
      <c r="C1" s="90"/>
      <c r="D1" s="91"/>
      <c r="E1" s="91"/>
      <c r="F1" s="91"/>
      <c r="G1" s="91"/>
      <c r="H1" s="91"/>
      <c r="I1" s="8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 t="s">
        <v>770</v>
      </c>
      <c r="GA1" s="3"/>
      <c r="GB1" s="3"/>
      <c r="GC1" s="3"/>
      <c r="GD1" s="2"/>
      <c r="GE1" s="2" t="s">
        <v>456</v>
      </c>
      <c r="GF1" s="2"/>
      <c r="GG1" s="2"/>
      <c r="GH1" s="2"/>
      <c r="GI1" s="2"/>
      <c r="GJ1" s="2"/>
      <c r="GK1" s="2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x14ac:dyDescent="0.35">
      <c r="A2" s="1" t="s">
        <v>771</v>
      </c>
      <c r="B2" s="45">
        <v>8496.3799999999992</v>
      </c>
      <c r="C2" s="90"/>
      <c r="D2" s="91"/>
      <c r="E2" s="91"/>
      <c r="F2" s="91"/>
      <c r="G2" s="91"/>
      <c r="H2" s="91"/>
      <c r="I2" s="8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2"/>
      <c r="GE2" s="2"/>
      <c r="GF2" s="2"/>
      <c r="GG2" s="2"/>
      <c r="GH2" s="2"/>
      <c r="GI2" s="2"/>
      <c r="GJ2" s="2"/>
      <c r="GK2" s="2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x14ac:dyDescent="0.35">
      <c r="A3" s="1" t="s">
        <v>772</v>
      </c>
      <c r="B3" s="45">
        <v>10244</v>
      </c>
      <c r="C3" s="90"/>
      <c r="D3" s="91"/>
      <c r="E3" s="91"/>
      <c r="F3" s="91"/>
      <c r="G3" s="91"/>
      <c r="H3" s="91"/>
      <c r="I3" s="8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2"/>
      <c r="GE3" s="2"/>
      <c r="GF3" s="2"/>
      <c r="GG3" s="2"/>
      <c r="GH3" s="2"/>
      <c r="GI3" s="2"/>
      <c r="GJ3" s="2"/>
      <c r="GK3" s="2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x14ac:dyDescent="0.35">
      <c r="A4" s="1" t="s">
        <v>773</v>
      </c>
      <c r="B4" s="2">
        <f>ROUND(B2*(1+B1),2)</f>
        <v>8691.7999999999993</v>
      </c>
      <c r="C4" s="91"/>
      <c r="D4" s="91"/>
      <c r="E4" s="91"/>
      <c r="F4" s="91"/>
      <c r="G4" s="91"/>
      <c r="H4" s="91"/>
      <c r="I4" s="8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2"/>
      <c r="GE4" s="2"/>
      <c r="GF4" s="2"/>
      <c r="GG4" s="2"/>
      <c r="GH4" s="2"/>
      <c r="GI4" s="2"/>
      <c r="GJ4" s="2"/>
      <c r="GK4" s="2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x14ac:dyDescent="0.35">
      <c r="A5" s="1" t="s">
        <v>774</v>
      </c>
      <c r="B5" s="2">
        <f>ROUND(B3*(1+B1),0)</f>
        <v>10480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  <c r="BP5" s="3" t="s">
        <v>66</v>
      </c>
      <c r="BQ5" s="3" t="s">
        <v>67</v>
      </c>
      <c r="BR5" s="3" t="s">
        <v>68</v>
      </c>
      <c r="BS5" s="3" t="s">
        <v>69</v>
      </c>
      <c r="BT5" s="3" t="s">
        <v>70</v>
      </c>
      <c r="BU5" s="3" t="s">
        <v>71</v>
      </c>
      <c r="BV5" s="3" t="s">
        <v>72</v>
      </c>
      <c r="BW5" s="3" t="s">
        <v>73</v>
      </c>
      <c r="BX5" s="3" t="s">
        <v>74</v>
      </c>
      <c r="BY5" s="3" t="s">
        <v>75</v>
      </c>
      <c r="BZ5" s="3" t="s">
        <v>76</v>
      </c>
      <c r="CA5" s="3" t="s">
        <v>77</v>
      </c>
      <c r="CB5" s="3" t="s">
        <v>78</v>
      </c>
      <c r="CC5" s="3" t="s">
        <v>79</v>
      </c>
      <c r="CD5" s="3" t="s">
        <v>80</v>
      </c>
      <c r="CE5" s="3" t="s">
        <v>81</v>
      </c>
      <c r="CF5" s="3" t="s">
        <v>82</v>
      </c>
      <c r="CG5" s="3" t="s">
        <v>83</v>
      </c>
      <c r="CH5" s="3" t="s">
        <v>84</v>
      </c>
      <c r="CI5" s="3" t="s">
        <v>85</v>
      </c>
      <c r="CJ5" s="3" t="s">
        <v>86</v>
      </c>
      <c r="CK5" s="3" t="s">
        <v>87</v>
      </c>
      <c r="CL5" s="3" t="s">
        <v>88</v>
      </c>
      <c r="CM5" s="3" t="s">
        <v>89</v>
      </c>
      <c r="CN5" s="3" t="s">
        <v>90</v>
      </c>
      <c r="CO5" s="3" t="s">
        <v>91</v>
      </c>
      <c r="CP5" s="3" t="s">
        <v>92</v>
      </c>
      <c r="CQ5" s="3" t="s">
        <v>93</v>
      </c>
      <c r="CR5" s="3" t="s">
        <v>94</v>
      </c>
      <c r="CS5" s="3" t="s">
        <v>95</v>
      </c>
      <c r="CT5" s="3" t="s">
        <v>96</v>
      </c>
      <c r="CU5" s="3" t="s">
        <v>97</v>
      </c>
      <c r="CV5" s="3" t="s">
        <v>98</v>
      </c>
      <c r="CW5" s="3" t="s">
        <v>99</v>
      </c>
      <c r="CX5" s="3" t="s">
        <v>100</v>
      </c>
      <c r="CY5" s="3" t="s">
        <v>101</v>
      </c>
      <c r="CZ5" s="3" t="s">
        <v>102</v>
      </c>
      <c r="DA5" s="3" t="s">
        <v>103</v>
      </c>
      <c r="DB5" s="3" t="s">
        <v>104</v>
      </c>
      <c r="DC5" s="3" t="s">
        <v>105</v>
      </c>
      <c r="DD5" s="3" t="s">
        <v>106</v>
      </c>
      <c r="DE5" s="3" t="s">
        <v>107</v>
      </c>
      <c r="DF5" s="3" t="s">
        <v>108</v>
      </c>
      <c r="DG5" s="3" t="s">
        <v>109</v>
      </c>
      <c r="DH5" s="3" t="s">
        <v>110</v>
      </c>
      <c r="DI5" s="3" t="s">
        <v>111</v>
      </c>
      <c r="DJ5" s="3" t="s">
        <v>112</v>
      </c>
      <c r="DK5" s="3" t="s">
        <v>113</v>
      </c>
      <c r="DL5" s="3" t="s">
        <v>114</v>
      </c>
      <c r="DM5" s="3" t="s">
        <v>115</v>
      </c>
      <c r="DN5" s="3" t="s">
        <v>116</v>
      </c>
      <c r="DO5" s="3" t="s">
        <v>117</v>
      </c>
      <c r="DP5" s="3" t="s">
        <v>118</v>
      </c>
      <c r="DQ5" s="3" t="s">
        <v>119</v>
      </c>
      <c r="DR5" s="3" t="s">
        <v>120</v>
      </c>
      <c r="DS5" s="3" t="s">
        <v>121</v>
      </c>
      <c r="DT5" s="3" t="s">
        <v>122</v>
      </c>
      <c r="DU5" s="3" t="s">
        <v>123</v>
      </c>
      <c r="DV5" s="3" t="s">
        <v>124</v>
      </c>
      <c r="DW5" s="3" t="s">
        <v>125</v>
      </c>
      <c r="DX5" s="3" t="s">
        <v>126</v>
      </c>
      <c r="DY5" s="3" t="s">
        <v>127</v>
      </c>
      <c r="DZ5" s="3" t="s">
        <v>128</v>
      </c>
      <c r="EA5" s="3" t="s">
        <v>129</v>
      </c>
      <c r="EB5" s="3" t="s">
        <v>130</v>
      </c>
      <c r="EC5" s="3" t="s">
        <v>131</v>
      </c>
      <c r="ED5" s="3" t="s">
        <v>132</v>
      </c>
      <c r="EE5" s="3" t="s">
        <v>133</v>
      </c>
      <c r="EF5" s="3" t="s">
        <v>134</v>
      </c>
      <c r="EG5" s="3" t="s">
        <v>135</v>
      </c>
      <c r="EH5" s="3" t="s">
        <v>136</v>
      </c>
      <c r="EI5" s="3" t="s">
        <v>137</v>
      </c>
      <c r="EJ5" s="3" t="s">
        <v>138</v>
      </c>
      <c r="EK5" s="3" t="s">
        <v>139</v>
      </c>
      <c r="EL5" s="3" t="s">
        <v>140</v>
      </c>
      <c r="EM5" s="3" t="s">
        <v>141</v>
      </c>
      <c r="EN5" s="3" t="s">
        <v>142</v>
      </c>
      <c r="EO5" s="3" t="s">
        <v>143</v>
      </c>
      <c r="EP5" s="3" t="s">
        <v>144</v>
      </c>
      <c r="EQ5" s="3" t="s">
        <v>145</v>
      </c>
      <c r="ER5" s="3" t="s">
        <v>146</v>
      </c>
      <c r="ES5" s="3" t="s">
        <v>147</v>
      </c>
      <c r="ET5" s="3" t="s">
        <v>148</v>
      </c>
      <c r="EU5" s="3" t="s">
        <v>149</v>
      </c>
      <c r="EV5" s="3" t="s">
        <v>150</v>
      </c>
      <c r="EW5" s="3" t="s">
        <v>151</v>
      </c>
      <c r="EX5" s="3" t="s">
        <v>152</v>
      </c>
      <c r="EY5" s="3" t="s">
        <v>153</v>
      </c>
      <c r="EZ5" s="3" t="s">
        <v>154</v>
      </c>
      <c r="FA5" s="3" t="s">
        <v>155</v>
      </c>
      <c r="FB5" s="3" t="s">
        <v>156</v>
      </c>
      <c r="FC5" s="3" t="s">
        <v>157</v>
      </c>
      <c r="FD5" s="3" t="s">
        <v>158</v>
      </c>
      <c r="FE5" s="3" t="s">
        <v>159</v>
      </c>
      <c r="FF5" s="3" t="s">
        <v>160</v>
      </c>
      <c r="FG5" s="3" t="s">
        <v>161</v>
      </c>
      <c r="FH5" s="3" t="s">
        <v>162</v>
      </c>
      <c r="FI5" s="3" t="s">
        <v>163</v>
      </c>
      <c r="FJ5" s="3" t="s">
        <v>164</v>
      </c>
      <c r="FK5" s="3" t="s">
        <v>165</v>
      </c>
      <c r="FL5" s="3" t="s">
        <v>166</v>
      </c>
      <c r="FM5" s="3" t="s">
        <v>167</v>
      </c>
      <c r="FN5" s="3" t="s">
        <v>168</v>
      </c>
      <c r="FO5" s="3" t="s">
        <v>169</v>
      </c>
      <c r="FP5" s="3" t="s">
        <v>170</v>
      </c>
      <c r="FQ5" s="3" t="s">
        <v>171</v>
      </c>
      <c r="FR5" s="3" t="s">
        <v>172</v>
      </c>
      <c r="FS5" s="3" t="s">
        <v>173</v>
      </c>
      <c r="FT5" s="3" t="s">
        <v>174</v>
      </c>
      <c r="FU5" s="3" t="s">
        <v>175</v>
      </c>
      <c r="FV5" s="3" t="s">
        <v>176</v>
      </c>
      <c r="FW5" s="3" t="s">
        <v>177</v>
      </c>
      <c r="FX5" s="3" t="s">
        <v>178</v>
      </c>
      <c r="FY5" s="3" t="s">
        <v>179</v>
      </c>
      <c r="FZ5" s="3"/>
      <c r="GA5" s="3"/>
      <c r="GB5" s="3"/>
      <c r="GC5" s="3"/>
      <c r="GD5" s="2"/>
      <c r="GE5" s="2"/>
      <c r="GF5" s="2"/>
      <c r="GG5" s="2"/>
      <c r="GH5" s="2"/>
      <c r="GI5" s="2"/>
      <c r="GJ5" s="2"/>
      <c r="GK5" s="2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x14ac:dyDescent="0.35">
      <c r="A6" s="1"/>
      <c r="B6" s="2"/>
      <c r="C6" s="3" t="s">
        <v>180</v>
      </c>
      <c r="D6" s="3" t="s">
        <v>180</v>
      </c>
      <c r="E6" s="3" t="s">
        <v>180</v>
      </c>
      <c r="F6" s="3" t="s">
        <v>180</v>
      </c>
      <c r="G6" s="3" t="s">
        <v>180</v>
      </c>
      <c r="H6" s="3" t="s">
        <v>180</v>
      </c>
      <c r="I6" s="3" t="s">
        <v>180</v>
      </c>
      <c r="J6" s="3" t="s">
        <v>181</v>
      </c>
      <c r="K6" s="3" t="s">
        <v>181</v>
      </c>
      <c r="L6" s="3" t="s">
        <v>182</v>
      </c>
      <c r="M6" s="3" t="s">
        <v>182</v>
      </c>
      <c r="N6" s="3" t="s">
        <v>182</v>
      </c>
      <c r="O6" s="3" t="s">
        <v>182</v>
      </c>
      <c r="P6" s="3" t="s">
        <v>182</v>
      </c>
      <c r="Q6" s="3" t="s">
        <v>182</v>
      </c>
      <c r="R6" s="3" t="s">
        <v>182</v>
      </c>
      <c r="S6" s="3" t="s">
        <v>183</v>
      </c>
      <c r="T6" s="3" t="s">
        <v>184</v>
      </c>
      <c r="U6" s="3" t="s">
        <v>184</v>
      </c>
      <c r="V6" s="3" t="s">
        <v>184</v>
      </c>
      <c r="W6" s="3" t="s">
        <v>184</v>
      </c>
      <c r="X6" s="3" t="s">
        <v>184</v>
      </c>
      <c r="Y6" s="3" t="s">
        <v>185</v>
      </c>
      <c r="Z6" s="3" t="s">
        <v>185</v>
      </c>
      <c r="AA6" s="3" t="s">
        <v>186</v>
      </c>
      <c r="AB6" s="3" t="s">
        <v>186</v>
      </c>
      <c r="AC6" s="3" t="s">
        <v>187</v>
      </c>
      <c r="AD6" s="3" t="s">
        <v>187</v>
      </c>
      <c r="AE6" s="3" t="s">
        <v>188</v>
      </c>
      <c r="AF6" s="3" t="s">
        <v>188</v>
      </c>
      <c r="AG6" s="3" t="s">
        <v>189</v>
      </c>
      <c r="AH6" s="3" t="s">
        <v>190</v>
      </c>
      <c r="AI6" s="3" t="s">
        <v>190</v>
      </c>
      <c r="AJ6" s="3" t="s">
        <v>190</v>
      </c>
      <c r="AK6" s="3" t="s">
        <v>191</v>
      </c>
      <c r="AL6" s="3" t="s">
        <v>191</v>
      </c>
      <c r="AM6" s="3" t="s">
        <v>192</v>
      </c>
      <c r="AN6" s="3" t="s">
        <v>193</v>
      </c>
      <c r="AO6" s="3" t="s">
        <v>194</v>
      </c>
      <c r="AP6" s="3" t="s">
        <v>195</v>
      </c>
      <c r="AQ6" s="3" t="s">
        <v>196</v>
      </c>
      <c r="AR6" s="3" t="s">
        <v>197</v>
      </c>
      <c r="AS6" s="3" t="s">
        <v>198</v>
      </c>
      <c r="AT6" s="3" t="s">
        <v>199</v>
      </c>
      <c r="AU6" s="3" t="s">
        <v>199</v>
      </c>
      <c r="AV6" s="3" t="s">
        <v>199</v>
      </c>
      <c r="AW6" s="3" t="s">
        <v>199</v>
      </c>
      <c r="AX6" s="3" t="s">
        <v>199</v>
      </c>
      <c r="AY6" s="3" t="s">
        <v>200</v>
      </c>
      <c r="AZ6" s="3" t="s">
        <v>200</v>
      </c>
      <c r="BA6" s="3" t="s">
        <v>200</v>
      </c>
      <c r="BB6" s="3" t="s">
        <v>200</v>
      </c>
      <c r="BC6" s="3" t="s">
        <v>200</v>
      </c>
      <c r="BD6" s="3" t="s">
        <v>200</v>
      </c>
      <c r="BE6" s="3" t="s">
        <v>200</v>
      </c>
      <c r="BF6" s="3" t="s">
        <v>200</v>
      </c>
      <c r="BG6" s="3" t="s">
        <v>200</v>
      </c>
      <c r="BH6" s="3" t="s">
        <v>200</v>
      </c>
      <c r="BI6" s="3" t="s">
        <v>200</v>
      </c>
      <c r="BJ6" s="3" t="s">
        <v>200</v>
      </c>
      <c r="BK6" s="3" t="s">
        <v>200</v>
      </c>
      <c r="BL6" s="3" t="s">
        <v>200</v>
      </c>
      <c r="BM6" s="3" t="s">
        <v>200</v>
      </c>
      <c r="BN6" s="3" t="s">
        <v>201</v>
      </c>
      <c r="BO6" s="3" t="s">
        <v>201</v>
      </c>
      <c r="BP6" s="3" t="s">
        <v>201</v>
      </c>
      <c r="BQ6" s="3" t="s">
        <v>202</v>
      </c>
      <c r="BR6" s="3" t="s">
        <v>202</v>
      </c>
      <c r="BS6" s="3" t="s">
        <v>202</v>
      </c>
      <c r="BT6" s="3" t="s">
        <v>203</v>
      </c>
      <c r="BU6" s="3" t="s">
        <v>204</v>
      </c>
      <c r="BV6" s="3" t="s">
        <v>204</v>
      </c>
      <c r="BW6" s="3" t="s">
        <v>205</v>
      </c>
      <c r="BX6" s="3" t="s">
        <v>206</v>
      </c>
      <c r="BY6" s="3" t="s">
        <v>207</v>
      </c>
      <c r="BZ6" s="3" t="s">
        <v>207</v>
      </c>
      <c r="CA6" s="3" t="s">
        <v>208</v>
      </c>
      <c r="CB6" s="3" t="s">
        <v>209</v>
      </c>
      <c r="CC6" s="3" t="s">
        <v>210</v>
      </c>
      <c r="CD6" s="3" t="s">
        <v>210</v>
      </c>
      <c r="CE6" s="3" t="s">
        <v>211</v>
      </c>
      <c r="CF6" s="3" t="s">
        <v>211</v>
      </c>
      <c r="CG6" s="3" t="s">
        <v>211</v>
      </c>
      <c r="CH6" s="3" t="s">
        <v>211</v>
      </c>
      <c r="CI6" s="3" t="s">
        <v>211</v>
      </c>
      <c r="CJ6" s="3" t="s">
        <v>212</v>
      </c>
      <c r="CK6" s="3" t="s">
        <v>213</v>
      </c>
      <c r="CL6" s="3" t="s">
        <v>213</v>
      </c>
      <c r="CM6" s="3" t="s">
        <v>213</v>
      </c>
      <c r="CN6" s="3" t="s">
        <v>214</v>
      </c>
      <c r="CO6" s="3" t="s">
        <v>214</v>
      </c>
      <c r="CP6" s="3" t="s">
        <v>214</v>
      </c>
      <c r="CQ6" s="3" t="s">
        <v>215</v>
      </c>
      <c r="CR6" s="3" t="s">
        <v>215</v>
      </c>
      <c r="CS6" s="3" t="s">
        <v>215</v>
      </c>
      <c r="CT6" s="3" t="s">
        <v>215</v>
      </c>
      <c r="CU6" s="3" t="s">
        <v>215</v>
      </c>
      <c r="CV6" s="3" t="s">
        <v>215</v>
      </c>
      <c r="CW6" s="3" t="s">
        <v>216</v>
      </c>
      <c r="CX6" s="3" t="s">
        <v>216</v>
      </c>
      <c r="CY6" s="3" t="s">
        <v>216</v>
      </c>
      <c r="CZ6" s="3" t="s">
        <v>217</v>
      </c>
      <c r="DA6" s="3" t="s">
        <v>217</v>
      </c>
      <c r="DB6" s="3" t="s">
        <v>217</v>
      </c>
      <c r="DC6" s="3" t="s">
        <v>217</v>
      </c>
      <c r="DD6" s="3" t="s">
        <v>218</v>
      </c>
      <c r="DE6" s="3" t="s">
        <v>218</v>
      </c>
      <c r="DF6" s="3" t="s">
        <v>218</v>
      </c>
      <c r="DG6" s="3" t="s">
        <v>219</v>
      </c>
      <c r="DH6" s="3" t="s">
        <v>220</v>
      </c>
      <c r="DI6" s="3" t="s">
        <v>221</v>
      </c>
      <c r="DJ6" s="3" t="s">
        <v>221</v>
      </c>
      <c r="DK6" s="3" t="s">
        <v>221</v>
      </c>
      <c r="DL6" s="3" t="s">
        <v>222</v>
      </c>
      <c r="DM6" s="3" t="s">
        <v>222</v>
      </c>
      <c r="DN6" s="3" t="s">
        <v>223</v>
      </c>
      <c r="DO6" s="3" t="s">
        <v>223</v>
      </c>
      <c r="DP6" s="3" t="s">
        <v>223</v>
      </c>
      <c r="DQ6" s="3" t="s">
        <v>223</v>
      </c>
      <c r="DR6" s="3" t="s">
        <v>224</v>
      </c>
      <c r="DS6" s="3" t="s">
        <v>224</v>
      </c>
      <c r="DT6" s="3" t="s">
        <v>224</v>
      </c>
      <c r="DU6" s="3" t="s">
        <v>224</v>
      </c>
      <c r="DV6" s="3" t="s">
        <v>224</v>
      </c>
      <c r="DW6" s="3" t="s">
        <v>224</v>
      </c>
      <c r="DX6" s="3" t="s">
        <v>225</v>
      </c>
      <c r="DY6" s="3" t="s">
        <v>225</v>
      </c>
      <c r="DZ6" s="3" t="s">
        <v>226</v>
      </c>
      <c r="EA6" s="3" t="s">
        <v>226</v>
      </c>
      <c r="EB6" s="3" t="s">
        <v>227</v>
      </c>
      <c r="EC6" s="3" t="s">
        <v>227</v>
      </c>
      <c r="ED6" s="3" t="s">
        <v>228</v>
      </c>
      <c r="EE6" s="3" t="s">
        <v>229</v>
      </c>
      <c r="EF6" s="3" t="s">
        <v>229</v>
      </c>
      <c r="EG6" s="3" t="s">
        <v>229</v>
      </c>
      <c r="EH6" s="3" t="s">
        <v>229</v>
      </c>
      <c r="EI6" s="3" t="s">
        <v>230</v>
      </c>
      <c r="EJ6" s="3" t="s">
        <v>230</v>
      </c>
      <c r="EK6" s="3" t="s">
        <v>231</v>
      </c>
      <c r="EL6" s="3" t="s">
        <v>231</v>
      </c>
      <c r="EM6" s="3" t="s">
        <v>232</v>
      </c>
      <c r="EN6" s="3" t="s">
        <v>232</v>
      </c>
      <c r="EO6" s="3" t="s">
        <v>232</v>
      </c>
      <c r="EP6" s="3" t="s">
        <v>233</v>
      </c>
      <c r="EQ6" s="3" t="s">
        <v>233</v>
      </c>
      <c r="ER6" s="3" t="s">
        <v>233</v>
      </c>
      <c r="ES6" s="3" t="s">
        <v>234</v>
      </c>
      <c r="ET6" s="3" t="s">
        <v>234</v>
      </c>
      <c r="EU6" s="3" t="s">
        <v>234</v>
      </c>
      <c r="EV6" s="3" t="s">
        <v>235</v>
      </c>
      <c r="EW6" s="3" t="s">
        <v>236</v>
      </c>
      <c r="EX6" s="3" t="s">
        <v>236</v>
      </c>
      <c r="EY6" s="3" t="s">
        <v>237</v>
      </c>
      <c r="EZ6" s="3" t="s">
        <v>237</v>
      </c>
      <c r="FA6" s="3" t="s">
        <v>238</v>
      </c>
      <c r="FB6" s="3" t="s">
        <v>239</v>
      </c>
      <c r="FC6" s="3" t="s">
        <v>239</v>
      </c>
      <c r="FD6" s="3" t="s">
        <v>240</v>
      </c>
      <c r="FE6" s="3" t="s">
        <v>240</v>
      </c>
      <c r="FF6" s="3" t="s">
        <v>240</v>
      </c>
      <c r="FG6" s="3" t="s">
        <v>240</v>
      </c>
      <c r="FH6" s="3" t="s">
        <v>240</v>
      </c>
      <c r="FI6" s="3" t="s">
        <v>241</v>
      </c>
      <c r="FJ6" s="3" t="s">
        <v>241</v>
      </c>
      <c r="FK6" s="3" t="s">
        <v>241</v>
      </c>
      <c r="FL6" s="3" t="s">
        <v>241</v>
      </c>
      <c r="FM6" s="3" t="s">
        <v>241</v>
      </c>
      <c r="FN6" s="3" t="s">
        <v>241</v>
      </c>
      <c r="FO6" s="3" t="s">
        <v>241</v>
      </c>
      <c r="FP6" s="3" t="s">
        <v>241</v>
      </c>
      <c r="FQ6" s="3" t="s">
        <v>241</v>
      </c>
      <c r="FR6" s="3" t="s">
        <v>241</v>
      </c>
      <c r="FS6" s="3" t="s">
        <v>241</v>
      </c>
      <c r="FT6" s="3" t="s">
        <v>241</v>
      </c>
      <c r="FU6" s="3" t="s">
        <v>242</v>
      </c>
      <c r="FV6" s="3" t="s">
        <v>242</v>
      </c>
      <c r="FW6" s="3" t="s">
        <v>242</v>
      </c>
      <c r="FX6" s="3" t="s">
        <v>242</v>
      </c>
      <c r="FY6" s="3"/>
      <c r="FZ6" s="3"/>
      <c r="GA6" s="3"/>
      <c r="GB6" s="3"/>
      <c r="GC6" s="3"/>
      <c r="GD6" s="2"/>
      <c r="GE6" s="2"/>
      <c r="GF6" s="2"/>
      <c r="GG6" s="2"/>
      <c r="GH6" s="2"/>
      <c r="GI6" s="2"/>
      <c r="GJ6" s="2"/>
      <c r="GK6" s="2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6" customFormat="1" ht="46.5" x14ac:dyDescent="0.35">
      <c r="B7" s="213" t="s">
        <v>1275</v>
      </c>
      <c r="C7" s="7" t="s">
        <v>243</v>
      </c>
      <c r="D7" s="7" t="s">
        <v>244</v>
      </c>
      <c r="E7" s="7" t="s">
        <v>245</v>
      </c>
      <c r="F7" s="8" t="s">
        <v>246</v>
      </c>
      <c r="G7" s="7" t="s">
        <v>247</v>
      </c>
      <c r="H7" s="7" t="s">
        <v>248</v>
      </c>
      <c r="I7" s="7" t="s">
        <v>249</v>
      </c>
      <c r="J7" s="7" t="s">
        <v>250</v>
      </c>
      <c r="K7" s="7" t="s">
        <v>251</v>
      </c>
      <c r="L7" s="7" t="s">
        <v>252</v>
      </c>
      <c r="M7" s="7" t="s">
        <v>253</v>
      </c>
      <c r="N7" s="7" t="s">
        <v>254</v>
      </c>
      <c r="O7" s="7" t="s">
        <v>255</v>
      </c>
      <c r="P7" s="7" t="s">
        <v>256</v>
      </c>
      <c r="Q7" s="7" t="s">
        <v>257</v>
      </c>
      <c r="R7" s="7" t="s">
        <v>258</v>
      </c>
      <c r="S7" s="7" t="s">
        <v>259</v>
      </c>
      <c r="T7" s="7" t="s">
        <v>260</v>
      </c>
      <c r="U7" s="7" t="s">
        <v>261</v>
      </c>
      <c r="V7" s="7" t="s">
        <v>262</v>
      </c>
      <c r="W7" s="7" t="s">
        <v>263</v>
      </c>
      <c r="X7" s="7" t="s">
        <v>264</v>
      </c>
      <c r="Y7" s="7" t="s">
        <v>265</v>
      </c>
      <c r="Z7" s="7" t="s">
        <v>266</v>
      </c>
      <c r="AA7" s="7" t="s">
        <v>267</v>
      </c>
      <c r="AB7" s="7" t="s">
        <v>268</v>
      </c>
      <c r="AC7" s="7" t="s">
        <v>269</v>
      </c>
      <c r="AD7" s="7" t="s">
        <v>270</v>
      </c>
      <c r="AE7" s="7" t="s">
        <v>271</v>
      </c>
      <c r="AF7" s="7" t="s">
        <v>272</v>
      </c>
      <c r="AG7" s="7" t="s">
        <v>273</v>
      </c>
      <c r="AH7" s="7" t="s">
        <v>274</v>
      </c>
      <c r="AI7" s="7" t="s">
        <v>275</v>
      </c>
      <c r="AJ7" s="7" t="s">
        <v>276</v>
      </c>
      <c r="AK7" s="7" t="s">
        <v>277</v>
      </c>
      <c r="AL7" s="7" t="s">
        <v>278</v>
      </c>
      <c r="AM7" s="7" t="s">
        <v>279</v>
      </c>
      <c r="AN7" s="7" t="s">
        <v>280</v>
      </c>
      <c r="AO7" s="7" t="s">
        <v>281</v>
      </c>
      <c r="AP7" s="7" t="s">
        <v>282</v>
      </c>
      <c r="AQ7" s="7" t="s">
        <v>283</v>
      </c>
      <c r="AR7" s="7" t="s">
        <v>284</v>
      </c>
      <c r="AS7" s="7" t="s">
        <v>285</v>
      </c>
      <c r="AT7" s="7" t="s">
        <v>286</v>
      </c>
      <c r="AU7" s="7" t="s">
        <v>287</v>
      </c>
      <c r="AV7" s="7" t="s">
        <v>288</v>
      </c>
      <c r="AW7" s="7" t="s">
        <v>289</v>
      </c>
      <c r="AX7" s="7" t="s">
        <v>290</v>
      </c>
      <c r="AY7" s="7" t="s">
        <v>291</v>
      </c>
      <c r="AZ7" s="7" t="s">
        <v>292</v>
      </c>
      <c r="BA7" s="7" t="s">
        <v>293</v>
      </c>
      <c r="BB7" s="7" t="s">
        <v>294</v>
      </c>
      <c r="BC7" s="7" t="s">
        <v>295</v>
      </c>
      <c r="BD7" s="7" t="s">
        <v>296</v>
      </c>
      <c r="BE7" s="7" t="s">
        <v>297</v>
      </c>
      <c r="BF7" s="7" t="s">
        <v>298</v>
      </c>
      <c r="BG7" s="7" t="s">
        <v>299</v>
      </c>
      <c r="BH7" s="7" t="s">
        <v>300</v>
      </c>
      <c r="BI7" s="7" t="s">
        <v>301</v>
      </c>
      <c r="BJ7" s="7" t="s">
        <v>302</v>
      </c>
      <c r="BK7" s="7" t="s">
        <v>303</v>
      </c>
      <c r="BL7" s="7" t="s">
        <v>304</v>
      </c>
      <c r="BM7" s="7" t="s">
        <v>305</v>
      </c>
      <c r="BN7" s="7" t="s">
        <v>306</v>
      </c>
      <c r="BO7" s="7" t="s">
        <v>307</v>
      </c>
      <c r="BP7" s="7" t="s">
        <v>308</v>
      </c>
      <c r="BQ7" s="7" t="s">
        <v>309</v>
      </c>
      <c r="BR7" s="7" t="s">
        <v>310</v>
      </c>
      <c r="BS7" s="7" t="s">
        <v>311</v>
      </c>
      <c r="BT7" s="7" t="s">
        <v>312</v>
      </c>
      <c r="BU7" s="7" t="s">
        <v>313</v>
      </c>
      <c r="BV7" s="7" t="s">
        <v>314</v>
      </c>
      <c r="BW7" s="7" t="s">
        <v>315</v>
      </c>
      <c r="BX7" s="7" t="s">
        <v>316</v>
      </c>
      <c r="BY7" s="7" t="s">
        <v>317</v>
      </c>
      <c r="BZ7" s="7" t="s">
        <v>318</v>
      </c>
      <c r="CA7" s="7" t="s">
        <v>319</v>
      </c>
      <c r="CB7" s="7" t="s">
        <v>320</v>
      </c>
      <c r="CC7" s="7" t="s">
        <v>321</v>
      </c>
      <c r="CD7" s="7" t="s">
        <v>322</v>
      </c>
      <c r="CE7" s="7" t="s">
        <v>323</v>
      </c>
      <c r="CF7" s="7" t="s">
        <v>324</v>
      </c>
      <c r="CG7" s="7" t="s">
        <v>325</v>
      </c>
      <c r="CH7" s="7" t="s">
        <v>326</v>
      </c>
      <c r="CI7" s="7" t="s">
        <v>327</v>
      </c>
      <c r="CJ7" s="7" t="s">
        <v>328</v>
      </c>
      <c r="CK7" s="7" t="s">
        <v>329</v>
      </c>
      <c r="CL7" s="7" t="s">
        <v>330</v>
      </c>
      <c r="CM7" s="7" t="s">
        <v>331</v>
      </c>
      <c r="CN7" s="7" t="s">
        <v>332</v>
      </c>
      <c r="CO7" s="7" t="s">
        <v>333</v>
      </c>
      <c r="CP7" s="7" t="s">
        <v>334</v>
      </c>
      <c r="CQ7" s="7" t="s">
        <v>335</v>
      </c>
      <c r="CR7" s="7" t="s">
        <v>336</v>
      </c>
      <c r="CS7" s="7" t="s">
        <v>337</v>
      </c>
      <c r="CT7" s="7" t="s">
        <v>338</v>
      </c>
      <c r="CU7" s="7" t="s">
        <v>339</v>
      </c>
      <c r="CV7" s="7" t="s">
        <v>340</v>
      </c>
      <c r="CW7" s="7" t="s">
        <v>341</v>
      </c>
      <c r="CX7" s="7" t="s">
        <v>342</v>
      </c>
      <c r="CY7" s="7" t="s">
        <v>343</v>
      </c>
      <c r="CZ7" s="7" t="s">
        <v>344</v>
      </c>
      <c r="DA7" s="7" t="s">
        <v>345</v>
      </c>
      <c r="DB7" s="7" t="s">
        <v>346</v>
      </c>
      <c r="DC7" s="7" t="s">
        <v>347</v>
      </c>
      <c r="DD7" s="7" t="s">
        <v>348</v>
      </c>
      <c r="DE7" s="7" t="s">
        <v>349</v>
      </c>
      <c r="DF7" s="7" t="s">
        <v>350</v>
      </c>
      <c r="DG7" s="7" t="s">
        <v>351</v>
      </c>
      <c r="DH7" s="7" t="s">
        <v>352</v>
      </c>
      <c r="DI7" s="7" t="s">
        <v>353</v>
      </c>
      <c r="DJ7" s="7" t="s">
        <v>354</v>
      </c>
      <c r="DK7" s="7" t="s">
        <v>355</v>
      </c>
      <c r="DL7" s="7" t="s">
        <v>356</v>
      </c>
      <c r="DM7" s="7" t="s">
        <v>357</v>
      </c>
      <c r="DN7" s="7" t="s">
        <v>358</v>
      </c>
      <c r="DO7" s="7" t="s">
        <v>359</v>
      </c>
      <c r="DP7" s="7" t="s">
        <v>360</v>
      </c>
      <c r="DQ7" s="7" t="s">
        <v>361</v>
      </c>
      <c r="DR7" s="7" t="s">
        <v>362</v>
      </c>
      <c r="DS7" s="7" t="s">
        <v>363</v>
      </c>
      <c r="DT7" s="7" t="s">
        <v>364</v>
      </c>
      <c r="DU7" s="7" t="s">
        <v>365</v>
      </c>
      <c r="DV7" s="7" t="s">
        <v>366</v>
      </c>
      <c r="DW7" s="7" t="s">
        <v>367</v>
      </c>
      <c r="DX7" s="7" t="s">
        <v>368</v>
      </c>
      <c r="DY7" s="7" t="s">
        <v>369</v>
      </c>
      <c r="DZ7" s="7" t="s">
        <v>370</v>
      </c>
      <c r="EA7" s="7" t="s">
        <v>371</v>
      </c>
      <c r="EB7" s="7" t="s">
        <v>372</v>
      </c>
      <c r="EC7" s="7" t="s">
        <v>373</v>
      </c>
      <c r="ED7" s="7" t="s">
        <v>374</v>
      </c>
      <c r="EE7" s="7" t="s">
        <v>375</v>
      </c>
      <c r="EF7" s="7" t="s">
        <v>376</v>
      </c>
      <c r="EG7" s="7" t="s">
        <v>377</v>
      </c>
      <c r="EH7" s="7" t="s">
        <v>378</v>
      </c>
      <c r="EI7" s="7" t="s">
        <v>379</v>
      </c>
      <c r="EJ7" s="7" t="s">
        <v>380</v>
      </c>
      <c r="EK7" s="7" t="s">
        <v>381</v>
      </c>
      <c r="EL7" s="7" t="s">
        <v>382</v>
      </c>
      <c r="EM7" s="7" t="s">
        <v>383</v>
      </c>
      <c r="EN7" s="7" t="s">
        <v>384</v>
      </c>
      <c r="EO7" s="7" t="s">
        <v>385</v>
      </c>
      <c r="EP7" s="7" t="s">
        <v>386</v>
      </c>
      <c r="EQ7" s="7" t="s">
        <v>387</v>
      </c>
      <c r="ER7" s="7" t="s">
        <v>388</v>
      </c>
      <c r="ES7" s="7" t="s">
        <v>389</v>
      </c>
      <c r="ET7" s="7" t="s">
        <v>390</v>
      </c>
      <c r="EU7" s="7" t="s">
        <v>391</v>
      </c>
      <c r="EV7" s="7" t="s">
        <v>392</v>
      </c>
      <c r="EW7" s="7" t="s">
        <v>393</v>
      </c>
      <c r="EX7" s="7" t="s">
        <v>394</v>
      </c>
      <c r="EY7" s="7" t="s">
        <v>395</v>
      </c>
      <c r="EZ7" s="7" t="s">
        <v>396</v>
      </c>
      <c r="FA7" s="7" t="s">
        <v>397</v>
      </c>
      <c r="FB7" s="7" t="s">
        <v>398</v>
      </c>
      <c r="FC7" s="7" t="s">
        <v>399</v>
      </c>
      <c r="FD7" s="7" t="s">
        <v>400</v>
      </c>
      <c r="FE7" s="7" t="s">
        <v>401</v>
      </c>
      <c r="FF7" s="7" t="s">
        <v>402</v>
      </c>
      <c r="FG7" s="7" t="s">
        <v>403</v>
      </c>
      <c r="FH7" s="7" t="s">
        <v>404</v>
      </c>
      <c r="FI7" s="7" t="s">
        <v>405</v>
      </c>
      <c r="FJ7" s="7" t="s">
        <v>406</v>
      </c>
      <c r="FK7" s="7" t="s">
        <v>407</v>
      </c>
      <c r="FL7" s="7" t="s">
        <v>408</v>
      </c>
      <c r="FM7" s="7" t="s">
        <v>409</v>
      </c>
      <c r="FN7" s="7" t="s">
        <v>410</v>
      </c>
      <c r="FO7" s="7" t="s">
        <v>411</v>
      </c>
      <c r="FP7" s="7" t="s">
        <v>412</v>
      </c>
      <c r="FQ7" s="7" t="s">
        <v>413</v>
      </c>
      <c r="FR7" s="7" t="s">
        <v>414</v>
      </c>
      <c r="FS7" s="7" t="s">
        <v>415</v>
      </c>
      <c r="FT7" s="7" t="s">
        <v>416</v>
      </c>
      <c r="FU7" s="7" t="s">
        <v>417</v>
      </c>
      <c r="FV7" s="7" t="s">
        <v>418</v>
      </c>
      <c r="FW7" s="7" t="s">
        <v>419</v>
      </c>
      <c r="FX7" s="7" t="s">
        <v>420</v>
      </c>
      <c r="FY7" s="7" t="s">
        <v>421</v>
      </c>
      <c r="FZ7" s="7" t="s">
        <v>422</v>
      </c>
      <c r="GA7" s="7"/>
      <c r="GB7" s="7"/>
      <c r="GC7" s="7"/>
      <c r="GD7" s="9"/>
      <c r="GE7" s="9"/>
      <c r="GF7" s="9"/>
      <c r="GG7" s="9"/>
      <c r="GH7" s="9"/>
      <c r="GI7" s="9"/>
      <c r="GJ7" s="9"/>
      <c r="GK7" s="9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</row>
    <row r="8" spans="1:254" x14ac:dyDescent="0.35">
      <c r="A8" s="3" t="s">
        <v>423</v>
      </c>
      <c r="B8" s="2" t="s">
        <v>648</v>
      </c>
      <c r="C8" s="11">
        <f>'HB24-1448_GovJanReq'!C8</f>
        <v>6052.5</v>
      </c>
      <c r="D8" s="11">
        <f>'HB24-1448_GovJanReq'!D8</f>
        <v>30633.5</v>
      </c>
      <c r="E8" s="11">
        <f>'HB24-1448_GovJanReq'!E8</f>
        <v>4402.5</v>
      </c>
      <c r="F8" s="11">
        <f>'HB24-1448_GovJanReq'!F8</f>
        <v>21926.5</v>
      </c>
      <c r="G8" s="11">
        <f>'HB24-1448_GovJanReq'!G8</f>
        <v>1683</v>
      </c>
      <c r="H8" s="11">
        <f>'HB24-1448_GovJanReq'!H8</f>
        <v>996</v>
      </c>
      <c r="I8" s="11">
        <f>'HB24-1448_GovJanReq'!I8</f>
        <v>6581</v>
      </c>
      <c r="J8" s="11">
        <f>'HB24-1448_GovJanReq'!J8</f>
        <v>1852.5</v>
      </c>
      <c r="K8" s="11">
        <f>'HB24-1448_GovJanReq'!K8</f>
        <v>238.5</v>
      </c>
      <c r="L8" s="11">
        <f>'HB24-1448_GovJanReq'!L8</f>
        <v>1915</v>
      </c>
      <c r="M8" s="11">
        <f>'HB24-1448_GovJanReq'!M8</f>
        <v>801</v>
      </c>
      <c r="N8" s="11">
        <f>'HB24-1448_GovJanReq'!N8</f>
        <v>46607.5</v>
      </c>
      <c r="O8" s="11">
        <f>'HB24-1448_GovJanReq'!O8</f>
        <v>11609.5</v>
      </c>
      <c r="P8" s="11">
        <f>'HB24-1448_GovJanReq'!P8</f>
        <v>285</v>
      </c>
      <c r="Q8" s="11">
        <f>'HB24-1448_GovJanReq'!Q8</f>
        <v>34654</v>
      </c>
      <c r="R8" s="11">
        <f>'HB24-1448_GovJanReq'!R8</f>
        <v>6940</v>
      </c>
      <c r="S8" s="11">
        <f>'HB24-1448_GovJanReq'!S8</f>
        <v>1459</v>
      </c>
      <c r="T8" s="11">
        <f>'HB24-1448_GovJanReq'!T8</f>
        <v>149</v>
      </c>
      <c r="U8" s="11">
        <f>'HB24-1448_GovJanReq'!U8</f>
        <v>48</v>
      </c>
      <c r="V8" s="11">
        <f>'HB24-1448_GovJanReq'!V8</f>
        <v>232</v>
      </c>
      <c r="W8" s="11">
        <f>'HB24-1448_GovJanReq'!W8</f>
        <v>45</v>
      </c>
      <c r="X8" s="11">
        <f>'HB24-1448_GovJanReq'!X8</f>
        <v>33</v>
      </c>
      <c r="Y8" s="11">
        <f>'HB24-1448_GovJanReq'!Y8</f>
        <v>844.5</v>
      </c>
      <c r="Z8" s="11">
        <f>'HB24-1448_GovJanReq'!Z8</f>
        <v>212</v>
      </c>
      <c r="AA8" s="11">
        <f>'HB24-1448_GovJanReq'!AA8</f>
        <v>28572</v>
      </c>
      <c r="AB8" s="11">
        <f>'HB24-1448_GovJanReq'!AB8</f>
        <v>25199.5</v>
      </c>
      <c r="AC8" s="11">
        <f>'HB24-1448_GovJanReq'!AC8</f>
        <v>785.5</v>
      </c>
      <c r="AD8" s="11">
        <f>'HB24-1448_GovJanReq'!AD8</f>
        <v>1203.5</v>
      </c>
      <c r="AE8" s="11">
        <f>'HB24-1448_GovJanReq'!AE8</f>
        <v>91</v>
      </c>
      <c r="AF8" s="11">
        <f>'HB24-1448_GovJanReq'!AF8</f>
        <v>157</v>
      </c>
      <c r="AG8" s="11">
        <f>'HB24-1448_GovJanReq'!AG8</f>
        <v>537</v>
      </c>
      <c r="AH8" s="11">
        <f>'HB24-1448_GovJanReq'!AH8</f>
        <v>850.5</v>
      </c>
      <c r="AI8" s="11">
        <f>'HB24-1448_GovJanReq'!AI8</f>
        <v>363</v>
      </c>
      <c r="AJ8" s="11">
        <f>'HB24-1448_GovJanReq'!AJ8</f>
        <v>169.5</v>
      </c>
      <c r="AK8" s="11">
        <f>'HB24-1448_GovJanReq'!AK8</f>
        <v>149</v>
      </c>
      <c r="AL8" s="11">
        <f>'HB24-1448_GovJanReq'!AL8</f>
        <v>270.5</v>
      </c>
      <c r="AM8" s="11">
        <f>'HB24-1448_GovJanReq'!AM8</f>
        <v>290</v>
      </c>
      <c r="AN8" s="11">
        <f>'HB24-1448_GovJanReq'!AN8</f>
        <v>248</v>
      </c>
      <c r="AO8" s="11">
        <f>'HB24-1448_GovJanReq'!AO8</f>
        <v>3797.5</v>
      </c>
      <c r="AP8" s="11">
        <f>'HB24-1448_GovJanReq'!AP8</f>
        <v>77839</v>
      </c>
      <c r="AQ8" s="11">
        <f>'HB24-1448_GovJanReq'!AQ8</f>
        <v>232</v>
      </c>
      <c r="AR8" s="11">
        <f>'HB24-1448_GovJanReq'!AR8</f>
        <v>54639.5</v>
      </c>
      <c r="AS8" s="11">
        <f>'HB24-1448_GovJanReq'!AS8</f>
        <v>5616.5</v>
      </c>
      <c r="AT8" s="11">
        <f>'HB24-1448_GovJanReq'!AT8</f>
        <v>2180</v>
      </c>
      <c r="AU8" s="11">
        <f>'HB24-1448_GovJanReq'!AU8</f>
        <v>244</v>
      </c>
      <c r="AV8" s="11">
        <f>'HB24-1448_GovJanReq'!AV8</f>
        <v>277</v>
      </c>
      <c r="AW8" s="11">
        <f>'HB24-1448_GovJanReq'!AW8</f>
        <v>242</v>
      </c>
      <c r="AX8" s="11">
        <f>'HB24-1448_GovJanReq'!AX8</f>
        <v>71</v>
      </c>
      <c r="AY8" s="11">
        <f>'HB24-1448_GovJanReq'!AY8</f>
        <v>363.5</v>
      </c>
      <c r="AZ8" s="11">
        <f>'HB24-1448_GovJanReq'!AZ8</f>
        <v>10932.5</v>
      </c>
      <c r="BA8" s="11">
        <f>'HB24-1448_GovJanReq'!BA8</f>
        <v>8424</v>
      </c>
      <c r="BB8" s="11">
        <f>'HB24-1448_GovJanReq'!BB8</f>
        <v>6813.5</v>
      </c>
      <c r="BC8" s="11">
        <f>'HB24-1448_GovJanReq'!BC8</f>
        <v>19749</v>
      </c>
      <c r="BD8" s="11">
        <f>'HB24-1448_GovJanReq'!BD8</f>
        <v>3438.5</v>
      </c>
      <c r="BE8" s="11">
        <f>'HB24-1448_GovJanReq'!BE8</f>
        <v>1055</v>
      </c>
      <c r="BF8" s="11">
        <f>'HB24-1448_GovJanReq'!BF8</f>
        <v>24083.5</v>
      </c>
      <c r="BG8" s="11">
        <f>'HB24-1448_GovJanReq'!BG8</f>
        <v>843</v>
      </c>
      <c r="BH8" s="11">
        <f>'HB24-1448_GovJanReq'!BH8</f>
        <v>542</v>
      </c>
      <c r="BI8" s="11">
        <f>'HB24-1448_GovJanReq'!BI8</f>
        <v>235.5</v>
      </c>
      <c r="BJ8" s="11">
        <f>'HB24-1448_GovJanReq'!BJ8</f>
        <v>5955</v>
      </c>
      <c r="BK8" s="11">
        <f>'HB24-1448_GovJanReq'!BK8</f>
        <v>33128.5</v>
      </c>
      <c r="BL8" s="11">
        <f>'HB24-1448_GovJanReq'!BL8</f>
        <v>67.5</v>
      </c>
      <c r="BM8" s="11">
        <f>'HB24-1448_GovJanReq'!BM8</f>
        <v>324</v>
      </c>
      <c r="BN8" s="11">
        <f>'HB24-1448_GovJanReq'!BN8</f>
        <v>2800</v>
      </c>
      <c r="BO8" s="11">
        <f>'HB24-1448_GovJanReq'!BO8</f>
        <v>1098</v>
      </c>
      <c r="BP8" s="11">
        <f>'HB24-1448_GovJanReq'!BP8</f>
        <v>126</v>
      </c>
      <c r="BQ8" s="11">
        <f>'HB24-1448_GovJanReq'!BQ8</f>
        <v>5216.5</v>
      </c>
      <c r="BR8" s="11">
        <f>'HB24-1448_GovJanReq'!BR8</f>
        <v>4149</v>
      </c>
      <c r="BS8" s="11">
        <f>'HB24-1448_GovJanReq'!BS8</f>
        <v>1060</v>
      </c>
      <c r="BT8" s="11">
        <f>'HB24-1448_GovJanReq'!BT8</f>
        <v>324</v>
      </c>
      <c r="BU8" s="11">
        <f>'HB24-1448_GovJanReq'!BU8</f>
        <v>360.5</v>
      </c>
      <c r="BV8" s="11">
        <f>'HB24-1448_GovJanReq'!BV8</f>
        <v>1159</v>
      </c>
      <c r="BW8" s="11">
        <f>'HB24-1448_GovJanReq'!BW8</f>
        <v>1873.5</v>
      </c>
      <c r="BX8" s="11">
        <f>'HB24-1448_GovJanReq'!BX8</f>
        <v>55</v>
      </c>
      <c r="BY8" s="11">
        <f>'HB24-1448_GovJanReq'!BY8</f>
        <v>369</v>
      </c>
      <c r="BZ8" s="11">
        <f>'HB24-1448_GovJanReq'!BZ8</f>
        <v>216</v>
      </c>
      <c r="CA8" s="11">
        <f>'HB24-1448_GovJanReq'!CA8</f>
        <v>129.5</v>
      </c>
      <c r="CB8" s="11">
        <f>'HB24-1448_GovJanReq'!CB8</f>
        <v>66247.5</v>
      </c>
      <c r="CC8" s="11">
        <f>'HB24-1448_GovJanReq'!CC8</f>
        <v>174</v>
      </c>
      <c r="CD8" s="11">
        <f>'HB24-1448_GovJanReq'!CD8</f>
        <v>27</v>
      </c>
      <c r="CE8" s="11">
        <f>'HB24-1448_GovJanReq'!CE8</f>
        <v>144</v>
      </c>
      <c r="CF8" s="11">
        <f>'HB24-1448_GovJanReq'!CF8</f>
        <v>94</v>
      </c>
      <c r="CG8" s="11">
        <f>'HB24-1448_GovJanReq'!CG8</f>
        <v>182</v>
      </c>
      <c r="CH8" s="11">
        <f>'HB24-1448_GovJanReq'!CH8</f>
        <v>85</v>
      </c>
      <c r="CI8" s="11">
        <f>'HB24-1448_GovJanReq'!CI8</f>
        <v>631</v>
      </c>
      <c r="CJ8" s="11">
        <f>'HB24-1448_GovJanReq'!CJ8</f>
        <v>764</v>
      </c>
      <c r="CK8" s="11">
        <f>'HB24-1448_GovJanReq'!CK8</f>
        <v>3908</v>
      </c>
      <c r="CL8" s="11">
        <f>'HB24-1448_GovJanReq'!CL8</f>
        <v>1095</v>
      </c>
      <c r="CM8" s="11">
        <f>'HB24-1448_GovJanReq'!CM8</f>
        <v>623</v>
      </c>
      <c r="CN8" s="11">
        <f>'HB24-1448_GovJanReq'!CN8</f>
        <v>26610</v>
      </c>
      <c r="CO8" s="11">
        <f>'HB24-1448_GovJanReq'!CO8</f>
        <v>13066</v>
      </c>
      <c r="CP8" s="11">
        <f>'HB24-1448_GovJanReq'!CP8</f>
        <v>808</v>
      </c>
      <c r="CQ8" s="11">
        <f>'HB24-1448_GovJanReq'!CQ8</f>
        <v>701</v>
      </c>
      <c r="CR8" s="11">
        <f>'HB24-1448_GovJanReq'!CR8</f>
        <v>176</v>
      </c>
      <c r="CS8" s="11">
        <f>'HB24-1448_GovJanReq'!CS8</f>
        <v>243</v>
      </c>
      <c r="CT8" s="11">
        <f>'HB24-1448_GovJanReq'!CT8</f>
        <v>102</v>
      </c>
      <c r="CU8" s="11">
        <f>'HB24-1448_GovJanReq'!CU8</f>
        <v>447</v>
      </c>
      <c r="CV8" s="11">
        <f>'HB24-1448_GovJanReq'!CV8</f>
        <v>21</v>
      </c>
      <c r="CW8" s="11">
        <f>'HB24-1448_GovJanReq'!CW8</f>
        <v>175</v>
      </c>
      <c r="CX8" s="11">
        <f>'HB24-1448_GovJanReq'!CX8</f>
        <v>418</v>
      </c>
      <c r="CY8" s="11">
        <f>'HB24-1448_GovJanReq'!CY8</f>
        <v>23</v>
      </c>
      <c r="CZ8" s="11">
        <f>'HB24-1448_GovJanReq'!CZ8</f>
        <v>1631</v>
      </c>
      <c r="DA8" s="11">
        <f>'HB24-1448_GovJanReq'!DA8</f>
        <v>190</v>
      </c>
      <c r="DB8" s="11">
        <f>'HB24-1448_GovJanReq'!DB8</f>
        <v>290</v>
      </c>
      <c r="DC8" s="11">
        <f>'HB24-1448_GovJanReq'!DC8</f>
        <v>174</v>
      </c>
      <c r="DD8" s="11">
        <f>'HB24-1448_GovJanReq'!DD8</f>
        <v>165.5</v>
      </c>
      <c r="DE8" s="11">
        <f>'HB24-1448_GovJanReq'!DE8</f>
        <v>264.5</v>
      </c>
      <c r="DF8" s="11">
        <f>'HB24-1448_GovJanReq'!DF8</f>
        <v>17227.5</v>
      </c>
      <c r="DG8" s="11">
        <f>'HB24-1448_GovJanReq'!DG8</f>
        <v>86</v>
      </c>
      <c r="DH8" s="11">
        <f>'HB24-1448_GovJanReq'!DH8</f>
        <v>1552.5</v>
      </c>
      <c r="DI8" s="11">
        <f>'HB24-1448_GovJanReq'!DI8</f>
        <v>2141.5</v>
      </c>
      <c r="DJ8" s="11">
        <f>'HB24-1448_GovJanReq'!DJ8</f>
        <v>566</v>
      </c>
      <c r="DK8" s="11">
        <f>'HB24-1448_GovJanReq'!DK8</f>
        <v>437.5</v>
      </c>
      <c r="DL8" s="11">
        <f>'HB24-1448_GovJanReq'!DL8</f>
        <v>5292.5</v>
      </c>
      <c r="DM8" s="11">
        <f>'HB24-1448_GovJanReq'!DM8</f>
        <v>216</v>
      </c>
      <c r="DN8" s="11">
        <f>'HB24-1448_GovJanReq'!DN8</f>
        <v>1197</v>
      </c>
      <c r="DO8" s="11">
        <f>'HB24-1448_GovJanReq'!DO8</f>
        <v>3055</v>
      </c>
      <c r="DP8" s="11">
        <f>'HB24-1448_GovJanReq'!DP8</f>
        <v>185</v>
      </c>
      <c r="DQ8" s="11">
        <f>'HB24-1448_GovJanReq'!DQ8</f>
        <v>828</v>
      </c>
      <c r="DR8" s="11">
        <f>'HB24-1448_GovJanReq'!DR8</f>
        <v>1169.5</v>
      </c>
      <c r="DS8" s="11">
        <f>'HB24-1448_GovJanReq'!DS8</f>
        <v>517</v>
      </c>
      <c r="DT8" s="11">
        <f>'HB24-1448_GovJanReq'!DT8</f>
        <v>164</v>
      </c>
      <c r="DU8" s="11">
        <f>'HB24-1448_GovJanReq'!DU8</f>
        <v>323</v>
      </c>
      <c r="DV8" s="11">
        <f>'HB24-1448_GovJanReq'!DV8</f>
        <v>186</v>
      </c>
      <c r="DW8" s="11">
        <f>'HB24-1448_GovJanReq'!DW8</f>
        <v>264</v>
      </c>
      <c r="DX8" s="11">
        <f>'HB24-1448_GovJanReq'!DX8</f>
        <v>160</v>
      </c>
      <c r="DY8" s="11">
        <f>'HB24-1448_GovJanReq'!DY8</f>
        <v>264</v>
      </c>
      <c r="DZ8" s="11">
        <f>'HB24-1448_GovJanReq'!DZ8</f>
        <v>558</v>
      </c>
      <c r="EA8" s="11">
        <f>'HB24-1448_GovJanReq'!EA8</f>
        <v>460</v>
      </c>
      <c r="EB8" s="11">
        <f>'HB24-1448_GovJanReq'!EB8</f>
        <v>463</v>
      </c>
      <c r="EC8" s="11">
        <f>'HB24-1448_GovJanReq'!EC8</f>
        <v>245</v>
      </c>
      <c r="ED8" s="11">
        <f>'HB24-1448_GovJanReq'!ED8</f>
        <v>1453</v>
      </c>
      <c r="EE8" s="11">
        <f>'HB24-1448_GovJanReq'!EE8</f>
        <v>175.5</v>
      </c>
      <c r="EF8" s="11">
        <f>'HB24-1448_GovJanReq'!EF8</f>
        <v>1175</v>
      </c>
      <c r="EG8" s="11">
        <f>'HB24-1448_GovJanReq'!EG8</f>
        <v>235</v>
      </c>
      <c r="EH8" s="11">
        <f>'HB24-1448_GovJanReq'!EH8</f>
        <v>228</v>
      </c>
      <c r="EI8" s="11">
        <f>'HB24-1448_GovJanReq'!EI8</f>
        <v>12345</v>
      </c>
      <c r="EJ8" s="11">
        <f>'HB24-1448_GovJanReq'!EJ8</f>
        <v>9340.5</v>
      </c>
      <c r="EK8" s="11">
        <f>'HB24-1448_GovJanReq'!EK8</f>
        <v>629.5</v>
      </c>
      <c r="EL8" s="11">
        <f>'HB24-1448_GovJanReq'!EL8</f>
        <v>415</v>
      </c>
      <c r="EM8" s="11">
        <f>'HB24-1448_GovJanReq'!EM8</f>
        <v>336.5</v>
      </c>
      <c r="EN8" s="11">
        <f>'HB24-1448_GovJanReq'!EN8</f>
        <v>865.5</v>
      </c>
      <c r="EO8" s="11">
        <f>'HB24-1448_GovJanReq'!EO8</f>
        <v>262</v>
      </c>
      <c r="EP8" s="11">
        <f>'HB24-1448_GovJanReq'!EP8</f>
        <v>395.5</v>
      </c>
      <c r="EQ8" s="11">
        <f>'HB24-1448_GovJanReq'!EQ8</f>
        <v>2280.5</v>
      </c>
      <c r="ER8" s="11">
        <f>'HB24-1448_GovJanReq'!ER8</f>
        <v>285</v>
      </c>
      <c r="ES8" s="11">
        <f>'HB24-1448_GovJanReq'!ES8</f>
        <v>138.5</v>
      </c>
      <c r="ET8" s="11">
        <f>'HB24-1448_GovJanReq'!ET8</f>
        <v>183.5</v>
      </c>
      <c r="EU8" s="11">
        <f>'HB24-1448_GovJanReq'!EU8</f>
        <v>526.5</v>
      </c>
      <c r="EV8" s="11">
        <f>'HB24-1448_GovJanReq'!EV8</f>
        <v>64</v>
      </c>
      <c r="EW8" s="11">
        <f>'HB24-1448_GovJanReq'!EW8</f>
        <v>694.5</v>
      </c>
      <c r="EX8" s="11">
        <f>'HB24-1448_GovJanReq'!EX8</f>
        <v>163.5</v>
      </c>
      <c r="EY8" s="11">
        <f>'HB24-1448_GovJanReq'!EY8</f>
        <v>641</v>
      </c>
      <c r="EZ8" s="11">
        <f>'HB24-1448_GovJanReq'!EZ8</f>
        <v>119</v>
      </c>
      <c r="FA8" s="11">
        <f>'HB24-1448_GovJanReq'!FA8</f>
        <v>3029.5</v>
      </c>
      <c r="FB8" s="11">
        <f>'HB24-1448_GovJanReq'!FB8</f>
        <v>250.5</v>
      </c>
      <c r="FC8" s="11">
        <f>'HB24-1448_GovJanReq'!FC8</f>
        <v>1503</v>
      </c>
      <c r="FD8" s="11">
        <f>'HB24-1448_GovJanReq'!FD8</f>
        <v>365</v>
      </c>
      <c r="FE8" s="11">
        <f>'HB24-1448_GovJanReq'!FE8</f>
        <v>66</v>
      </c>
      <c r="FF8" s="11">
        <f>'HB24-1448_GovJanReq'!FF8</f>
        <v>162</v>
      </c>
      <c r="FG8" s="11">
        <f>'HB24-1448_GovJanReq'!FG8</f>
        <v>107</v>
      </c>
      <c r="FH8" s="11">
        <f>'HB24-1448_GovJanReq'!FH8</f>
        <v>62</v>
      </c>
      <c r="FI8" s="11">
        <f>'HB24-1448_GovJanReq'!FI8</f>
        <v>1522.5</v>
      </c>
      <c r="FJ8" s="11">
        <f>'HB24-1448_GovJanReq'!FJ8</f>
        <v>1876.5</v>
      </c>
      <c r="FK8" s="11">
        <f>'HB24-1448_GovJanReq'!FK8</f>
        <v>2279.5</v>
      </c>
      <c r="FL8" s="11">
        <f>'HB24-1448_GovJanReq'!FL8</f>
        <v>7819.5</v>
      </c>
      <c r="FM8" s="11">
        <f>'HB24-1448_GovJanReq'!FM8</f>
        <v>3685.5</v>
      </c>
      <c r="FN8" s="11">
        <f>'HB24-1448_GovJanReq'!FN8</f>
        <v>21021</v>
      </c>
      <c r="FO8" s="11">
        <f>'HB24-1448_GovJanReq'!FO8</f>
        <v>1038</v>
      </c>
      <c r="FP8" s="11">
        <f>'HB24-1448_GovJanReq'!FP8</f>
        <v>2167</v>
      </c>
      <c r="FQ8" s="11">
        <f>'HB24-1448_GovJanReq'!FQ8</f>
        <v>919</v>
      </c>
      <c r="FR8" s="11">
        <f>'HB24-1448_GovJanReq'!FR8</f>
        <v>149.5</v>
      </c>
      <c r="FS8" s="11">
        <f>'HB24-1448_GovJanReq'!FS8</f>
        <v>148.5</v>
      </c>
      <c r="FT8" s="11">
        <f>'HB24-1448_GovJanReq'!FT8</f>
        <v>50</v>
      </c>
      <c r="FU8" s="11">
        <f>'HB24-1448_GovJanReq'!FU8</f>
        <v>699</v>
      </c>
      <c r="FV8" s="11">
        <f>'HB24-1448_GovJanReq'!FV8</f>
        <v>638</v>
      </c>
      <c r="FW8" s="11">
        <f>'HB24-1448_GovJanReq'!FW8</f>
        <v>121</v>
      </c>
      <c r="FX8" s="11">
        <f>'HB24-1448_GovJanReq'!FX8</f>
        <v>58</v>
      </c>
      <c r="FY8" s="12"/>
      <c r="FZ8" s="12">
        <f>SUM(C8:FY8)</f>
        <v>758843</v>
      </c>
      <c r="GA8" s="12"/>
      <c r="GB8" s="12"/>
      <c r="GC8" s="3"/>
      <c r="GD8" s="12"/>
      <c r="GE8" s="2"/>
      <c r="GF8" s="2"/>
      <c r="GG8" s="2"/>
      <c r="GH8" s="2"/>
      <c r="GI8" s="2"/>
      <c r="GJ8" s="2"/>
      <c r="GK8" s="2"/>
    </row>
    <row r="9" spans="1:254" x14ac:dyDescent="0.35">
      <c r="A9" s="3" t="s">
        <v>424</v>
      </c>
      <c r="B9" s="2" t="s">
        <v>649</v>
      </c>
      <c r="C9" s="13">
        <f>'HB24-1448_GovJanReq'!C9</f>
        <v>468</v>
      </c>
      <c r="D9" s="14">
        <f>'HB24-1448_GovJanReq'!D9</f>
        <v>2050.5</v>
      </c>
      <c r="E9" s="14">
        <f>'HB24-1448_GovJanReq'!E9</f>
        <v>299.5</v>
      </c>
      <c r="F9" s="14">
        <f>'HB24-1448_GovJanReq'!F9</f>
        <v>1579</v>
      </c>
      <c r="G9" s="14">
        <f>'HB24-1448_GovJanReq'!G9</f>
        <v>162</v>
      </c>
      <c r="H9" s="14">
        <f>'HB24-1448_GovJanReq'!H9</f>
        <v>75</v>
      </c>
      <c r="I9" s="14">
        <f>'HB24-1448_GovJanReq'!I9</f>
        <v>460</v>
      </c>
      <c r="J9" s="14">
        <f>'HB24-1448_GovJanReq'!J9</f>
        <v>135.5</v>
      </c>
      <c r="K9" s="14">
        <f>'HB24-1448_GovJanReq'!K9</f>
        <v>10</v>
      </c>
      <c r="L9" s="14">
        <f>'HB24-1448_GovJanReq'!L9</f>
        <v>170</v>
      </c>
      <c r="M9" s="14">
        <f>'HB24-1448_GovJanReq'!M9</f>
        <v>52</v>
      </c>
      <c r="N9" s="14">
        <f>'HB24-1448_GovJanReq'!N9</f>
        <v>3139.5</v>
      </c>
      <c r="O9" s="14">
        <f>'HB24-1448_GovJanReq'!O9</f>
        <v>758</v>
      </c>
      <c r="P9" s="14">
        <f>'HB24-1448_GovJanReq'!P9</f>
        <v>28</v>
      </c>
      <c r="Q9" s="14">
        <f>'HB24-1448_GovJanReq'!Q9</f>
        <v>2910</v>
      </c>
      <c r="R9" s="14">
        <f>'HB24-1448_GovJanReq'!R9</f>
        <v>160</v>
      </c>
      <c r="S9" s="14">
        <f>'HB24-1448_GovJanReq'!S9</f>
        <v>100.5</v>
      </c>
      <c r="T9" s="14">
        <f>'HB24-1448_GovJanReq'!T9</f>
        <v>11</v>
      </c>
      <c r="U9" s="14">
        <f>'HB24-1448_GovJanReq'!U9</f>
        <v>6</v>
      </c>
      <c r="V9" s="14">
        <f>'HB24-1448_GovJanReq'!V9</f>
        <v>21</v>
      </c>
      <c r="W9" s="14">
        <f>'HB24-1448_GovJanReq'!W9</f>
        <v>2</v>
      </c>
      <c r="X9" s="14">
        <f>'HB24-1448_GovJanReq'!X9</f>
        <v>4.5</v>
      </c>
      <c r="Y9" s="14">
        <f>'HB24-1448_GovJanReq'!Y9</f>
        <v>26</v>
      </c>
      <c r="Z9" s="14">
        <f>'HB24-1448_GovJanReq'!Z9</f>
        <v>19</v>
      </c>
      <c r="AA9" s="14">
        <f>'HB24-1448_GovJanReq'!AA9</f>
        <v>2101</v>
      </c>
      <c r="AB9" s="14">
        <f>'HB24-1448_GovJanReq'!AB9</f>
        <v>1586</v>
      </c>
      <c r="AC9" s="14">
        <f>'HB24-1448_GovJanReq'!AC9</f>
        <v>62</v>
      </c>
      <c r="AD9" s="14">
        <f>'HB24-1448_GovJanReq'!AD9</f>
        <v>84</v>
      </c>
      <c r="AE9" s="14">
        <f>'HB24-1448_GovJanReq'!AE9</f>
        <v>6</v>
      </c>
      <c r="AF9" s="14">
        <f>'HB24-1448_GovJanReq'!AF9</f>
        <v>7</v>
      </c>
      <c r="AG9" s="14">
        <f>'HB24-1448_GovJanReq'!AG9</f>
        <v>48.5</v>
      </c>
      <c r="AH9" s="14">
        <f>'HB24-1448_GovJanReq'!AH9</f>
        <v>57.5</v>
      </c>
      <c r="AI9" s="14">
        <f>'HB24-1448_GovJanReq'!AI9</f>
        <v>20</v>
      </c>
      <c r="AJ9" s="14">
        <f>'HB24-1448_GovJanReq'!AJ9</f>
        <v>12</v>
      </c>
      <c r="AK9" s="14">
        <f>'HB24-1448_GovJanReq'!AK9</f>
        <v>13.5</v>
      </c>
      <c r="AL9" s="14">
        <f>'HB24-1448_GovJanReq'!AL9</f>
        <v>18</v>
      </c>
      <c r="AM9" s="14">
        <f>'HB24-1448_GovJanReq'!AM9</f>
        <v>16</v>
      </c>
      <c r="AN9" s="14">
        <f>'HB24-1448_GovJanReq'!AN9</f>
        <v>20</v>
      </c>
      <c r="AO9" s="14">
        <f>'HB24-1448_GovJanReq'!AO9</f>
        <v>254</v>
      </c>
      <c r="AP9" s="14">
        <f>'HB24-1448_GovJanReq'!AP9</f>
        <v>6477.5</v>
      </c>
      <c r="AQ9" s="14">
        <f>'HB24-1448_GovJanReq'!AQ9</f>
        <v>19</v>
      </c>
      <c r="AR9" s="14">
        <f>'HB24-1448_GovJanReq'!AR9</f>
        <v>4138.5</v>
      </c>
      <c r="AS9" s="14">
        <f>'HB24-1448_GovJanReq'!AS9</f>
        <v>355</v>
      </c>
      <c r="AT9" s="14">
        <f>'HB24-1448_GovJanReq'!AT9</f>
        <v>181</v>
      </c>
      <c r="AU9" s="14">
        <f>'HB24-1448_GovJanReq'!AU9</f>
        <v>24</v>
      </c>
      <c r="AV9" s="14">
        <f>'HB24-1448_GovJanReq'!AV9</f>
        <v>19</v>
      </c>
      <c r="AW9" s="14">
        <f>'HB24-1448_GovJanReq'!AW9</f>
        <v>15</v>
      </c>
      <c r="AX9" s="14">
        <f>'HB24-1448_GovJanReq'!AX9</f>
        <v>10</v>
      </c>
      <c r="AY9" s="14">
        <f>'HB24-1448_GovJanReq'!AY9</f>
        <v>28</v>
      </c>
      <c r="AZ9" s="14">
        <f>'HB24-1448_GovJanReq'!AZ9</f>
        <v>945</v>
      </c>
      <c r="BA9" s="14">
        <f>'HB24-1448_GovJanReq'!BA9</f>
        <v>666</v>
      </c>
      <c r="BB9" s="14">
        <f>'HB24-1448_GovJanReq'!BB9</f>
        <v>637.5</v>
      </c>
      <c r="BC9" s="14">
        <f>'HB24-1448_GovJanReq'!BC9</f>
        <v>1742</v>
      </c>
      <c r="BD9" s="14">
        <f>'HB24-1448_GovJanReq'!BD9</f>
        <v>199</v>
      </c>
      <c r="BE9" s="14">
        <f>'HB24-1448_GovJanReq'!BE9</f>
        <v>37</v>
      </c>
      <c r="BF9" s="14">
        <f>'HB24-1448_GovJanReq'!BF9</f>
        <v>1488.5</v>
      </c>
      <c r="BG9" s="14">
        <f>'HB24-1448_GovJanReq'!BG9</f>
        <v>76.5</v>
      </c>
      <c r="BH9" s="14">
        <f>'HB24-1448_GovJanReq'!BH9</f>
        <v>32</v>
      </c>
      <c r="BI9" s="14">
        <f>'HB24-1448_GovJanReq'!BI9</f>
        <v>19</v>
      </c>
      <c r="BJ9" s="14">
        <f>'HB24-1448_GovJanReq'!BJ9</f>
        <v>356.5</v>
      </c>
      <c r="BK9" s="14">
        <f>'HB24-1448_GovJanReq'!BK9</f>
        <v>1966</v>
      </c>
      <c r="BL9" s="14">
        <f>'HB24-1448_GovJanReq'!BL9</f>
        <v>5</v>
      </c>
      <c r="BM9" s="14">
        <f>'HB24-1448_GovJanReq'!BM9</f>
        <v>25</v>
      </c>
      <c r="BN9" s="14">
        <f>'HB24-1448_GovJanReq'!BN9</f>
        <v>238.5</v>
      </c>
      <c r="BO9" s="14">
        <f>'HB24-1448_GovJanReq'!BO9</f>
        <v>91</v>
      </c>
      <c r="BP9" s="14">
        <f>'HB24-1448_GovJanReq'!BP9</f>
        <v>11</v>
      </c>
      <c r="BQ9" s="14">
        <f>'HB24-1448_GovJanReq'!BQ9</f>
        <v>368</v>
      </c>
      <c r="BR9" s="14">
        <f>'HB24-1448_GovJanReq'!BR9</f>
        <v>325.5</v>
      </c>
      <c r="BS9" s="14">
        <f>'HB24-1448_GovJanReq'!BS9</f>
        <v>98</v>
      </c>
      <c r="BT9" s="14">
        <f>'HB24-1448_GovJanReq'!BT9</f>
        <v>29</v>
      </c>
      <c r="BU9" s="14">
        <f>'HB24-1448_GovJanReq'!BU9</f>
        <v>21.5</v>
      </c>
      <c r="BV9" s="14">
        <f>'HB24-1448_GovJanReq'!BV9</f>
        <v>84</v>
      </c>
      <c r="BW9" s="14">
        <f>'HB24-1448_GovJanReq'!BW9</f>
        <v>144</v>
      </c>
      <c r="BX9" s="14">
        <f>'HB24-1448_GovJanReq'!BX9</f>
        <v>2</v>
      </c>
      <c r="BY9" s="14">
        <f>'HB24-1448_GovJanReq'!BY9</f>
        <v>23.5</v>
      </c>
      <c r="BZ9" s="14">
        <f>'HB24-1448_GovJanReq'!BZ9</f>
        <v>12</v>
      </c>
      <c r="CA9" s="14">
        <f>'HB24-1448_GovJanReq'!CA9</f>
        <v>12</v>
      </c>
      <c r="CB9" s="14">
        <f>'HB24-1448_GovJanReq'!CB9</f>
        <v>5027.5</v>
      </c>
      <c r="CC9" s="14">
        <f>'HB24-1448_GovJanReq'!CC9</f>
        <v>12</v>
      </c>
      <c r="CD9" s="14">
        <f>'HB24-1448_GovJanReq'!CD9</f>
        <v>3</v>
      </c>
      <c r="CE9" s="14">
        <f>'HB24-1448_GovJanReq'!CE9</f>
        <v>14</v>
      </c>
      <c r="CF9" s="14">
        <f>'HB24-1448_GovJanReq'!CF9</f>
        <v>6</v>
      </c>
      <c r="CG9" s="14">
        <f>'HB24-1448_GovJanReq'!CG9</f>
        <v>9</v>
      </c>
      <c r="CH9" s="14">
        <f>'HB24-1448_GovJanReq'!CH9</f>
        <v>5</v>
      </c>
      <c r="CI9" s="14">
        <f>'HB24-1448_GovJanReq'!CI9</f>
        <v>52</v>
      </c>
      <c r="CJ9" s="14">
        <f>'HB24-1448_GovJanReq'!CJ9</f>
        <v>58.5</v>
      </c>
      <c r="CK9" s="14">
        <f>'HB24-1448_GovJanReq'!CK9</f>
        <v>304</v>
      </c>
      <c r="CL9" s="14">
        <f>'HB24-1448_GovJanReq'!CL9</f>
        <v>62.5</v>
      </c>
      <c r="CM9" s="14">
        <f>'HB24-1448_GovJanReq'!CM9</f>
        <v>54.5</v>
      </c>
      <c r="CN9" s="14">
        <f>'HB24-1448_GovJanReq'!CN9</f>
        <v>1807</v>
      </c>
      <c r="CO9" s="14">
        <f>'HB24-1448_GovJanReq'!CO9</f>
        <v>924</v>
      </c>
      <c r="CP9" s="14">
        <f>'HB24-1448_GovJanReq'!CP9</f>
        <v>53.5</v>
      </c>
      <c r="CQ9" s="14">
        <f>'HB24-1448_GovJanReq'!CQ9</f>
        <v>58</v>
      </c>
      <c r="CR9" s="14">
        <f>'HB24-1448_GovJanReq'!CR9</f>
        <v>19</v>
      </c>
      <c r="CS9" s="14">
        <f>'HB24-1448_GovJanReq'!CS9</f>
        <v>2.5</v>
      </c>
      <c r="CT9" s="14">
        <f>'HB24-1448_GovJanReq'!CT9</f>
        <v>10</v>
      </c>
      <c r="CU9" s="14">
        <f>'HB24-1448_GovJanReq'!CU9</f>
        <v>18</v>
      </c>
      <c r="CV9" s="14">
        <f>'HB24-1448_GovJanReq'!CV9</f>
        <v>3</v>
      </c>
      <c r="CW9" s="14">
        <f>'HB24-1448_GovJanReq'!CW9</f>
        <v>12</v>
      </c>
      <c r="CX9" s="14">
        <f>'HB24-1448_GovJanReq'!CX9</f>
        <v>39</v>
      </c>
      <c r="CY9" s="14">
        <f>'HB24-1448_GovJanReq'!CY9</f>
        <v>2</v>
      </c>
      <c r="CZ9" s="14">
        <f>'HB24-1448_GovJanReq'!CZ9</f>
        <v>137</v>
      </c>
      <c r="DA9" s="14">
        <f>'HB24-1448_GovJanReq'!DA9</f>
        <v>13.5</v>
      </c>
      <c r="DB9" s="14">
        <f>'HB24-1448_GovJanReq'!DB9</f>
        <v>20.5</v>
      </c>
      <c r="DC9" s="14">
        <f>'HB24-1448_GovJanReq'!DC9</f>
        <v>19</v>
      </c>
      <c r="DD9" s="14">
        <f>'HB24-1448_GovJanReq'!DD9</f>
        <v>9</v>
      </c>
      <c r="DE9" s="14">
        <f>'HB24-1448_GovJanReq'!DE9</f>
        <v>15</v>
      </c>
      <c r="DF9" s="14">
        <f>'HB24-1448_GovJanReq'!DF9</f>
        <v>1262.5</v>
      </c>
      <c r="DG9" s="14">
        <f>'HB24-1448_GovJanReq'!DG9</f>
        <v>7.5</v>
      </c>
      <c r="DH9" s="14">
        <f>'HB24-1448_GovJanReq'!DH9</f>
        <v>131.5</v>
      </c>
      <c r="DI9" s="14">
        <f>'HB24-1448_GovJanReq'!DI9</f>
        <v>151.5</v>
      </c>
      <c r="DJ9" s="14">
        <f>'HB24-1448_GovJanReq'!DJ9</f>
        <v>35</v>
      </c>
      <c r="DK9" s="14">
        <f>'HB24-1448_GovJanReq'!DK9</f>
        <v>36</v>
      </c>
      <c r="DL9" s="14">
        <f>'HB24-1448_GovJanReq'!DL9</f>
        <v>323.5</v>
      </c>
      <c r="DM9" s="14">
        <f>'HB24-1448_GovJanReq'!DM9</f>
        <v>19</v>
      </c>
      <c r="DN9" s="14">
        <f>'HB24-1448_GovJanReq'!DN9</f>
        <v>99</v>
      </c>
      <c r="DO9" s="14">
        <f>'HB24-1448_GovJanReq'!DO9</f>
        <v>235</v>
      </c>
      <c r="DP9" s="14">
        <f>'HB24-1448_GovJanReq'!DP9</f>
        <v>14</v>
      </c>
      <c r="DQ9" s="14">
        <f>'HB24-1448_GovJanReq'!DQ9</f>
        <v>60</v>
      </c>
      <c r="DR9" s="14">
        <f>'HB24-1448_GovJanReq'!DR9</f>
        <v>96.5</v>
      </c>
      <c r="DS9" s="14">
        <f>'HB24-1448_GovJanReq'!DS9</f>
        <v>28</v>
      </c>
      <c r="DT9" s="14">
        <f>'HB24-1448_GovJanReq'!DT9</f>
        <v>11</v>
      </c>
      <c r="DU9" s="14">
        <f>'HB24-1448_GovJanReq'!DU9</f>
        <v>23</v>
      </c>
      <c r="DV9" s="14">
        <f>'HB24-1448_GovJanReq'!DV9</f>
        <v>12</v>
      </c>
      <c r="DW9" s="14">
        <f>'HB24-1448_GovJanReq'!DW9</f>
        <v>21</v>
      </c>
      <c r="DX9" s="14">
        <f>'HB24-1448_GovJanReq'!DX9</f>
        <v>8</v>
      </c>
      <c r="DY9" s="14">
        <f>'HB24-1448_GovJanReq'!DY9</f>
        <v>16</v>
      </c>
      <c r="DZ9" s="14">
        <f>'HB24-1448_GovJanReq'!DZ9</f>
        <v>49.5</v>
      </c>
      <c r="EA9" s="14">
        <f>'HB24-1448_GovJanReq'!EA9</f>
        <v>27.5</v>
      </c>
      <c r="EB9" s="14">
        <f>'HB24-1448_GovJanReq'!EB9</f>
        <v>35</v>
      </c>
      <c r="EC9" s="14">
        <f>'HB24-1448_GovJanReq'!EC9</f>
        <v>15</v>
      </c>
      <c r="ED9" s="14">
        <f>'HB24-1448_GovJanReq'!ED9</f>
        <v>93.5</v>
      </c>
      <c r="EE9" s="14">
        <f>'HB24-1448_GovJanReq'!EE9</f>
        <v>10</v>
      </c>
      <c r="EF9" s="14">
        <f>'HB24-1448_GovJanReq'!EF9</f>
        <v>87</v>
      </c>
      <c r="EG9" s="14">
        <f>'HB24-1448_GovJanReq'!EG9</f>
        <v>15</v>
      </c>
      <c r="EH9" s="14">
        <f>'HB24-1448_GovJanReq'!EH9</f>
        <v>18</v>
      </c>
      <c r="EI9" s="14">
        <f>'HB24-1448_GovJanReq'!EI9</f>
        <v>938</v>
      </c>
      <c r="EJ9" s="14">
        <f>'HB24-1448_GovJanReq'!EJ9</f>
        <v>647</v>
      </c>
      <c r="EK9" s="14">
        <f>'HB24-1448_GovJanReq'!EK9</f>
        <v>34</v>
      </c>
      <c r="EL9" s="14">
        <f>'HB24-1448_GovJanReq'!EL9</f>
        <v>32</v>
      </c>
      <c r="EM9" s="14">
        <f>'HB24-1448_GovJanReq'!EM9</f>
        <v>18.5</v>
      </c>
      <c r="EN9" s="14">
        <f>'HB24-1448_GovJanReq'!EN9</f>
        <v>54</v>
      </c>
      <c r="EO9" s="14">
        <f>'HB24-1448_GovJanReq'!EO9</f>
        <v>25</v>
      </c>
      <c r="EP9" s="14">
        <f>'HB24-1448_GovJanReq'!EP9</f>
        <v>33</v>
      </c>
      <c r="EQ9" s="14">
        <f>'HB24-1448_GovJanReq'!EQ9</f>
        <v>126.5</v>
      </c>
      <c r="ER9" s="14">
        <f>'HB24-1448_GovJanReq'!ER9</f>
        <v>23.5</v>
      </c>
      <c r="ES9" s="14">
        <f>'HB24-1448_GovJanReq'!ES9</f>
        <v>17</v>
      </c>
      <c r="ET9" s="14">
        <f>'HB24-1448_GovJanReq'!ET9</f>
        <v>14</v>
      </c>
      <c r="EU9" s="14">
        <f>'HB24-1448_GovJanReq'!EU9</f>
        <v>41.5</v>
      </c>
      <c r="EV9" s="14">
        <f>'HB24-1448_GovJanReq'!EV9</f>
        <v>2</v>
      </c>
      <c r="EW9" s="14">
        <f>'HB24-1448_GovJanReq'!EW9</f>
        <v>52</v>
      </c>
      <c r="EX9" s="14">
        <f>'HB24-1448_GovJanReq'!EX9</f>
        <v>10</v>
      </c>
      <c r="EY9" s="14">
        <f>'HB24-1448_GovJanReq'!EY9</f>
        <v>10</v>
      </c>
      <c r="EZ9" s="14">
        <f>'HB24-1448_GovJanReq'!EZ9</f>
        <v>8</v>
      </c>
      <c r="FA9" s="14">
        <f>'HB24-1448_GovJanReq'!FA9</f>
        <v>227.5</v>
      </c>
      <c r="FB9" s="14">
        <f>'HB24-1448_GovJanReq'!FB9</f>
        <v>25</v>
      </c>
      <c r="FC9" s="14">
        <f>'HB24-1448_GovJanReq'!FC9</f>
        <v>141</v>
      </c>
      <c r="FD9" s="14">
        <f>'HB24-1448_GovJanReq'!FD9</f>
        <v>34</v>
      </c>
      <c r="FE9" s="14">
        <f>'HB24-1448_GovJanReq'!FE9</f>
        <v>4</v>
      </c>
      <c r="FF9" s="14">
        <f>'HB24-1448_GovJanReq'!FF9</f>
        <v>13</v>
      </c>
      <c r="FG9" s="14">
        <f>'HB24-1448_GovJanReq'!FG9</f>
        <v>7</v>
      </c>
      <c r="FH9" s="14">
        <f>'HB24-1448_GovJanReq'!FH9</f>
        <v>7</v>
      </c>
      <c r="FI9" s="14">
        <f>'HB24-1448_GovJanReq'!FI9</f>
        <v>122.5</v>
      </c>
      <c r="FJ9" s="14">
        <f>'HB24-1448_GovJanReq'!FJ9</f>
        <v>140</v>
      </c>
      <c r="FK9" s="14">
        <f>'HB24-1448_GovJanReq'!FK9</f>
        <v>202.5</v>
      </c>
      <c r="FL9" s="14">
        <f>'HB24-1448_GovJanReq'!FL9</f>
        <v>718</v>
      </c>
      <c r="FM9" s="14">
        <f>'HB24-1448_GovJanReq'!FM9</f>
        <v>296</v>
      </c>
      <c r="FN9" s="14">
        <f>'HB24-1448_GovJanReq'!FN9</f>
        <v>1682.5</v>
      </c>
      <c r="FO9" s="14">
        <f>'HB24-1448_GovJanReq'!FO9</f>
        <v>81</v>
      </c>
      <c r="FP9" s="14">
        <f>'HB24-1448_GovJanReq'!FP9</f>
        <v>174.5</v>
      </c>
      <c r="FQ9" s="14">
        <f>'HB24-1448_GovJanReq'!FQ9</f>
        <v>63.5</v>
      </c>
      <c r="FR9" s="14">
        <f>'HB24-1448_GovJanReq'!FR9</f>
        <v>13</v>
      </c>
      <c r="FS9" s="14">
        <f>'HB24-1448_GovJanReq'!FS9</f>
        <v>12</v>
      </c>
      <c r="FT9" s="14">
        <f>'HB24-1448_GovJanReq'!FT9</f>
        <v>4</v>
      </c>
      <c r="FU9" s="14">
        <f>'HB24-1448_GovJanReq'!FU9</f>
        <v>61</v>
      </c>
      <c r="FV9" s="14">
        <f>'HB24-1448_GovJanReq'!FV9</f>
        <v>55</v>
      </c>
      <c r="FW9" s="14">
        <f>'HB24-1448_GovJanReq'!FW9</f>
        <v>9</v>
      </c>
      <c r="FX9" s="14">
        <f>'HB24-1448_GovJanReq'!FX9</f>
        <v>6</v>
      </c>
      <c r="FY9" s="12"/>
      <c r="FZ9" s="12">
        <f>SUM(C9:FX9)</f>
        <v>55770</v>
      </c>
      <c r="GA9" s="12"/>
      <c r="GB9" s="12"/>
      <c r="GC9" s="3"/>
      <c r="GD9" s="12"/>
      <c r="GE9" s="2"/>
      <c r="GF9" s="2"/>
      <c r="GG9" s="2"/>
      <c r="GH9" s="2"/>
      <c r="GI9" s="2"/>
      <c r="GJ9" s="2"/>
      <c r="GK9" s="2"/>
    </row>
    <row r="10" spans="1:254" x14ac:dyDescent="0.35">
      <c r="A10" s="3" t="s">
        <v>425</v>
      </c>
      <c r="B10" s="2" t="s">
        <v>650</v>
      </c>
      <c r="C10" s="13">
        <f>'HB24-1448_GovJanReq'!C10</f>
        <v>0</v>
      </c>
      <c r="D10" s="14">
        <f>'HB24-1448_GovJanReq'!D10</f>
        <v>0.5</v>
      </c>
      <c r="E10" s="14">
        <f>'HB24-1448_GovJanReq'!E10</f>
        <v>1.5</v>
      </c>
      <c r="F10" s="14">
        <f>'HB24-1448_GovJanReq'!F10</f>
        <v>17.5</v>
      </c>
      <c r="G10" s="14">
        <f>'HB24-1448_GovJanReq'!G10</f>
        <v>0</v>
      </c>
      <c r="H10" s="14">
        <f>'HB24-1448_GovJanReq'!H10</f>
        <v>0</v>
      </c>
      <c r="I10" s="14">
        <f>'HB24-1448_GovJanReq'!I10</f>
        <v>0</v>
      </c>
      <c r="J10" s="14">
        <f>'HB24-1448_GovJanReq'!J10</f>
        <v>0</v>
      </c>
      <c r="K10" s="14">
        <f>'HB24-1448_GovJanReq'!K10</f>
        <v>0</v>
      </c>
      <c r="L10" s="14">
        <f>'HB24-1448_GovJanReq'!L10</f>
        <v>0</v>
      </c>
      <c r="M10" s="14">
        <f>'HB24-1448_GovJanReq'!M10</f>
        <v>0</v>
      </c>
      <c r="N10" s="14">
        <f>'HB24-1448_GovJanReq'!N10</f>
        <v>29</v>
      </c>
      <c r="O10" s="14">
        <f>'HB24-1448_GovJanReq'!O10</f>
        <v>2</v>
      </c>
      <c r="P10" s="14">
        <f>'HB24-1448_GovJanReq'!P10</f>
        <v>0</v>
      </c>
      <c r="Q10" s="14">
        <f>'HB24-1448_GovJanReq'!Q10</f>
        <v>47</v>
      </c>
      <c r="R10" s="14">
        <f>'HB24-1448_GovJanReq'!R10</f>
        <v>0</v>
      </c>
      <c r="S10" s="14">
        <f>'HB24-1448_GovJanReq'!S10</f>
        <v>3</v>
      </c>
      <c r="T10" s="14">
        <f>'HB24-1448_GovJanReq'!T10</f>
        <v>0</v>
      </c>
      <c r="U10" s="14">
        <f>'HB24-1448_GovJanReq'!U10</f>
        <v>0</v>
      </c>
      <c r="V10" s="14">
        <f>'HB24-1448_GovJanReq'!V10</f>
        <v>0</v>
      </c>
      <c r="W10" s="14">
        <f>'HB24-1448_GovJanReq'!W10</f>
        <v>0</v>
      </c>
      <c r="X10" s="14">
        <f>'HB24-1448_GovJanReq'!X10</f>
        <v>2.5</v>
      </c>
      <c r="Y10" s="14">
        <f>'HB24-1448_GovJanReq'!Y10</f>
        <v>0</v>
      </c>
      <c r="Z10" s="14">
        <f>'HB24-1448_GovJanReq'!Z10</f>
        <v>0</v>
      </c>
      <c r="AA10" s="14">
        <f>'HB24-1448_GovJanReq'!AA10</f>
        <v>27</v>
      </c>
      <c r="AB10" s="14">
        <f>'HB24-1448_GovJanReq'!AB10</f>
        <v>1</v>
      </c>
      <c r="AC10" s="14">
        <f>'HB24-1448_GovJanReq'!AC10</f>
        <v>0</v>
      </c>
      <c r="AD10" s="14">
        <f>'HB24-1448_GovJanReq'!AD10</f>
        <v>0.5</v>
      </c>
      <c r="AE10" s="14">
        <f>'HB24-1448_GovJanReq'!AE10</f>
        <v>0</v>
      </c>
      <c r="AF10" s="14">
        <f>'HB24-1448_GovJanReq'!AF10</f>
        <v>0</v>
      </c>
      <c r="AG10" s="14">
        <f>'HB24-1448_GovJanReq'!AG10</f>
        <v>0</v>
      </c>
      <c r="AH10" s="14">
        <f>'HB24-1448_GovJanReq'!AH10</f>
        <v>0</v>
      </c>
      <c r="AI10" s="14">
        <f>'HB24-1448_GovJanReq'!AI10</f>
        <v>0</v>
      </c>
      <c r="AJ10" s="14">
        <f>'HB24-1448_GovJanReq'!AJ10</f>
        <v>0</v>
      </c>
      <c r="AK10" s="14">
        <f>'HB24-1448_GovJanReq'!AK10</f>
        <v>0</v>
      </c>
      <c r="AL10" s="14">
        <f>'HB24-1448_GovJanReq'!AL10</f>
        <v>0</v>
      </c>
      <c r="AM10" s="14">
        <f>'HB24-1448_GovJanReq'!AM10</f>
        <v>0</v>
      </c>
      <c r="AN10" s="14">
        <f>'HB24-1448_GovJanReq'!AN10</f>
        <v>0</v>
      </c>
      <c r="AO10" s="14">
        <f>'HB24-1448_GovJanReq'!AO10</f>
        <v>4</v>
      </c>
      <c r="AP10" s="14">
        <f>'HB24-1448_GovJanReq'!AP10</f>
        <v>0.5</v>
      </c>
      <c r="AQ10" s="14">
        <f>'HB24-1448_GovJanReq'!AQ10</f>
        <v>0</v>
      </c>
      <c r="AR10" s="14">
        <f>'HB24-1448_GovJanReq'!AR10</f>
        <v>81.5</v>
      </c>
      <c r="AS10" s="14">
        <f>'HB24-1448_GovJanReq'!AS10</f>
        <v>0</v>
      </c>
      <c r="AT10" s="14">
        <f>'HB24-1448_GovJanReq'!AT10</f>
        <v>14</v>
      </c>
      <c r="AU10" s="14">
        <f>'HB24-1448_GovJanReq'!AU10</f>
        <v>0</v>
      </c>
      <c r="AV10" s="14">
        <f>'HB24-1448_GovJanReq'!AV10</f>
        <v>0</v>
      </c>
      <c r="AW10" s="14">
        <f>'HB24-1448_GovJanReq'!AW10</f>
        <v>0</v>
      </c>
      <c r="AX10" s="14">
        <f>'HB24-1448_GovJanReq'!AX10</f>
        <v>0</v>
      </c>
      <c r="AY10" s="14">
        <f>'HB24-1448_GovJanReq'!AY10</f>
        <v>0</v>
      </c>
      <c r="AZ10" s="14">
        <f>'HB24-1448_GovJanReq'!AZ10</f>
        <v>15</v>
      </c>
      <c r="BA10" s="14">
        <f>'HB24-1448_GovJanReq'!BA10</f>
        <v>0</v>
      </c>
      <c r="BB10" s="14">
        <f>'HB24-1448_GovJanReq'!BB10</f>
        <v>1</v>
      </c>
      <c r="BC10" s="14">
        <f>'HB24-1448_GovJanReq'!BC10</f>
        <v>40.5</v>
      </c>
      <c r="BD10" s="14">
        <f>'HB24-1448_GovJanReq'!BD10</f>
        <v>0</v>
      </c>
      <c r="BE10" s="14">
        <f>'HB24-1448_GovJanReq'!BE10</f>
        <v>0</v>
      </c>
      <c r="BF10" s="14">
        <f>'HB24-1448_GovJanReq'!BF10</f>
        <v>210.5</v>
      </c>
      <c r="BG10" s="14">
        <f>'HB24-1448_GovJanReq'!BG10</f>
        <v>0.5</v>
      </c>
      <c r="BH10" s="14">
        <f>'HB24-1448_GovJanReq'!BH10</f>
        <v>0</v>
      </c>
      <c r="BI10" s="14">
        <f>'HB24-1448_GovJanReq'!BI10</f>
        <v>0</v>
      </c>
      <c r="BJ10" s="14">
        <f>'HB24-1448_GovJanReq'!BJ10</f>
        <v>21.5</v>
      </c>
      <c r="BK10" s="14">
        <f>'HB24-1448_GovJanReq'!BK10</f>
        <v>326</v>
      </c>
      <c r="BL10" s="14">
        <f>'HB24-1448_GovJanReq'!BL10</f>
        <v>0</v>
      </c>
      <c r="BM10" s="14">
        <f>'HB24-1448_GovJanReq'!BM10</f>
        <v>0</v>
      </c>
      <c r="BN10" s="14">
        <f>'HB24-1448_GovJanReq'!BN10</f>
        <v>0.5</v>
      </c>
      <c r="BO10" s="14">
        <f>'HB24-1448_GovJanReq'!BO10</f>
        <v>0</v>
      </c>
      <c r="BP10" s="14">
        <f>'HB24-1448_GovJanReq'!BP10</f>
        <v>0</v>
      </c>
      <c r="BQ10" s="14">
        <f>'HB24-1448_GovJanReq'!BQ10</f>
        <v>0</v>
      </c>
      <c r="BR10" s="14">
        <f>'HB24-1448_GovJanReq'!BR10</f>
        <v>0</v>
      </c>
      <c r="BS10" s="14">
        <f>'HB24-1448_GovJanReq'!BS10</f>
        <v>0.5</v>
      </c>
      <c r="BT10" s="14">
        <f>'HB24-1448_GovJanReq'!BT10</f>
        <v>0</v>
      </c>
      <c r="BU10" s="14">
        <f>'HB24-1448_GovJanReq'!BU10</f>
        <v>0</v>
      </c>
      <c r="BV10" s="14">
        <f>'HB24-1448_GovJanReq'!BV10</f>
        <v>0</v>
      </c>
      <c r="BW10" s="14">
        <f>'HB24-1448_GovJanReq'!BW10</f>
        <v>0</v>
      </c>
      <c r="BX10" s="14">
        <f>'HB24-1448_GovJanReq'!BX10</f>
        <v>0</v>
      </c>
      <c r="BY10" s="14">
        <f>'HB24-1448_GovJanReq'!BY10</f>
        <v>0.5</v>
      </c>
      <c r="BZ10" s="14">
        <f>'HB24-1448_GovJanReq'!BZ10</f>
        <v>0</v>
      </c>
      <c r="CA10" s="14">
        <f>'HB24-1448_GovJanReq'!CA10</f>
        <v>0</v>
      </c>
      <c r="CB10" s="14">
        <f>'HB24-1448_GovJanReq'!CB10</f>
        <v>74.5</v>
      </c>
      <c r="CC10" s="14">
        <f>'HB24-1448_GovJanReq'!CC10</f>
        <v>0</v>
      </c>
      <c r="CD10" s="14">
        <f>'HB24-1448_GovJanReq'!CD10</f>
        <v>0</v>
      </c>
      <c r="CE10" s="14">
        <f>'HB24-1448_GovJanReq'!CE10</f>
        <v>0</v>
      </c>
      <c r="CF10" s="14">
        <f>'HB24-1448_GovJanReq'!CF10</f>
        <v>0</v>
      </c>
      <c r="CG10" s="14">
        <f>'HB24-1448_GovJanReq'!CG10</f>
        <v>0</v>
      </c>
      <c r="CH10" s="14">
        <f>'HB24-1448_GovJanReq'!CH10</f>
        <v>0</v>
      </c>
      <c r="CI10" s="14">
        <f>'HB24-1448_GovJanReq'!CI10</f>
        <v>0</v>
      </c>
      <c r="CJ10" s="14">
        <f>'HB24-1448_GovJanReq'!CJ10</f>
        <v>0</v>
      </c>
      <c r="CK10" s="14">
        <f>'HB24-1448_GovJanReq'!CK10</f>
        <v>12.5</v>
      </c>
      <c r="CL10" s="14">
        <f>'HB24-1448_GovJanReq'!CL10</f>
        <v>0</v>
      </c>
      <c r="CM10" s="14">
        <f>'HB24-1448_GovJanReq'!CM10</f>
        <v>7</v>
      </c>
      <c r="CN10" s="14">
        <f>'HB24-1448_GovJanReq'!CN10</f>
        <v>102</v>
      </c>
      <c r="CO10" s="14">
        <f>'HB24-1448_GovJanReq'!CO10</f>
        <v>29</v>
      </c>
      <c r="CP10" s="14">
        <f>'HB24-1448_GovJanReq'!CP10</f>
        <v>5</v>
      </c>
      <c r="CQ10" s="14">
        <f>'HB24-1448_GovJanReq'!CQ10</f>
        <v>0</v>
      </c>
      <c r="CR10" s="14">
        <f>'HB24-1448_GovJanReq'!CR10</f>
        <v>0</v>
      </c>
      <c r="CS10" s="14">
        <f>'HB24-1448_GovJanReq'!CS10</f>
        <v>0</v>
      </c>
      <c r="CT10" s="14">
        <f>'HB24-1448_GovJanReq'!CT10</f>
        <v>0</v>
      </c>
      <c r="CU10" s="14">
        <f>'HB24-1448_GovJanReq'!CU10</f>
        <v>0</v>
      </c>
      <c r="CV10" s="14">
        <f>'HB24-1448_GovJanReq'!CV10</f>
        <v>0</v>
      </c>
      <c r="CW10" s="14">
        <f>'HB24-1448_GovJanReq'!CW10</f>
        <v>0</v>
      </c>
      <c r="CX10" s="14">
        <f>'HB24-1448_GovJanReq'!CX10</f>
        <v>0</v>
      </c>
      <c r="CY10" s="14">
        <f>'HB24-1448_GovJanReq'!CY10</f>
        <v>0</v>
      </c>
      <c r="CZ10" s="14">
        <f>'HB24-1448_GovJanReq'!CZ10</f>
        <v>1</v>
      </c>
      <c r="DA10" s="14">
        <f>'HB24-1448_GovJanReq'!DA10</f>
        <v>0</v>
      </c>
      <c r="DB10" s="14">
        <f>'HB24-1448_GovJanReq'!DB10</f>
        <v>0</v>
      </c>
      <c r="DC10" s="14">
        <f>'HB24-1448_GovJanReq'!DC10</f>
        <v>0</v>
      </c>
      <c r="DD10" s="14">
        <f>'HB24-1448_GovJanReq'!DD10</f>
        <v>0</v>
      </c>
      <c r="DE10" s="14">
        <f>'HB24-1448_GovJanReq'!DE10</f>
        <v>0</v>
      </c>
      <c r="DF10" s="14">
        <f>'HB24-1448_GovJanReq'!DF10</f>
        <v>23.5</v>
      </c>
      <c r="DG10" s="14">
        <f>'HB24-1448_GovJanReq'!DG10</f>
        <v>0</v>
      </c>
      <c r="DH10" s="14">
        <f>'HB24-1448_GovJanReq'!DH10</f>
        <v>0</v>
      </c>
      <c r="DI10" s="14">
        <f>'HB24-1448_GovJanReq'!DI10</f>
        <v>0.5</v>
      </c>
      <c r="DJ10" s="14">
        <f>'HB24-1448_GovJanReq'!DJ10</f>
        <v>0</v>
      </c>
      <c r="DK10" s="14">
        <f>'HB24-1448_GovJanReq'!DK10</f>
        <v>0</v>
      </c>
      <c r="DL10" s="14">
        <f>'HB24-1448_GovJanReq'!DL10</f>
        <v>0.5</v>
      </c>
      <c r="DM10" s="14">
        <f>'HB24-1448_GovJanReq'!DM10</f>
        <v>0</v>
      </c>
      <c r="DN10" s="14">
        <f>'HB24-1448_GovJanReq'!DN10</f>
        <v>0</v>
      </c>
      <c r="DO10" s="14">
        <f>'HB24-1448_GovJanReq'!DO10</f>
        <v>0</v>
      </c>
      <c r="DP10" s="14">
        <f>'HB24-1448_GovJanReq'!DP10</f>
        <v>0</v>
      </c>
      <c r="DQ10" s="14">
        <f>'HB24-1448_GovJanReq'!DQ10</f>
        <v>0</v>
      </c>
      <c r="DR10" s="14">
        <f>'HB24-1448_GovJanReq'!DR10</f>
        <v>0.5</v>
      </c>
      <c r="DS10" s="14">
        <f>'HB24-1448_GovJanReq'!DS10</f>
        <v>0</v>
      </c>
      <c r="DT10" s="14">
        <f>'HB24-1448_GovJanReq'!DT10</f>
        <v>0</v>
      </c>
      <c r="DU10" s="14">
        <f>'HB24-1448_GovJanReq'!DU10</f>
        <v>0</v>
      </c>
      <c r="DV10" s="14">
        <f>'HB24-1448_GovJanReq'!DV10</f>
        <v>0</v>
      </c>
      <c r="DW10" s="14">
        <f>'HB24-1448_GovJanReq'!DW10</f>
        <v>0</v>
      </c>
      <c r="DX10" s="14">
        <f>'HB24-1448_GovJanReq'!DX10</f>
        <v>0</v>
      </c>
      <c r="DY10" s="14">
        <f>'HB24-1448_GovJanReq'!DY10</f>
        <v>0</v>
      </c>
      <c r="DZ10" s="14">
        <f>'HB24-1448_GovJanReq'!DZ10</f>
        <v>0</v>
      </c>
      <c r="EA10" s="14">
        <f>'HB24-1448_GovJanReq'!EA10</f>
        <v>0</v>
      </c>
      <c r="EB10" s="14">
        <f>'HB24-1448_GovJanReq'!EB10</f>
        <v>0</v>
      </c>
      <c r="EC10" s="14">
        <f>'HB24-1448_GovJanReq'!EC10</f>
        <v>0</v>
      </c>
      <c r="ED10" s="14">
        <f>'HB24-1448_GovJanReq'!ED10</f>
        <v>0</v>
      </c>
      <c r="EE10" s="14">
        <f>'HB24-1448_GovJanReq'!EE10</f>
        <v>0</v>
      </c>
      <c r="EF10" s="14">
        <f>'HB24-1448_GovJanReq'!EF10</f>
        <v>0</v>
      </c>
      <c r="EG10" s="14">
        <f>'HB24-1448_GovJanReq'!EG10</f>
        <v>0</v>
      </c>
      <c r="EH10" s="14">
        <f>'HB24-1448_GovJanReq'!EH10</f>
        <v>0</v>
      </c>
      <c r="EI10" s="14">
        <f>'HB24-1448_GovJanReq'!EI10</f>
        <v>0</v>
      </c>
      <c r="EJ10" s="14">
        <f>'HB24-1448_GovJanReq'!EJ10</f>
        <v>0</v>
      </c>
      <c r="EK10" s="14">
        <f>'HB24-1448_GovJanReq'!EK10</f>
        <v>0</v>
      </c>
      <c r="EL10" s="14">
        <f>'HB24-1448_GovJanReq'!EL10</f>
        <v>0</v>
      </c>
      <c r="EM10" s="14">
        <f>'HB24-1448_GovJanReq'!EM10</f>
        <v>0</v>
      </c>
      <c r="EN10" s="14">
        <f>'HB24-1448_GovJanReq'!EN10</f>
        <v>0</v>
      </c>
      <c r="EO10" s="14">
        <f>'HB24-1448_GovJanReq'!EO10</f>
        <v>0</v>
      </c>
      <c r="EP10" s="14">
        <f>'HB24-1448_GovJanReq'!EP10</f>
        <v>0</v>
      </c>
      <c r="EQ10" s="14">
        <f>'HB24-1448_GovJanReq'!EQ10</f>
        <v>1</v>
      </c>
      <c r="ER10" s="14">
        <f>'HB24-1448_GovJanReq'!ER10</f>
        <v>0</v>
      </c>
      <c r="ES10" s="14">
        <f>'HB24-1448_GovJanReq'!ES10</f>
        <v>9.5</v>
      </c>
      <c r="ET10" s="14">
        <f>'HB24-1448_GovJanReq'!ET10</f>
        <v>0</v>
      </c>
      <c r="EU10" s="14">
        <f>'HB24-1448_GovJanReq'!EU10</f>
        <v>0</v>
      </c>
      <c r="EV10" s="14">
        <f>'HB24-1448_GovJanReq'!EV10</f>
        <v>0</v>
      </c>
      <c r="EW10" s="14">
        <f>'HB24-1448_GovJanReq'!EW10</f>
        <v>0</v>
      </c>
      <c r="EX10" s="14">
        <f>'HB24-1448_GovJanReq'!EX10</f>
        <v>0</v>
      </c>
      <c r="EY10" s="14">
        <f>'HB24-1448_GovJanReq'!EY10</f>
        <v>0</v>
      </c>
      <c r="EZ10" s="14">
        <f>'HB24-1448_GovJanReq'!EZ10</f>
        <v>0</v>
      </c>
      <c r="FA10" s="14">
        <f>'HB24-1448_GovJanReq'!FA10</f>
        <v>0</v>
      </c>
      <c r="FB10" s="14">
        <f>'HB24-1448_GovJanReq'!FB10</f>
        <v>0</v>
      </c>
      <c r="FC10" s="14">
        <f>'HB24-1448_GovJanReq'!FC10</f>
        <v>5.5</v>
      </c>
      <c r="FD10" s="14">
        <f>'HB24-1448_GovJanReq'!FD10</f>
        <v>0</v>
      </c>
      <c r="FE10" s="14">
        <f>'HB24-1448_GovJanReq'!FE10</f>
        <v>0</v>
      </c>
      <c r="FF10" s="14">
        <f>'HB24-1448_GovJanReq'!FF10</f>
        <v>0</v>
      </c>
      <c r="FG10" s="14">
        <f>'HB24-1448_GovJanReq'!FG10</f>
        <v>0</v>
      </c>
      <c r="FH10" s="14">
        <f>'HB24-1448_GovJanReq'!FH10</f>
        <v>0</v>
      </c>
      <c r="FI10" s="14">
        <f>'HB24-1448_GovJanReq'!FI10</f>
        <v>0</v>
      </c>
      <c r="FJ10" s="14">
        <f>'HB24-1448_GovJanReq'!FJ10</f>
        <v>0</v>
      </c>
      <c r="FK10" s="14">
        <f>'HB24-1448_GovJanReq'!FK10</f>
        <v>0</v>
      </c>
      <c r="FL10" s="14">
        <f>'HB24-1448_GovJanReq'!FL10</f>
        <v>6</v>
      </c>
      <c r="FM10" s="14">
        <f>'HB24-1448_GovJanReq'!FM10</f>
        <v>0</v>
      </c>
      <c r="FN10" s="14">
        <f>'HB24-1448_GovJanReq'!FN10</f>
        <v>11.5</v>
      </c>
      <c r="FO10" s="14">
        <f>'HB24-1448_GovJanReq'!FO10</f>
        <v>1</v>
      </c>
      <c r="FP10" s="14">
        <f>'HB24-1448_GovJanReq'!FP10</f>
        <v>0</v>
      </c>
      <c r="FQ10" s="14">
        <f>'HB24-1448_GovJanReq'!FQ10</f>
        <v>0</v>
      </c>
      <c r="FR10" s="14">
        <f>'HB24-1448_GovJanReq'!FR10</f>
        <v>0</v>
      </c>
      <c r="FS10" s="14">
        <f>'HB24-1448_GovJanReq'!FS10</f>
        <v>0</v>
      </c>
      <c r="FT10" s="14">
        <f>'HB24-1448_GovJanReq'!FT10</f>
        <v>0</v>
      </c>
      <c r="FU10" s="14">
        <f>'HB24-1448_GovJanReq'!FU10</f>
        <v>0</v>
      </c>
      <c r="FV10" s="14">
        <f>'HB24-1448_GovJanReq'!FV10</f>
        <v>0</v>
      </c>
      <c r="FW10" s="14">
        <f>'HB24-1448_GovJanReq'!FW10</f>
        <v>0</v>
      </c>
      <c r="FX10" s="14">
        <f>'HB24-1448_GovJanReq'!FX10</f>
        <v>0</v>
      </c>
      <c r="FY10" s="12"/>
      <c r="FZ10" s="12">
        <f>SUM(C10:FX10)</f>
        <v>1138.5</v>
      </c>
      <c r="GA10" s="12"/>
      <c r="GB10" s="12"/>
      <c r="GC10" s="3"/>
      <c r="GD10" s="12"/>
      <c r="GE10" s="2"/>
      <c r="GF10" s="2"/>
      <c r="GG10" s="2"/>
      <c r="GH10" s="2"/>
      <c r="GI10" s="2"/>
      <c r="GJ10" s="2"/>
      <c r="GK10" s="2"/>
    </row>
    <row r="11" spans="1:254" x14ac:dyDescent="0.35">
      <c r="A11" s="3" t="s">
        <v>426</v>
      </c>
      <c r="B11" s="2" t="s">
        <v>651</v>
      </c>
      <c r="C11" s="15">
        <f t="shared" ref="C11:AH11" si="0">C8+C9</f>
        <v>6520.5</v>
      </c>
      <c r="D11" s="15">
        <f t="shared" si="0"/>
        <v>32684</v>
      </c>
      <c r="E11" s="15">
        <f t="shared" si="0"/>
        <v>4702</v>
      </c>
      <c r="F11" s="15">
        <f t="shared" si="0"/>
        <v>23505.5</v>
      </c>
      <c r="G11" s="15">
        <f t="shared" si="0"/>
        <v>1845</v>
      </c>
      <c r="H11" s="15">
        <f t="shared" si="0"/>
        <v>1071</v>
      </c>
      <c r="I11" s="15">
        <f t="shared" si="0"/>
        <v>7041</v>
      </c>
      <c r="J11" s="15">
        <f t="shared" si="0"/>
        <v>1988</v>
      </c>
      <c r="K11" s="15">
        <f t="shared" si="0"/>
        <v>248.5</v>
      </c>
      <c r="L11" s="15">
        <f t="shared" si="0"/>
        <v>2085</v>
      </c>
      <c r="M11" s="15">
        <f t="shared" si="0"/>
        <v>853</v>
      </c>
      <c r="N11" s="15">
        <f t="shared" si="0"/>
        <v>49747</v>
      </c>
      <c r="O11" s="15">
        <f t="shared" si="0"/>
        <v>12367.5</v>
      </c>
      <c r="P11" s="15">
        <f t="shared" si="0"/>
        <v>313</v>
      </c>
      <c r="Q11" s="15">
        <f t="shared" si="0"/>
        <v>37564</v>
      </c>
      <c r="R11" s="15">
        <f t="shared" si="0"/>
        <v>7100</v>
      </c>
      <c r="S11" s="15">
        <f t="shared" si="0"/>
        <v>1559.5</v>
      </c>
      <c r="T11" s="15">
        <f t="shared" si="0"/>
        <v>160</v>
      </c>
      <c r="U11" s="15">
        <f t="shared" si="0"/>
        <v>54</v>
      </c>
      <c r="V11" s="15">
        <f t="shared" si="0"/>
        <v>253</v>
      </c>
      <c r="W11" s="15">
        <f t="shared" si="0"/>
        <v>47</v>
      </c>
      <c r="X11" s="15">
        <f t="shared" si="0"/>
        <v>37.5</v>
      </c>
      <c r="Y11" s="15">
        <f t="shared" si="0"/>
        <v>870.5</v>
      </c>
      <c r="Z11" s="15">
        <f t="shared" si="0"/>
        <v>231</v>
      </c>
      <c r="AA11" s="15">
        <f t="shared" si="0"/>
        <v>30673</v>
      </c>
      <c r="AB11" s="15">
        <f t="shared" si="0"/>
        <v>26785.5</v>
      </c>
      <c r="AC11" s="15">
        <f t="shared" si="0"/>
        <v>847.5</v>
      </c>
      <c r="AD11" s="15">
        <f t="shared" si="0"/>
        <v>1287.5</v>
      </c>
      <c r="AE11" s="15">
        <f t="shared" si="0"/>
        <v>97</v>
      </c>
      <c r="AF11" s="15">
        <f t="shared" si="0"/>
        <v>164</v>
      </c>
      <c r="AG11" s="15">
        <f t="shared" si="0"/>
        <v>585.5</v>
      </c>
      <c r="AH11" s="15">
        <f t="shared" si="0"/>
        <v>908</v>
      </c>
      <c r="AI11" s="15">
        <f t="shared" ref="AI11:BO11" si="1">AI8+AI9</f>
        <v>383</v>
      </c>
      <c r="AJ11" s="15">
        <f t="shared" si="1"/>
        <v>181.5</v>
      </c>
      <c r="AK11" s="15">
        <f t="shared" si="1"/>
        <v>162.5</v>
      </c>
      <c r="AL11" s="15">
        <f t="shared" si="1"/>
        <v>288.5</v>
      </c>
      <c r="AM11" s="15">
        <f t="shared" si="1"/>
        <v>306</v>
      </c>
      <c r="AN11" s="15">
        <f t="shared" si="1"/>
        <v>268</v>
      </c>
      <c r="AO11" s="15">
        <f t="shared" si="1"/>
        <v>4051.5</v>
      </c>
      <c r="AP11" s="15">
        <f t="shared" si="1"/>
        <v>84316.5</v>
      </c>
      <c r="AQ11" s="15">
        <f t="shared" si="1"/>
        <v>251</v>
      </c>
      <c r="AR11" s="15">
        <f t="shared" si="1"/>
        <v>58778</v>
      </c>
      <c r="AS11" s="15">
        <f t="shared" si="1"/>
        <v>5971.5</v>
      </c>
      <c r="AT11" s="15">
        <f t="shared" si="1"/>
        <v>2361</v>
      </c>
      <c r="AU11" s="15">
        <f t="shared" si="1"/>
        <v>268</v>
      </c>
      <c r="AV11" s="15">
        <f t="shared" si="1"/>
        <v>296</v>
      </c>
      <c r="AW11" s="15">
        <f t="shared" si="1"/>
        <v>257</v>
      </c>
      <c r="AX11" s="15">
        <f t="shared" si="1"/>
        <v>81</v>
      </c>
      <c r="AY11" s="15">
        <f t="shared" si="1"/>
        <v>391.5</v>
      </c>
      <c r="AZ11" s="15">
        <f t="shared" si="1"/>
        <v>11877.5</v>
      </c>
      <c r="BA11" s="15">
        <f t="shared" si="1"/>
        <v>9090</v>
      </c>
      <c r="BB11" s="15">
        <f t="shared" si="1"/>
        <v>7451</v>
      </c>
      <c r="BC11" s="15">
        <f t="shared" si="1"/>
        <v>21491</v>
      </c>
      <c r="BD11" s="15">
        <f t="shared" si="1"/>
        <v>3637.5</v>
      </c>
      <c r="BE11" s="15">
        <f t="shared" si="1"/>
        <v>1092</v>
      </c>
      <c r="BF11" s="15">
        <f t="shared" si="1"/>
        <v>25572</v>
      </c>
      <c r="BG11" s="15">
        <f t="shared" si="1"/>
        <v>919.5</v>
      </c>
      <c r="BH11" s="15">
        <f t="shared" si="1"/>
        <v>574</v>
      </c>
      <c r="BI11" s="15">
        <f t="shared" si="1"/>
        <v>254.5</v>
      </c>
      <c r="BJ11" s="15">
        <f t="shared" si="1"/>
        <v>6311.5</v>
      </c>
      <c r="BK11" s="15">
        <f t="shared" si="1"/>
        <v>35094.5</v>
      </c>
      <c r="BL11" s="15">
        <f t="shared" si="1"/>
        <v>72.5</v>
      </c>
      <c r="BM11" s="15">
        <f t="shared" si="1"/>
        <v>349</v>
      </c>
      <c r="BN11" s="15">
        <f t="shared" si="1"/>
        <v>3038.5</v>
      </c>
      <c r="BO11" s="15">
        <f t="shared" si="1"/>
        <v>1189</v>
      </c>
      <c r="BP11" s="15">
        <f t="shared" ref="BP11:EA11" si="2">BP8+BP9</f>
        <v>137</v>
      </c>
      <c r="BQ11" s="15">
        <f t="shared" si="2"/>
        <v>5584.5</v>
      </c>
      <c r="BR11" s="15">
        <f t="shared" si="2"/>
        <v>4474.5</v>
      </c>
      <c r="BS11" s="15">
        <f t="shared" si="2"/>
        <v>1158</v>
      </c>
      <c r="BT11" s="15">
        <f t="shared" si="2"/>
        <v>353</v>
      </c>
      <c r="BU11" s="15">
        <f t="shared" si="2"/>
        <v>382</v>
      </c>
      <c r="BV11" s="15">
        <f t="shared" si="2"/>
        <v>1243</v>
      </c>
      <c r="BW11" s="15">
        <f t="shared" si="2"/>
        <v>2017.5</v>
      </c>
      <c r="BX11" s="15">
        <f t="shared" si="2"/>
        <v>57</v>
      </c>
      <c r="BY11" s="15">
        <f t="shared" si="2"/>
        <v>392.5</v>
      </c>
      <c r="BZ11" s="15">
        <f t="shared" si="2"/>
        <v>228</v>
      </c>
      <c r="CA11" s="15">
        <f t="shared" si="2"/>
        <v>141.5</v>
      </c>
      <c r="CB11" s="15">
        <f t="shared" si="2"/>
        <v>71275</v>
      </c>
      <c r="CC11" s="15">
        <f t="shared" si="2"/>
        <v>186</v>
      </c>
      <c r="CD11" s="15">
        <f t="shared" si="2"/>
        <v>30</v>
      </c>
      <c r="CE11" s="15">
        <f t="shared" si="2"/>
        <v>158</v>
      </c>
      <c r="CF11" s="15">
        <f t="shared" si="2"/>
        <v>100</v>
      </c>
      <c r="CG11" s="15">
        <f t="shared" si="2"/>
        <v>191</v>
      </c>
      <c r="CH11" s="15">
        <f t="shared" si="2"/>
        <v>90</v>
      </c>
      <c r="CI11" s="15">
        <f t="shared" si="2"/>
        <v>683</v>
      </c>
      <c r="CJ11" s="15">
        <f t="shared" si="2"/>
        <v>822.5</v>
      </c>
      <c r="CK11" s="15">
        <f t="shared" si="2"/>
        <v>4212</v>
      </c>
      <c r="CL11" s="15">
        <f t="shared" si="2"/>
        <v>1157.5</v>
      </c>
      <c r="CM11" s="15">
        <f t="shared" si="2"/>
        <v>677.5</v>
      </c>
      <c r="CN11" s="15">
        <f t="shared" si="2"/>
        <v>28417</v>
      </c>
      <c r="CO11" s="15">
        <f t="shared" si="2"/>
        <v>13990</v>
      </c>
      <c r="CP11" s="15">
        <f t="shared" si="2"/>
        <v>861.5</v>
      </c>
      <c r="CQ11" s="15">
        <f t="shared" si="2"/>
        <v>759</v>
      </c>
      <c r="CR11" s="15">
        <f t="shared" si="2"/>
        <v>195</v>
      </c>
      <c r="CS11" s="15">
        <f t="shared" si="2"/>
        <v>245.5</v>
      </c>
      <c r="CT11" s="15">
        <f t="shared" si="2"/>
        <v>112</v>
      </c>
      <c r="CU11" s="15">
        <f t="shared" si="2"/>
        <v>465</v>
      </c>
      <c r="CV11" s="15">
        <f t="shared" si="2"/>
        <v>24</v>
      </c>
      <c r="CW11" s="15">
        <f t="shared" si="2"/>
        <v>187</v>
      </c>
      <c r="CX11" s="15">
        <f t="shared" si="2"/>
        <v>457</v>
      </c>
      <c r="CY11" s="15">
        <f t="shared" si="2"/>
        <v>25</v>
      </c>
      <c r="CZ11" s="15">
        <f t="shared" si="2"/>
        <v>1768</v>
      </c>
      <c r="DA11" s="15">
        <f t="shared" si="2"/>
        <v>203.5</v>
      </c>
      <c r="DB11" s="15">
        <f t="shared" si="2"/>
        <v>310.5</v>
      </c>
      <c r="DC11" s="15">
        <f t="shared" si="2"/>
        <v>193</v>
      </c>
      <c r="DD11" s="15">
        <f t="shared" si="2"/>
        <v>174.5</v>
      </c>
      <c r="DE11" s="15">
        <f t="shared" si="2"/>
        <v>279.5</v>
      </c>
      <c r="DF11" s="15">
        <f t="shared" si="2"/>
        <v>18490</v>
      </c>
      <c r="DG11" s="15">
        <f t="shared" si="2"/>
        <v>93.5</v>
      </c>
      <c r="DH11" s="15">
        <f t="shared" si="2"/>
        <v>1684</v>
      </c>
      <c r="DI11" s="15">
        <f t="shared" si="2"/>
        <v>2293</v>
      </c>
      <c r="DJ11" s="15">
        <f t="shared" si="2"/>
        <v>601</v>
      </c>
      <c r="DK11" s="15">
        <f t="shared" si="2"/>
        <v>473.5</v>
      </c>
      <c r="DL11" s="15">
        <f t="shared" si="2"/>
        <v>5616</v>
      </c>
      <c r="DM11" s="15">
        <f t="shared" si="2"/>
        <v>235</v>
      </c>
      <c r="DN11" s="15">
        <f t="shared" si="2"/>
        <v>1296</v>
      </c>
      <c r="DO11" s="15">
        <f t="shared" si="2"/>
        <v>3290</v>
      </c>
      <c r="DP11" s="15">
        <f t="shared" si="2"/>
        <v>199</v>
      </c>
      <c r="DQ11" s="15">
        <f t="shared" si="2"/>
        <v>888</v>
      </c>
      <c r="DR11" s="15">
        <f t="shared" si="2"/>
        <v>1266</v>
      </c>
      <c r="DS11" s="15">
        <f t="shared" si="2"/>
        <v>545</v>
      </c>
      <c r="DT11" s="15">
        <f t="shared" si="2"/>
        <v>175</v>
      </c>
      <c r="DU11" s="15">
        <f t="shared" si="2"/>
        <v>346</v>
      </c>
      <c r="DV11" s="15">
        <f t="shared" si="2"/>
        <v>198</v>
      </c>
      <c r="DW11" s="15">
        <f t="shared" si="2"/>
        <v>285</v>
      </c>
      <c r="DX11" s="15">
        <f t="shared" si="2"/>
        <v>168</v>
      </c>
      <c r="DY11" s="15">
        <f t="shared" si="2"/>
        <v>280</v>
      </c>
      <c r="DZ11" s="15">
        <f t="shared" si="2"/>
        <v>607.5</v>
      </c>
      <c r="EA11" s="15">
        <f t="shared" si="2"/>
        <v>487.5</v>
      </c>
      <c r="EB11" s="15">
        <f t="shared" ref="EB11:FX11" si="3">EB8+EB9</f>
        <v>498</v>
      </c>
      <c r="EC11" s="15">
        <f t="shared" si="3"/>
        <v>260</v>
      </c>
      <c r="ED11" s="15">
        <f t="shared" si="3"/>
        <v>1546.5</v>
      </c>
      <c r="EE11" s="15">
        <f t="shared" si="3"/>
        <v>185.5</v>
      </c>
      <c r="EF11" s="15">
        <f t="shared" si="3"/>
        <v>1262</v>
      </c>
      <c r="EG11" s="15">
        <f t="shared" si="3"/>
        <v>250</v>
      </c>
      <c r="EH11" s="15">
        <f t="shared" si="3"/>
        <v>246</v>
      </c>
      <c r="EI11" s="15">
        <f t="shared" si="3"/>
        <v>13283</v>
      </c>
      <c r="EJ11" s="15">
        <f t="shared" si="3"/>
        <v>9987.5</v>
      </c>
      <c r="EK11" s="15">
        <f t="shared" si="3"/>
        <v>663.5</v>
      </c>
      <c r="EL11" s="15">
        <f t="shared" si="3"/>
        <v>447</v>
      </c>
      <c r="EM11" s="15">
        <f t="shared" si="3"/>
        <v>355</v>
      </c>
      <c r="EN11" s="15">
        <f t="shared" si="3"/>
        <v>919.5</v>
      </c>
      <c r="EO11" s="15">
        <f t="shared" si="3"/>
        <v>287</v>
      </c>
      <c r="EP11" s="15">
        <f t="shared" si="3"/>
        <v>428.5</v>
      </c>
      <c r="EQ11" s="15">
        <f t="shared" si="3"/>
        <v>2407</v>
      </c>
      <c r="ER11" s="15">
        <f t="shared" si="3"/>
        <v>308.5</v>
      </c>
      <c r="ES11" s="15">
        <f t="shared" si="3"/>
        <v>155.5</v>
      </c>
      <c r="ET11" s="15">
        <f t="shared" si="3"/>
        <v>197.5</v>
      </c>
      <c r="EU11" s="15">
        <f t="shared" si="3"/>
        <v>568</v>
      </c>
      <c r="EV11" s="15">
        <f t="shared" si="3"/>
        <v>66</v>
      </c>
      <c r="EW11" s="15">
        <f t="shared" si="3"/>
        <v>746.5</v>
      </c>
      <c r="EX11" s="15">
        <f t="shared" si="3"/>
        <v>173.5</v>
      </c>
      <c r="EY11" s="15">
        <f t="shared" si="3"/>
        <v>651</v>
      </c>
      <c r="EZ11" s="15">
        <f t="shared" si="3"/>
        <v>127</v>
      </c>
      <c r="FA11" s="15">
        <f t="shared" si="3"/>
        <v>3257</v>
      </c>
      <c r="FB11" s="15">
        <f t="shared" si="3"/>
        <v>275.5</v>
      </c>
      <c r="FC11" s="15">
        <f t="shared" si="3"/>
        <v>1644</v>
      </c>
      <c r="FD11" s="15">
        <f t="shared" si="3"/>
        <v>399</v>
      </c>
      <c r="FE11" s="15">
        <f t="shared" si="3"/>
        <v>70</v>
      </c>
      <c r="FF11" s="15">
        <f t="shared" si="3"/>
        <v>175</v>
      </c>
      <c r="FG11" s="15">
        <f t="shared" si="3"/>
        <v>114</v>
      </c>
      <c r="FH11" s="15">
        <f t="shared" si="3"/>
        <v>69</v>
      </c>
      <c r="FI11" s="15">
        <f t="shared" si="3"/>
        <v>1645</v>
      </c>
      <c r="FJ11" s="15">
        <f t="shared" si="3"/>
        <v>2016.5</v>
      </c>
      <c r="FK11" s="15">
        <f t="shared" si="3"/>
        <v>2482</v>
      </c>
      <c r="FL11" s="15">
        <f t="shared" si="3"/>
        <v>8537.5</v>
      </c>
      <c r="FM11" s="15">
        <f t="shared" si="3"/>
        <v>3981.5</v>
      </c>
      <c r="FN11" s="15">
        <f t="shared" si="3"/>
        <v>22703.5</v>
      </c>
      <c r="FO11" s="15">
        <f t="shared" si="3"/>
        <v>1119</v>
      </c>
      <c r="FP11" s="15">
        <f t="shared" si="3"/>
        <v>2341.5</v>
      </c>
      <c r="FQ11" s="15">
        <f t="shared" si="3"/>
        <v>982.5</v>
      </c>
      <c r="FR11" s="15">
        <f t="shared" si="3"/>
        <v>162.5</v>
      </c>
      <c r="FS11" s="15">
        <f t="shared" si="3"/>
        <v>160.5</v>
      </c>
      <c r="FT11" s="15">
        <f t="shared" si="3"/>
        <v>54</v>
      </c>
      <c r="FU11" s="15">
        <f t="shared" si="3"/>
        <v>760</v>
      </c>
      <c r="FV11" s="15">
        <f t="shared" si="3"/>
        <v>693</v>
      </c>
      <c r="FW11" s="15">
        <f t="shared" si="3"/>
        <v>130</v>
      </c>
      <c r="FX11" s="15">
        <f t="shared" si="3"/>
        <v>64</v>
      </c>
      <c r="FY11" s="12"/>
      <c r="FZ11" s="12">
        <f>SUM(C11:FX11)</f>
        <v>814613</v>
      </c>
      <c r="GA11" s="12"/>
      <c r="GB11" s="12"/>
      <c r="GC11" s="12"/>
      <c r="GD11" s="12"/>
      <c r="GE11" s="2"/>
      <c r="GF11" s="2"/>
      <c r="GG11" s="2"/>
      <c r="GH11" s="2"/>
      <c r="GI11" s="2"/>
      <c r="GJ11" s="2"/>
      <c r="GK11" s="2"/>
    </row>
    <row r="12" spans="1:254" x14ac:dyDescent="0.35">
      <c r="A12" s="3" t="s">
        <v>427</v>
      </c>
      <c r="B12" s="2" t="s">
        <v>775</v>
      </c>
      <c r="C12" s="16">
        <f>'HB24-1448_GovJanReq'!C12</f>
        <v>152</v>
      </c>
      <c r="D12" s="15">
        <f>'HB24-1448_GovJanReq'!D12</f>
        <v>499</v>
      </c>
      <c r="E12" s="15">
        <f>'HB24-1448_GovJanReq'!E12</f>
        <v>0</v>
      </c>
      <c r="F12" s="15">
        <f>'HB24-1448_GovJanReq'!F12</f>
        <v>2031</v>
      </c>
      <c r="G12" s="15">
        <f>'HB24-1448_GovJanReq'!G12</f>
        <v>0</v>
      </c>
      <c r="H12" s="15">
        <f>'HB24-1448_GovJanReq'!H12</f>
        <v>0</v>
      </c>
      <c r="I12" s="15">
        <f>'HB24-1448_GovJanReq'!I12</f>
        <v>0</v>
      </c>
      <c r="J12" s="15">
        <f>'HB24-1448_GovJanReq'!J12</f>
        <v>0</v>
      </c>
      <c r="K12" s="15">
        <f>'HB24-1448_GovJanReq'!K12</f>
        <v>0</v>
      </c>
      <c r="L12" s="15">
        <f>'HB24-1448_GovJanReq'!L12</f>
        <v>0</v>
      </c>
      <c r="M12" s="15">
        <f>'HB24-1448_GovJanReq'!M12</f>
        <v>0</v>
      </c>
      <c r="N12" s="15">
        <f>'HB24-1448_GovJanReq'!N12</f>
        <v>0</v>
      </c>
      <c r="O12" s="15">
        <f>'HB24-1448_GovJanReq'!O12</f>
        <v>0</v>
      </c>
      <c r="P12" s="15">
        <f>'HB24-1448_GovJanReq'!P12</f>
        <v>0</v>
      </c>
      <c r="Q12" s="15">
        <f>'HB24-1448_GovJanReq'!Q12</f>
        <v>0</v>
      </c>
      <c r="R12" s="15">
        <f>'HB24-1448_GovJanReq'!R12</f>
        <v>6618</v>
      </c>
      <c r="S12" s="15">
        <f>'HB24-1448_GovJanReq'!S12</f>
        <v>14</v>
      </c>
      <c r="T12" s="15">
        <f>'HB24-1448_GovJanReq'!T12</f>
        <v>0</v>
      </c>
      <c r="U12" s="15">
        <f>'HB24-1448_GovJanReq'!U12</f>
        <v>0</v>
      </c>
      <c r="V12" s="15">
        <f>'HB24-1448_GovJanReq'!V12</f>
        <v>0</v>
      </c>
      <c r="W12" s="15">
        <f>'HB24-1448_GovJanReq'!W12</f>
        <v>0</v>
      </c>
      <c r="X12" s="15">
        <f>'HB24-1448_GovJanReq'!X12</f>
        <v>0</v>
      </c>
      <c r="Y12" s="15">
        <f>'HB24-1448_GovJanReq'!Y12</f>
        <v>473.5</v>
      </c>
      <c r="Z12" s="15">
        <f>'HB24-1448_GovJanReq'!Z12</f>
        <v>0</v>
      </c>
      <c r="AA12" s="15">
        <f>'HB24-1448_GovJanReq'!AA12</f>
        <v>336.5</v>
      </c>
      <c r="AB12" s="15">
        <f>'HB24-1448_GovJanReq'!AB12</f>
        <v>224</v>
      </c>
      <c r="AC12" s="15">
        <f>'HB24-1448_GovJanReq'!AC12</f>
        <v>0</v>
      </c>
      <c r="AD12" s="15">
        <f>'HB24-1448_GovJanReq'!AD12</f>
        <v>0</v>
      </c>
      <c r="AE12" s="15">
        <f>'HB24-1448_GovJanReq'!AE12</f>
        <v>0</v>
      </c>
      <c r="AF12" s="15">
        <f>'HB24-1448_GovJanReq'!AF12</f>
        <v>0</v>
      </c>
      <c r="AG12" s="15">
        <f>'HB24-1448_GovJanReq'!AG12</f>
        <v>0</v>
      </c>
      <c r="AH12" s="15">
        <f>'HB24-1448_GovJanReq'!AH12</f>
        <v>0</v>
      </c>
      <c r="AI12" s="15">
        <f>'HB24-1448_GovJanReq'!AI12</f>
        <v>0</v>
      </c>
      <c r="AJ12" s="15">
        <f>'HB24-1448_GovJanReq'!AJ12</f>
        <v>0</v>
      </c>
      <c r="AK12" s="15">
        <f>'HB24-1448_GovJanReq'!AK12</f>
        <v>0</v>
      </c>
      <c r="AL12" s="15">
        <f>'HB24-1448_GovJanReq'!AL12</f>
        <v>0</v>
      </c>
      <c r="AM12" s="15">
        <f>'HB24-1448_GovJanReq'!AM12</f>
        <v>0</v>
      </c>
      <c r="AN12" s="15">
        <f>'HB24-1448_GovJanReq'!AN12</f>
        <v>0</v>
      </c>
      <c r="AO12" s="15">
        <f>'HB24-1448_GovJanReq'!AO12</f>
        <v>370.5</v>
      </c>
      <c r="AP12" s="15">
        <f>'HB24-1448_GovJanReq'!AP12</f>
        <v>595.5</v>
      </c>
      <c r="AQ12" s="15">
        <f>'HB24-1448_GovJanReq'!AQ12</f>
        <v>0</v>
      </c>
      <c r="AR12" s="15">
        <f>'HB24-1448_GovJanReq'!AR12</f>
        <v>1303</v>
      </c>
      <c r="AS12" s="15">
        <f>'HB24-1448_GovJanReq'!AS12</f>
        <v>0</v>
      </c>
      <c r="AT12" s="15">
        <f>'HB24-1448_GovJanReq'!AT12</f>
        <v>0</v>
      </c>
      <c r="AU12" s="15">
        <f>'HB24-1448_GovJanReq'!AU12</f>
        <v>0</v>
      </c>
      <c r="AV12" s="15">
        <f>'HB24-1448_GovJanReq'!AV12</f>
        <v>0</v>
      </c>
      <c r="AW12" s="15">
        <f>'HB24-1448_GovJanReq'!AW12</f>
        <v>0</v>
      </c>
      <c r="AX12" s="15">
        <f>'HB24-1448_GovJanReq'!AX12</f>
        <v>0</v>
      </c>
      <c r="AY12" s="15">
        <f>'HB24-1448_GovJanReq'!AY12</f>
        <v>0</v>
      </c>
      <c r="AZ12" s="15">
        <f>'HB24-1448_GovJanReq'!AZ12</f>
        <v>98</v>
      </c>
      <c r="BA12" s="15">
        <f>'HB24-1448_GovJanReq'!BA12</f>
        <v>240</v>
      </c>
      <c r="BB12" s="15">
        <f>'HB24-1448_GovJanReq'!BB12</f>
        <v>0</v>
      </c>
      <c r="BC12" s="15">
        <f>'HB24-1448_GovJanReq'!BC12</f>
        <v>475</v>
      </c>
      <c r="BD12" s="15">
        <f>'HB24-1448_GovJanReq'!BD12</f>
        <v>0</v>
      </c>
      <c r="BE12" s="15">
        <f>'HB24-1448_GovJanReq'!BE12</f>
        <v>0</v>
      </c>
      <c r="BF12" s="15">
        <f>'HB24-1448_GovJanReq'!BF12</f>
        <v>1194.5</v>
      </c>
      <c r="BG12" s="15">
        <f>'HB24-1448_GovJanReq'!BG12</f>
        <v>0</v>
      </c>
      <c r="BH12" s="15">
        <f>'HB24-1448_GovJanReq'!BH12</f>
        <v>28</v>
      </c>
      <c r="BI12" s="15">
        <f>'HB24-1448_GovJanReq'!BI12</f>
        <v>0</v>
      </c>
      <c r="BJ12" s="15">
        <f>'HB24-1448_GovJanReq'!BJ12</f>
        <v>0</v>
      </c>
      <c r="BK12" s="15">
        <f>'HB24-1448_GovJanReq'!BK12</f>
        <v>13175.5</v>
      </c>
      <c r="BL12" s="15">
        <f>'HB24-1448_GovJanReq'!BL12</f>
        <v>0</v>
      </c>
      <c r="BM12" s="15">
        <f>'HB24-1448_GovJanReq'!BM12</f>
        <v>0</v>
      </c>
      <c r="BN12" s="15">
        <f>'HB24-1448_GovJanReq'!BN12</f>
        <v>0</v>
      </c>
      <c r="BO12" s="15">
        <f>'HB24-1448_GovJanReq'!BO12</f>
        <v>0</v>
      </c>
      <c r="BP12" s="15">
        <f>'HB24-1448_GovJanReq'!BP12</f>
        <v>0</v>
      </c>
      <c r="BQ12" s="15">
        <f>'HB24-1448_GovJanReq'!BQ12</f>
        <v>0</v>
      </c>
      <c r="BR12" s="15">
        <f>'HB24-1448_GovJanReq'!BR12</f>
        <v>0</v>
      </c>
      <c r="BS12" s="15">
        <f>'HB24-1448_GovJanReq'!BS12</f>
        <v>0</v>
      </c>
      <c r="BT12" s="15">
        <f>'HB24-1448_GovJanReq'!BT12</f>
        <v>0</v>
      </c>
      <c r="BU12" s="15">
        <f>'HB24-1448_GovJanReq'!BU12</f>
        <v>0</v>
      </c>
      <c r="BV12" s="15">
        <f>'HB24-1448_GovJanReq'!BV12</f>
        <v>0</v>
      </c>
      <c r="BW12" s="15">
        <f>'HB24-1448_GovJanReq'!BW12</f>
        <v>0</v>
      </c>
      <c r="BX12" s="15">
        <f>'HB24-1448_GovJanReq'!BX12</f>
        <v>0</v>
      </c>
      <c r="BY12" s="15">
        <f>'HB24-1448_GovJanReq'!BY12</f>
        <v>0</v>
      </c>
      <c r="BZ12" s="15">
        <f>'HB24-1448_GovJanReq'!BZ12</f>
        <v>0</v>
      </c>
      <c r="CA12" s="15">
        <f>'HB24-1448_GovJanReq'!CA12</f>
        <v>0</v>
      </c>
      <c r="CB12" s="15">
        <f>'HB24-1448_GovJanReq'!CB12</f>
        <v>815.5</v>
      </c>
      <c r="CC12" s="15">
        <f>'HB24-1448_GovJanReq'!CC12</f>
        <v>0</v>
      </c>
      <c r="CD12" s="15">
        <f>'HB24-1448_GovJanReq'!CD12</f>
        <v>0</v>
      </c>
      <c r="CE12" s="15">
        <f>'HB24-1448_GovJanReq'!CE12</f>
        <v>0</v>
      </c>
      <c r="CF12" s="15">
        <f>'HB24-1448_GovJanReq'!CF12</f>
        <v>0</v>
      </c>
      <c r="CG12" s="15">
        <f>'HB24-1448_GovJanReq'!CG12</f>
        <v>0</v>
      </c>
      <c r="CH12" s="15">
        <f>'HB24-1448_GovJanReq'!CH12</f>
        <v>0</v>
      </c>
      <c r="CI12" s="15">
        <f>'HB24-1448_GovJanReq'!CI12</f>
        <v>0</v>
      </c>
      <c r="CJ12" s="15">
        <f>'HB24-1448_GovJanReq'!CJ12</f>
        <v>0</v>
      </c>
      <c r="CK12" s="15">
        <f>'HB24-1448_GovJanReq'!CK12</f>
        <v>23.5</v>
      </c>
      <c r="CL12" s="15">
        <f>'HB24-1448_GovJanReq'!CL12</f>
        <v>5.5</v>
      </c>
      <c r="CM12" s="15">
        <f>'HB24-1448_GovJanReq'!CM12</f>
        <v>2</v>
      </c>
      <c r="CN12" s="15">
        <f>'HB24-1448_GovJanReq'!CN12</f>
        <v>254</v>
      </c>
      <c r="CO12" s="15">
        <f>'HB24-1448_GovJanReq'!CO12</f>
        <v>0</v>
      </c>
      <c r="CP12" s="15">
        <f>'HB24-1448_GovJanReq'!CP12</f>
        <v>0</v>
      </c>
      <c r="CQ12" s="15">
        <f>'HB24-1448_GovJanReq'!CQ12</f>
        <v>0</v>
      </c>
      <c r="CR12" s="15">
        <f>'HB24-1448_GovJanReq'!CR12</f>
        <v>0</v>
      </c>
      <c r="CS12" s="15">
        <f>'HB24-1448_GovJanReq'!CS12</f>
        <v>0</v>
      </c>
      <c r="CT12" s="15">
        <f>'HB24-1448_GovJanReq'!CT12</f>
        <v>0</v>
      </c>
      <c r="CU12" s="15">
        <f>'HB24-1448_GovJanReq'!CU12</f>
        <v>396</v>
      </c>
      <c r="CV12" s="15">
        <f>'HB24-1448_GovJanReq'!CV12</f>
        <v>0</v>
      </c>
      <c r="CW12" s="15">
        <f>'HB24-1448_GovJanReq'!CW12</f>
        <v>0</v>
      </c>
      <c r="CX12" s="15">
        <f>'HB24-1448_GovJanReq'!CX12</f>
        <v>0</v>
      </c>
      <c r="CY12" s="15">
        <f>'HB24-1448_GovJanReq'!CY12</f>
        <v>0</v>
      </c>
      <c r="CZ12" s="15">
        <f>'HB24-1448_GovJanReq'!CZ12</f>
        <v>0</v>
      </c>
      <c r="DA12" s="15">
        <f>'HB24-1448_GovJanReq'!DA12</f>
        <v>0</v>
      </c>
      <c r="DB12" s="15">
        <f>'HB24-1448_GovJanReq'!DB12</f>
        <v>0</v>
      </c>
      <c r="DC12" s="15">
        <f>'HB24-1448_GovJanReq'!DC12</f>
        <v>0</v>
      </c>
      <c r="DD12" s="15">
        <f>'HB24-1448_GovJanReq'!DD12</f>
        <v>0</v>
      </c>
      <c r="DE12" s="15">
        <f>'HB24-1448_GovJanReq'!DE12</f>
        <v>0</v>
      </c>
      <c r="DF12" s="15">
        <f>'HB24-1448_GovJanReq'!DF12</f>
        <v>0</v>
      </c>
      <c r="DG12" s="15">
        <f>'HB24-1448_GovJanReq'!DG12</f>
        <v>0</v>
      </c>
      <c r="DH12" s="15">
        <f>'HB24-1448_GovJanReq'!DH12</f>
        <v>0</v>
      </c>
      <c r="DI12" s="15">
        <f>'HB24-1448_GovJanReq'!DI12</f>
        <v>4</v>
      </c>
      <c r="DJ12" s="15">
        <f>'HB24-1448_GovJanReq'!DJ12</f>
        <v>1</v>
      </c>
      <c r="DK12" s="15">
        <f>'HB24-1448_GovJanReq'!DK12</f>
        <v>1</v>
      </c>
      <c r="DL12" s="15">
        <f>'HB24-1448_GovJanReq'!DL12</f>
        <v>0</v>
      </c>
      <c r="DM12" s="15">
        <f>'HB24-1448_GovJanReq'!DM12</f>
        <v>0</v>
      </c>
      <c r="DN12" s="15">
        <f>'HB24-1448_GovJanReq'!DN12</f>
        <v>0</v>
      </c>
      <c r="DO12" s="15">
        <f>'HB24-1448_GovJanReq'!DO12</f>
        <v>0</v>
      </c>
      <c r="DP12" s="15">
        <f>'HB24-1448_GovJanReq'!DP12</f>
        <v>0</v>
      </c>
      <c r="DQ12" s="15">
        <f>'HB24-1448_GovJanReq'!DQ12</f>
        <v>0</v>
      </c>
      <c r="DR12" s="15">
        <f>'HB24-1448_GovJanReq'!DR12</f>
        <v>0</v>
      </c>
      <c r="DS12" s="15">
        <f>'HB24-1448_GovJanReq'!DS12</f>
        <v>0</v>
      </c>
      <c r="DT12" s="15">
        <f>'HB24-1448_GovJanReq'!DT12</f>
        <v>0</v>
      </c>
      <c r="DU12" s="15">
        <f>'HB24-1448_GovJanReq'!DU12</f>
        <v>0</v>
      </c>
      <c r="DV12" s="15">
        <f>'HB24-1448_GovJanReq'!DV12</f>
        <v>0</v>
      </c>
      <c r="DW12" s="15">
        <f>'HB24-1448_GovJanReq'!DW12</f>
        <v>0</v>
      </c>
      <c r="DX12" s="15">
        <f>'HB24-1448_GovJanReq'!DX12</f>
        <v>0</v>
      </c>
      <c r="DY12" s="15">
        <f>'HB24-1448_GovJanReq'!DY12</f>
        <v>0</v>
      </c>
      <c r="DZ12" s="15">
        <f>'HB24-1448_GovJanReq'!DZ12</f>
        <v>0</v>
      </c>
      <c r="EA12" s="15">
        <f>'HB24-1448_GovJanReq'!EA12</f>
        <v>0</v>
      </c>
      <c r="EB12" s="15">
        <f>'HB24-1448_GovJanReq'!EB12</f>
        <v>0</v>
      </c>
      <c r="EC12" s="15">
        <f>'HB24-1448_GovJanReq'!EC12</f>
        <v>0</v>
      </c>
      <c r="ED12" s="15">
        <f>'HB24-1448_GovJanReq'!ED12</f>
        <v>0</v>
      </c>
      <c r="EE12" s="15">
        <f>'HB24-1448_GovJanReq'!EE12</f>
        <v>0</v>
      </c>
      <c r="EF12" s="15">
        <f>'HB24-1448_GovJanReq'!EF12</f>
        <v>0</v>
      </c>
      <c r="EG12" s="15">
        <f>'HB24-1448_GovJanReq'!EG12</f>
        <v>0</v>
      </c>
      <c r="EH12" s="15">
        <f>'HB24-1448_GovJanReq'!EH12</f>
        <v>0</v>
      </c>
      <c r="EI12" s="15">
        <f>'HB24-1448_GovJanReq'!EI12</f>
        <v>0</v>
      </c>
      <c r="EJ12" s="15">
        <f>'HB24-1448_GovJanReq'!EJ12</f>
        <v>207.5</v>
      </c>
      <c r="EK12" s="15">
        <f>'HB24-1448_GovJanReq'!EK12</f>
        <v>0</v>
      </c>
      <c r="EL12" s="15">
        <f>'HB24-1448_GovJanReq'!EL12</f>
        <v>0</v>
      </c>
      <c r="EM12" s="15">
        <f>'HB24-1448_GovJanReq'!EM12</f>
        <v>0</v>
      </c>
      <c r="EN12" s="15">
        <f>'HB24-1448_GovJanReq'!EN12</f>
        <v>43</v>
      </c>
      <c r="EO12" s="15">
        <f>'HB24-1448_GovJanReq'!EO12</f>
        <v>0</v>
      </c>
      <c r="EP12" s="15">
        <f>'HB24-1448_GovJanReq'!EP12</f>
        <v>0</v>
      </c>
      <c r="EQ12" s="15">
        <f>'HB24-1448_GovJanReq'!EQ12</f>
        <v>0</v>
      </c>
      <c r="ER12" s="15">
        <f>'HB24-1448_GovJanReq'!ER12</f>
        <v>0</v>
      </c>
      <c r="ES12" s="15">
        <f>'HB24-1448_GovJanReq'!ES12</f>
        <v>0</v>
      </c>
      <c r="ET12" s="15">
        <f>'HB24-1448_GovJanReq'!ET12</f>
        <v>0</v>
      </c>
      <c r="EU12" s="15">
        <f>'HB24-1448_GovJanReq'!EU12</f>
        <v>0</v>
      </c>
      <c r="EV12" s="15">
        <f>'HB24-1448_GovJanReq'!EV12</f>
        <v>0</v>
      </c>
      <c r="EW12" s="15">
        <f>'HB24-1448_GovJanReq'!EW12</f>
        <v>0</v>
      </c>
      <c r="EX12" s="15">
        <f>'HB24-1448_GovJanReq'!EX12</f>
        <v>0</v>
      </c>
      <c r="EY12" s="15">
        <f>'HB24-1448_GovJanReq'!EY12</f>
        <v>450</v>
      </c>
      <c r="EZ12" s="15">
        <f>'HB24-1448_GovJanReq'!EZ12</f>
        <v>0</v>
      </c>
      <c r="FA12" s="15">
        <f>'HB24-1448_GovJanReq'!FA12</f>
        <v>0</v>
      </c>
      <c r="FB12" s="15">
        <f>'HB24-1448_GovJanReq'!FB12</f>
        <v>0</v>
      </c>
      <c r="FC12" s="15">
        <f>'HB24-1448_GovJanReq'!FC12</f>
        <v>0</v>
      </c>
      <c r="FD12" s="15">
        <f>'HB24-1448_GovJanReq'!FD12</f>
        <v>0</v>
      </c>
      <c r="FE12" s="15">
        <f>'HB24-1448_GovJanReq'!FE12</f>
        <v>0</v>
      </c>
      <c r="FF12" s="15">
        <f>'HB24-1448_GovJanReq'!FF12</f>
        <v>0</v>
      </c>
      <c r="FG12" s="15">
        <f>'HB24-1448_GovJanReq'!FG12</f>
        <v>0</v>
      </c>
      <c r="FH12" s="15">
        <f>'HB24-1448_GovJanReq'!FH12</f>
        <v>0</v>
      </c>
      <c r="FI12" s="15">
        <f>'HB24-1448_GovJanReq'!FI12</f>
        <v>0</v>
      </c>
      <c r="FJ12" s="15">
        <f>'HB24-1448_GovJanReq'!FJ12</f>
        <v>0</v>
      </c>
      <c r="FK12" s="15">
        <f>'HB24-1448_GovJanReq'!FK12</f>
        <v>0</v>
      </c>
      <c r="FL12" s="15">
        <f>'HB24-1448_GovJanReq'!FL12</f>
        <v>0</v>
      </c>
      <c r="FM12" s="15">
        <f>'HB24-1448_GovJanReq'!FM12</f>
        <v>0</v>
      </c>
      <c r="FN12" s="15">
        <f>'HB24-1448_GovJanReq'!FN12</f>
        <v>254.5</v>
      </c>
      <c r="FO12" s="15">
        <f>'HB24-1448_GovJanReq'!FO12</f>
        <v>0</v>
      </c>
      <c r="FP12" s="15">
        <f>'HB24-1448_GovJanReq'!FP12</f>
        <v>0</v>
      </c>
      <c r="FQ12" s="15">
        <f>'HB24-1448_GovJanReq'!FQ12</f>
        <v>0</v>
      </c>
      <c r="FR12" s="15">
        <f>'HB24-1448_GovJanReq'!FR12</f>
        <v>0</v>
      </c>
      <c r="FS12" s="15">
        <f>'HB24-1448_GovJanReq'!FS12</f>
        <v>0</v>
      </c>
      <c r="FT12" s="15">
        <f>'HB24-1448_GovJanReq'!FT12</f>
        <v>0</v>
      </c>
      <c r="FU12" s="15">
        <f>'HB24-1448_GovJanReq'!FU12</f>
        <v>0</v>
      </c>
      <c r="FV12" s="15">
        <f>'HB24-1448_GovJanReq'!FV12</f>
        <v>0</v>
      </c>
      <c r="FW12" s="15">
        <f>'HB24-1448_GovJanReq'!FW12</f>
        <v>0</v>
      </c>
      <c r="FX12" s="15">
        <f>'HB24-1448_GovJanReq'!FX12</f>
        <v>0</v>
      </c>
      <c r="FY12" s="14"/>
      <c r="FZ12" s="12">
        <f>SUM(C12:FX12)</f>
        <v>30285.5</v>
      </c>
      <c r="GA12" s="12"/>
      <c r="GB12" s="12"/>
      <c r="GC12" s="12"/>
      <c r="GD12" s="12"/>
      <c r="GE12" s="2"/>
      <c r="GF12" s="2"/>
      <c r="GG12" s="2"/>
      <c r="GH12" s="2"/>
      <c r="GI12" s="2"/>
      <c r="GJ12" s="2"/>
      <c r="GK12" s="2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</row>
    <row r="13" spans="1:254" x14ac:dyDescent="0.35">
      <c r="A13" s="3" t="s">
        <v>428</v>
      </c>
      <c r="B13" s="2" t="s">
        <v>776</v>
      </c>
      <c r="C13" s="16">
        <f>'HB24-1448_GovJanReq'!C13</f>
        <v>0</v>
      </c>
      <c r="D13" s="15">
        <f>'HB24-1448_GovJanReq'!D13</f>
        <v>38</v>
      </c>
      <c r="E13" s="15">
        <f>'HB24-1448_GovJanReq'!E13</f>
        <v>0</v>
      </c>
      <c r="F13" s="15">
        <f>'HB24-1448_GovJanReq'!F13</f>
        <v>1</v>
      </c>
      <c r="G13" s="15">
        <f>'HB24-1448_GovJanReq'!G13</f>
        <v>0</v>
      </c>
      <c r="H13" s="15">
        <f>'HB24-1448_GovJanReq'!H13</f>
        <v>0</v>
      </c>
      <c r="I13" s="15">
        <f>'HB24-1448_GovJanReq'!I13</f>
        <v>5</v>
      </c>
      <c r="J13" s="15">
        <f>'HB24-1448_GovJanReq'!J13</f>
        <v>0</v>
      </c>
      <c r="K13" s="15">
        <f>'HB24-1448_GovJanReq'!K13</f>
        <v>0</v>
      </c>
      <c r="L13" s="15">
        <f>'HB24-1448_GovJanReq'!L13</f>
        <v>0</v>
      </c>
      <c r="M13" s="15">
        <f>'HB24-1448_GovJanReq'!M13</f>
        <v>0</v>
      </c>
      <c r="N13" s="15">
        <f>'HB24-1448_GovJanReq'!N13</f>
        <v>30.5</v>
      </c>
      <c r="O13" s="15">
        <f>'HB24-1448_GovJanReq'!O13</f>
        <v>6</v>
      </c>
      <c r="P13" s="15">
        <f>'HB24-1448_GovJanReq'!P13</f>
        <v>0</v>
      </c>
      <c r="Q13" s="15">
        <f>'HB24-1448_GovJanReq'!Q13</f>
        <v>3</v>
      </c>
      <c r="R13" s="15">
        <f>'HB24-1448_GovJanReq'!R13</f>
        <v>0</v>
      </c>
      <c r="S13" s="15">
        <f>'HB24-1448_GovJanReq'!S13</f>
        <v>0</v>
      </c>
      <c r="T13" s="15">
        <f>'HB24-1448_GovJanReq'!T13</f>
        <v>0</v>
      </c>
      <c r="U13" s="15">
        <f>'HB24-1448_GovJanReq'!U13</f>
        <v>0</v>
      </c>
      <c r="V13" s="15">
        <f>'HB24-1448_GovJanReq'!V13</f>
        <v>0</v>
      </c>
      <c r="W13" s="15">
        <f>'HB24-1448_GovJanReq'!W13</f>
        <v>0</v>
      </c>
      <c r="X13" s="15">
        <f>'HB24-1448_GovJanReq'!X13</f>
        <v>0</v>
      </c>
      <c r="Y13" s="15">
        <f>'HB24-1448_GovJanReq'!Y13</f>
        <v>0</v>
      </c>
      <c r="Z13" s="15">
        <f>'HB24-1448_GovJanReq'!Z13</f>
        <v>0</v>
      </c>
      <c r="AA13" s="15">
        <f>'HB24-1448_GovJanReq'!AA13</f>
        <v>45</v>
      </c>
      <c r="AB13" s="15">
        <f>'HB24-1448_GovJanReq'!AB13</f>
        <v>1</v>
      </c>
      <c r="AC13" s="15">
        <f>'HB24-1448_GovJanReq'!AC13</f>
        <v>0</v>
      </c>
      <c r="AD13" s="15">
        <f>'HB24-1448_GovJanReq'!AD13</f>
        <v>0</v>
      </c>
      <c r="AE13" s="15">
        <f>'HB24-1448_GovJanReq'!AE13</f>
        <v>0</v>
      </c>
      <c r="AF13" s="15">
        <f>'HB24-1448_GovJanReq'!AF13</f>
        <v>0</v>
      </c>
      <c r="AG13" s="15">
        <f>'HB24-1448_GovJanReq'!AG13</f>
        <v>0</v>
      </c>
      <c r="AH13" s="15">
        <f>'HB24-1448_GovJanReq'!AH13</f>
        <v>0</v>
      </c>
      <c r="AI13" s="15">
        <f>'HB24-1448_GovJanReq'!AI13</f>
        <v>0</v>
      </c>
      <c r="AJ13" s="15">
        <f>'HB24-1448_GovJanReq'!AJ13</f>
        <v>0</v>
      </c>
      <c r="AK13" s="15">
        <f>'HB24-1448_GovJanReq'!AK13</f>
        <v>0</v>
      </c>
      <c r="AL13" s="15">
        <f>'HB24-1448_GovJanReq'!AL13</f>
        <v>0</v>
      </c>
      <c r="AM13" s="15">
        <f>'HB24-1448_GovJanReq'!AM13</f>
        <v>0</v>
      </c>
      <c r="AN13" s="15">
        <f>'HB24-1448_GovJanReq'!AN13</f>
        <v>0</v>
      </c>
      <c r="AO13" s="15">
        <f>'HB24-1448_GovJanReq'!AO13</f>
        <v>0</v>
      </c>
      <c r="AP13" s="15">
        <f>'HB24-1448_GovJanReq'!AP13</f>
        <v>7.5</v>
      </c>
      <c r="AQ13" s="15">
        <f>'HB24-1448_GovJanReq'!AQ13</f>
        <v>0</v>
      </c>
      <c r="AR13" s="15">
        <f>'HB24-1448_GovJanReq'!AR13</f>
        <v>8</v>
      </c>
      <c r="AS13" s="15">
        <f>'HB24-1448_GovJanReq'!AS13</f>
        <v>1</v>
      </c>
      <c r="AT13" s="15">
        <f>'HB24-1448_GovJanReq'!AT13</f>
        <v>0</v>
      </c>
      <c r="AU13" s="15">
        <f>'HB24-1448_GovJanReq'!AU13</f>
        <v>0</v>
      </c>
      <c r="AV13" s="15">
        <f>'HB24-1448_GovJanReq'!AV13</f>
        <v>0</v>
      </c>
      <c r="AW13" s="15">
        <f>'HB24-1448_GovJanReq'!AW13</f>
        <v>0</v>
      </c>
      <c r="AX13" s="15">
        <f>'HB24-1448_GovJanReq'!AX13</f>
        <v>0</v>
      </c>
      <c r="AY13" s="15">
        <f>'HB24-1448_GovJanReq'!AY13</f>
        <v>0</v>
      </c>
      <c r="AZ13" s="15">
        <f>'HB24-1448_GovJanReq'!AZ13</f>
        <v>0</v>
      </c>
      <c r="BA13" s="15">
        <f>'HB24-1448_GovJanReq'!BA13</f>
        <v>0</v>
      </c>
      <c r="BB13" s="15">
        <f>'HB24-1448_GovJanReq'!BB13</f>
        <v>1</v>
      </c>
      <c r="BC13" s="15">
        <f>'HB24-1448_GovJanReq'!BC13</f>
        <v>17.5</v>
      </c>
      <c r="BD13" s="15">
        <f>'HB24-1448_GovJanReq'!BD13</f>
        <v>0</v>
      </c>
      <c r="BE13" s="15">
        <f>'HB24-1448_GovJanReq'!BE13</f>
        <v>0</v>
      </c>
      <c r="BF13" s="15">
        <f>'HB24-1448_GovJanReq'!BF13</f>
        <v>2</v>
      </c>
      <c r="BG13" s="15">
        <f>'HB24-1448_GovJanReq'!BG13</f>
        <v>0</v>
      </c>
      <c r="BH13" s="15">
        <f>'HB24-1448_GovJanReq'!BH13</f>
        <v>0</v>
      </c>
      <c r="BI13" s="15">
        <f>'HB24-1448_GovJanReq'!BI13</f>
        <v>0</v>
      </c>
      <c r="BJ13" s="15">
        <f>'HB24-1448_GovJanReq'!BJ13</f>
        <v>2</v>
      </c>
      <c r="BK13" s="15">
        <f>'HB24-1448_GovJanReq'!BK13</f>
        <v>23.5</v>
      </c>
      <c r="BL13" s="15">
        <f>'HB24-1448_GovJanReq'!BL13</f>
        <v>0.5</v>
      </c>
      <c r="BM13" s="15">
        <f>'HB24-1448_GovJanReq'!BM13</f>
        <v>0</v>
      </c>
      <c r="BN13" s="15">
        <f>'HB24-1448_GovJanReq'!BN13</f>
        <v>12</v>
      </c>
      <c r="BO13" s="15">
        <f>'HB24-1448_GovJanReq'!BO13</f>
        <v>0</v>
      </c>
      <c r="BP13" s="15">
        <f>'HB24-1448_GovJanReq'!BP13</f>
        <v>0</v>
      </c>
      <c r="BQ13" s="15">
        <f>'HB24-1448_GovJanReq'!BQ13</f>
        <v>0.5</v>
      </c>
      <c r="BR13" s="15">
        <f>'HB24-1448_GovJanReq'!BR13</f>
        <v>0</v>
      </c>
      <c r="BS13" s="15">
        <f>'HB24-1448_GovJanReq'!BS13</f>
        <v>0</v>
      </c>
      <c r="BT13" s="15">
        <f>'HB24-1448_GovJanReq'!BT13</f>
        <v>0</v>
      </c>
      <c r="BU13" s="15">
        <f>'HB24-1448_GovJanReq'!BU13</f>
        <v>0</v>
      </c>
      <c r="BV13" s="15">
        <f>'HB24-1448_GovJanReq'!BV13</f>
        <v>0</v>
      </c>
      <c r="BW13" s="15">
        <f>'HB24-1448_GovJanReq'!BW13</f>
        <v>0</v>
      </c>
      <c r="BX13" s="15">
        <f>'HB24-1448_GovJanReq'!BX13</f>
        <v>0</v>
      </c>
      <c r="BY13" s="15">
        <f>'HB24-1448_GovJanReq'!BY13</f>
        <v>0</v>
      </c>
      <c r="BZ13" s="15">
        <f>'HB24-1448_GovJanReq'!BZ13</f>
        <v>0</v>
      </c>
      <c r="CA13" s="15">
        <f>'HB24-1448_GovJanReq'!CA13</f>
        <v>0</v>
      </c>
      <c r="CB13" s="15">
        <f>'HB24-1448_GovJanReq'!CB13</f>
        <v>17</v>
      </c>
      <c r="CC13" s="15">
        <f>'HB24-1448_GovJanReq'!CC13</f>
        <v>0</v>
      </c>
      <c r="CD13" s="15">
        <f>'HB24-1448_GovJanReq'!CD13</f>
        <v>0</v>
      </c>
      <c r="CE13" s="15">
        <f>'HB24-1448_GovJanReq'!CE13</f>
        <v>0</v>
      </c>
      <c r="CF13" s="15">
        <f>'HB24-1448_GovJanReq'!CF13</f>
        <v>0</v>
      </c>
      <c r="CG13" s="15">
        <f>'HB24-1448_GovJanReq'!CG13</f>
        <v>0</v>
      </c>
      <c r="CH13" s="15">
        <f>'HB24-1448_GovJanReq'!CH13</f>
        <v>0</v>
      </c>
      <c r="CI13" s="15">
        <f>'HB24-1448_GovJanReq'!CI13</f>
        <v>0</v>
      </c>
      <c r="CJ13" s="15">
        <f>'HB24-1448_GovJanReq'!CJ13</f>
        <v>0</v>
      </c>
      <c r="CK13" s="15">
        <f>'HB24-1448_GovJanReq'!CK13</f>
        <v>0</v>
      </c>
      <c r="CL13" s="15">
        <f>'HB24-1448_GovJanReq'!CL13</f>
        <v>0</v>
      </c>
      <c r="CM13" s="15">
        <f>'HB24-1448_GovJanReq'!CM13</f>
        <v>0</v>
      </c>
      <c r="CN13" s="15">
        <f>'HB24-1448_GovJanReq'!CN13</f>
        <v>25.5</v>
      </c>
      <c r="CO13" s="15">
        <f>'HB24-1448_GovJanReq'!CO13</f>
        <v>1</v>
      </c>
      <c r="CP13" s="15">
        <f>'HB24-1448_GovJanReq'!CP13</f>
        <v>2</v>
      </c>
      <c r="CQ13" s="15">
        <f>'HB24-1448_GovJanReq'!CQ13</f>
        <v>0</v>
      </c>
      <c r="CR13" s="15">
        <f>'HB24-1448_GovJanReq'!CR13</f>
        <v>0</v>
      </c>
      <c r="CS13" s="15">
        <f>'HB24-1448_GovJanReq'!CS13</f>
        <v>0</v>
      </c>
      <c r="CT13" s="15">
        <f>'HB24-1448_GovJanReq'!CT13</f>
        <v>0</v>
      </c>
      <c r="CU13" s="15">
        <f>'HB24-1448_GovJanReq'!CU13</f>
        <v>0</v>
      </c>
      <c r="CV13" s="15">
        <f>'HB24-1448_GovJanReq'!CV13</f>
        <v>0</v>
      </c>
      <c r="CW13" s="15">
        <f>'HB24-1448_GovJanReq'!CW13</f>
        <v>0</v>
      </c>
      <c r="CX13" s="15">
        <f>'HB24-1448_GovJanReq'!CX13</f>
        <v>0</v>
      </c>
      <c r="CY13" s="15">
        <f>'HB24-1448_GovJanReq'!CY13</f>
        <v>0</v>
      </c>
      <c r="CZ13" s="15">
        <f>'HB24-1448_GovJanReq'!CZ13</f>
        <v>0</v>
      </c>
      <c r="DA13" s="15">
        <f>'HB24-1448_GovJanReq'!DA13</f>
        <v>0</v>
      </c>
      <c r="DB13" s="15">
        <f>'HB24-1448_GovJanReq'!DB13</f>
        <v>0</v>
      </c>
      <c r="DC13" s="15">
        <f>'HB24-1448_GovJanReq'!DC13</f>
        <v>0</v>
      </c>
      <c r="DD13" s="15">
        <f>'HB24-1448_GovJanReq'!DD13</f>
        <v>0</v>
      </c>
      <c r="DE13" s="15">
        <f>'HB24-1448_GovJanReq'!DE13</f>
        <v>0</v>
      </c>
      <c r="DF13" s="15">
        <f>'HB24-1448_GovJanReq'!DF13</f>
        <v>26</v>
      </c>
      <c r="DG13" s="15">
        <f>'HB24-1448_GovJanReq'!DG13</f>
        <v>0</v>
      </c>
      <c r="DH13" s="15">
        <f>'HB24-1448_GovJanReq'!DH13</f>
        <v>0</v>
      </c>
      <c r="DI13" s="15">
        <f>'HB24-1448_GovJanReq'!DI13</f>
        <v>0</v>
      </c>
      <c r="DJ13" s="15">
        <f>'HB24-1448_GovJanReq'!DJ13</f>
        <v>0</v>
      </c>
      <c r="DK13" s="15">
        <f>'HB24-1448_GovJanReq'!DK13</f>
        <v>0</v>
      </c>
      <c r="DL13" s="15">
        <f>'HB24-1448_GovJanReq'!DL13</f>
        <v>0</v>
      </c>
      <c r="DM13" s="15">
        <f>'HB24-1448_GovJanReq'!DM13</f>
        <v>0</v>
      </c>
      <c r="DN13" s="15">
        <f>'HB24-1448_GovJanReq'!DN13</f>
        <v>0.5</v>
      </c>
      <c r="DO13" s="15">
        <f>'HB24-1448_GovJanReq'!DO13</f>
        <v>0</v>
      </c>
      <c r="DP13" s="15">
        <f>'HB24-1448_GovJanReq'!DP13</f>
        <v>0</v>
      </c>
      <c r="DQ13" s="15">
        <f>'HB24-1448_GovJanReq'!DQ13</f>
        <v>0</v>
      </c>
      <c r="DR13" s="15">
        <f>'HB24-1448_GovJanReq'!DR13</f>
        <v>0</v>
      </c>
      <c r="DS13" s="15">
        <f>'HB24-1448_GovJanReq'!DS13</f>
        <v>0</v>
      </c>
      <c r="DT13" s="15">
        <f>'HB24-1448_GovJanReq'!DT13</f>
        <v>0</v>
      </c>
      <c r="DU13" s="15">
        <f>'HB24-1448_GovJanReq'!DU13</f>
        <v>0</v>
      </c>
      <c r="DV13" s="15">
        <f>'HB24-1448_GovJanReq'!DV13</f>
        <v>0</v>
      </c>
      <c r="DW13" s="15">
        <f>'HB24-1448_GovJanReq'!DW13</f>
        <v>0</v>
      </c>
      <c r="DX13" s="15">
        <f>'HB24-1448_GovJanReq'!DX13</f>
        <v>0</v>
      </c>
      <c r="DY13" s="15">
        <f>'HB24-1448_GovJanReq'!DY13</f>
        <v>0</v>
      </c>
      <c r="DZ13" s="15">
        <f>'HB24-1448_GovJanReq'!DZ13</f>
        <v>0</v>
      </c>
      <c r="EA13" s="15">
        <f>'HB24-1448_GovJanReq'!EA13</f>
        <v>0</v>
      </c>
      <c r="EB13" s="15">
        <f>'HB24-1448_GovJanReq'!EB13</f>
        <v>0</v>
      </c>
      <c r="EC13" s="15">
        <f>'HB24-1448_GovJanReq'!EC13</f>
        <v>0</v>
      </c>
      <c r="ED13" s="15">
        <f>'HB24-1448_GovJanReq'!ED13</f>
        <v>0</v>
      </c>
      <c r="EE13" s="15">
        <f>'HB24-1448_GovJanReq'!EE13</f>
        <v>0</v>
      </c>
      <c r="EF13" s="15">
        <f>'HB24-1448_GovJanReq'!EF13</f>
        <v>0</v>
      </c>
      <c r="EG13" s="15">
        <f>'HB24-1448_GovJanReq'!EG13</f>
        <v>0</v>
      </c>
      <c r="EH13" s="15">
        <f>'HB24-1448_GovJanReq'!EH13</f>
        <v>0</v>
      </c>
      <c r="EI13" s="15">
        <f>'HB24-1448_GovJanReq'!EI13</f>
        <v>0</v>
      </c>
      <c r="EJ13" s="15">
        <f>'HB24-1448_GovJanReq'!EJ13</f>
        <v>2</v>
      </c>
      <c r="EK13" s="15">
        <f>'HB24-1448_GovJanReq'!EK13</f>
        <v>0</v>
      </c>
      <c r="EL13" s="15">
        <f>'HB24-1448_GovJanReq'!EL13</f>
        <v>0</v>
      </c>
      <c r="EM13" s="15">
        <f>'HB24-1448_GovJanReq'!EM13</f>
        <v>0</v>
      </c>
      <c r="EN13" s="15">
        <f>'HB24-1448_GovJanReq'!EN13</f>
        <v>0</v>
      </c>
      <c r="EO13" s="15">
        <f>'HB24-1448_GovJanReq'!EO13</f>
        <v>0</v>
      </c>
      <c r="EP13" s="15">
        <f>'HB24-1448_GovJanReq'!EP13</f>
        <v>0</v>
      </c>
      <c r="EQ13" s="15">
        <f>'HB24-1448_GovJanReq'!EQ13</f>
        <v>0</v>
      </c>
      <c r="ER13" s="15">
        <f>'HB24-1448_GovJanReq'!ER13</f>
        <v>0</v>
      </c>
      <c r="ES13" s="15">
        <f>'HB24-1448_GovJanReq'!ES13</f>
        <v>0</v>
      </c>
      <c r="ET13" s="15">
        <f>'HB24-1448_GovJanReq'!ET13</f>
        <v>0</v>
      </c>
      <c r="EU13" s="15">
        <f>'HB24-1448_GovJanReq'!EU13</f>
        <v>0</v>
      </c>
      <c r="EV13" s="15">
        <f>'HB24-1448_GovJanReq'!EV13</f>
        <v>0</v>
      </c>
      <c r="EW13" s="15">
        <f>'HB24-1448_GovJanReq'!EW13</f>
        <v>0</v>
      </c>
      <c r="EX13" s="15">
        <f>'HB24-1448_GovJanReq'!EX13</f>
        <v>0</v>
      </c>
      <c r="EY13" s="15">
        <f>'HB24-1448_GovJanReq'!EY13</f>
        <v>0</v>
      </c>
      <c r="EZ13" s="15">
        <f>'HB24-1448_GovJanReq'!EZ13</f>
        <v>0</v>
      </c>
      <c r="FA13" s="15">
        <f>'HB24-1448_GovJanReq'!FA13</f>
        <v>0</v>
      </c>
      <c r="FB13" s="15">
        <f>'HB24-1448_GovJanReq'!FB13</f>
        <v>0</v>
      </c>
      <c r="FC13" s="15">
        <f>'HB24-1448_GovJanReq'!FC13</f>
        <v>0</v>
      </c>
      <c r="FD13" s="15">
        <f>'HB24-1448_GovJanReq'!FD13</f>
        <v>0</v>
      </c>
      <c r="FE13" s="15">
        <f>'HB24-1448_GovJanReq'!FE13</f>
        <v>0</v>
      </c>
      <c r="FF13" s="15">
        <f>'HB24-1448_GovJanReq'!FF13</f>
        <v>0</v>
      </c>
      <c r="FG13" s="15">
        <f>'HB24-1448_GovJanReq'!FG13</f>
        <v>0</v>
      </c>
      <c r="FH13" s="15">
        <f>'HB24-1448_GovJanReq'!FH13</f>
        <v>0</v>
      </c>
      <c r="FI13" s="15">
        <f>'HB24-1448_GovJanReq'!FI13</f>
        <v>0</v>
      </c>
      <c r="FJ13" s="15">
        <f>'HB24-1448_GovJanReq'!FJ13</f>
        <v>0</v>
      </c>
      <c r="FK13" s="15">
        <f>'HB24-1448_GovJanReq'!FK13</f>
        <v>0</v>
      </c>
      <c r="FL13" s="15">
        <f>'HB24-1448_GovJanReq'!FL13</f>
        <v>0</v>
      </c>
      <c r="FM13" s="15">
        <f>'HB24-1448_GovJanReq'!FM13</f>
        <v>0</v>
      </c>
      <c r="FN13" s="15">
        <f>'HB24-1448_GovJanReq'!FN13</f>
        <v>13</v>
      </c>
      <c r="FO13" s="15">
        <f>'HB24-1448_GovJanReq'!FO13</f>
        <v>2</v>
      </c>
      <c r="FP13" s="15">
        <f>'HB24-1448_GovJanReq'!FP13</f>
        <v>0</v>
      </c>
      <c r="FQ13" s="15">
        <f>'HB24-1448_GovJanReq'!FQ13</f>
        <v>0</v>
      </c>
      <c r="FR13" s="15">
        <f>'HB24-1448_GovJanReq'!FR13</f>
        <v>0</v>
      </c>
      <c r="FS13" s="15">
        <f>'HB24-1448_GovJanReq'!FS13</f>
        <v>0</v>
      </c>
      <c r="FT13" s="15">
        <f>'HB24-1448_GovJanReq'!FT13</f>
        <v>0</v>
      </c>
      <c r="FU13" s="15">
        <f>'HB24-1448_GovJanReq'!FU13</f>
        <v>0</v>
      </c>
      <c r="FV13" s="15">
        <f>'HB24-1448_GovJanReq'!FV13</f>
        <v>0</v>
      </c>
      <c r="FW13" s="15">
        <f>'HB24-1448_GovJanReq'!FW13</f>
        <v>0</v>
      </c>
      <c r="FX13" s="15">
        <f>'HB24-1448_GovJanReq'!FX13</f>
        <v>0</v>
      </c>
      <c r="FY13" s="18"/>
      <c r="FZ13" s="12">
        <f>SUM(C13:FX13)</f>
        <v>294</v>
      </c>
      <c r="GA13" s="12"/>
      <c r="GB13" s="12"/>
      <c r="GC13" s="12"/>
      <c r="GD13" s="12"/>
      <c r="GE13" s="2"/>
      <c r="GF13" s="2"/>
      <c r="GG13" s="2"/>
      <c r="GH13" s="2"/>
      <c r="GI13" s="2"/>
      <c r="GJ13" s="2"/>
      <c r="GK13" s="2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</row>
    <row r="14" spans="1:254" x14ac:dyDescent="0.35">
      <c r="A14" s="3" t="s">
        <v>429</v>
      </c>
      <c r="B14" s="2" t="s">
        <v>652</v>
      </c>
      <c r="C14" s="16">
        <f>'HB24-1448_GovJanReq'!C14</f>
        <v>0</v>
      </c>
      <c r="D14" s="15">
        <f>'HB24-1448_GovJanReq'!D14</f>
        <v>1.5</v>
      </c>
      <c r="E14" s="15">
        <f>'HB24-1448_GovJanReq'!E14</f>
        <v>0</v>
      </c>
      <c r="F14" s="15">
        <f>'HB24-1448_GovJanReq'!F14</f>
        <v>4</v>
      </c>
      <c r="G14" s="15">
        <f>'HB24-1448_GovJanReq'!G14</f>
        <v>0</v>
      </c>
      <c r="H14" s="15">
        <f>'HB24-1448_GovJanReq'!H14</f>
        <v>0</v>
      </c>
      <c r="I14" s="15">
        <f>'HB24-1448_GovJanReq'!I14</f>
        <v>1</v>
      </c>
      <c r="J14" s="15">
        <f>'HB24-1448_GovJanReq'!J14</f>
        <v>0</v>
      </c>
      <c r="K14" s="15">
        <f>'HB24-1448_GovJanReq'!K14</f>
        <v>0</v>
      </c>
      <c r="L14" s="15">
        <f>'HB24-1448_GovJanReq'!L14</f>
        <v>0</v>
      </c>
      <c r="M14" s="15">
        <f>'HB24-1448_GovJanReq'!M14</f>
        <v>0</v>
      </c>
      <c r="N14" s="15">
        <f>'HB24-1448_GovJanReq'!N14</f>
        <v>5</v>
      </c>
      <c r="O14" s="15">
        <f>'HB24-1448_GovJanReq'!O14</f>
        <v>2</v>
      </c>
      <c r="P14" s="15">
        <f>'HB24-1448_GovJanReq'!P14</f>
        <v>0</v>
      </c>
      <c r="Q14" s="15">
        <f>'HB24-1448_GovJanReq'!Q14</f>
        <v>7.5</v>
      </c>
      <c r="R14" s="15">
        <f>'HB24-1448_GovJanReq'!R14</f>
        <v>0</v>
      </c>
      <c r="S14" s="15">
        <f>'HB24-1448_GovJanReq'!S14</f>
        <v>0</v>
      </c>
      <c r="T14" s="15">
        <f>'HB24-1448_GovJanReq'!T14</f>
        <v>0</v>
      </c>
      <c r="U14" s="15">
        <f>'HB24-1448_GovJanReq'!U14</f>
        <v>0</v>
      </c>
      <c r="V14" s="15">
        <f>'HB24-1448_GovJanReq'!V14</f>
        <v>0</v>
      </c>
      <c r="W14" s="15">
        <f>'HB24-1448_GovJanReq'!W14</f>
        <v>0</v>
      </c>
      <c r="X14" s="15">
        <f>'HB24-1448_GovJanReq'!X14</f>
        <v>0</v>
      </c>
      <c r="Y14" s="15">
        <f>'HB24-1448_GovJanReq'!Y14</f>
        <v>0</v>
      </c>
      <c r="Z14" s="15">
        <f>'HB24-1448_GovJanReq'!Z14</f>
        <v>0</v>
      </c>
      <c r="AA14" s="15">
        <f>'HB24-1448_GovJanReq'!AA14</f>
        <v>3.5</v>
      </c>
      <c r="AB14" s="15">
        <f>'HB24-1448_GovJanReq'!AB14</f>
        <v>1</v>
      </c>
      <c r="AC14" s="15">
        <f>'HB24-1448_GovJanReq'!AC14</f>
        <v>0</v>
      </c>
      <c r="AD14" s="15">
        <f>'HB24-1448_GovJanReq'!AD14</f>
        <v>0</v>
      </c>
      <c r="AE14" s="15">
        <f>'HB24-1448_GovJanReq'!AE14</f>
        <v>0</v>
      </c>
      <c r="AF14" s="15">
        <f>'HB24-1448_GovJanReq'!AF14</f>
        <v>0</v>
      </c>
      <c r="AG14" s="15">
        <f>'HB24-1448_GovJanReq'!AG14</f>
        <v>0</v>
      </c>
      <c r="AH14" s="15">
        <f>'HB24-1448_GovJanReq'!AH14</f>
        <v>0</v>
      </c>
      <c r="AI14" s="15">
        <f>'HB24-1448_GovJanReq'!AI14</f>
        <v>0</v>
      </c>
      <c r="AJ14" s="15">
        <f>'HB24-1448_GovJanReq'!AJ14</f>
        <v>0</v>
      </c>
      <c r="AK14" s="15">
        <f>'HB24-1448_GovJanReq'!AK14</f>
        <v>0</v>
      </c>
      <c r="AL14" s="15">
        <f>'HB24-1448_GovJanReq'!AL14</f>
        <v>0</v>
      </c>
      <c r="AM14" s="15">
        <f>'HB24-1448_GovJanReq'!AM14</f>
        <v>0</v>
      </c>
      <c r="AN14" s="15">
        <f>'HB24-1448_GovJanReq'!AN14</f>
        <v>0</v>
      </c>
      <c r="AO14" s="15">
        <f>'HB24-1448_GovJanReq'!AO14</f>
        <v>0</v>
      </c>
      <c r="AP14" s="15">
        <f>'HB24-1448_GovJanReq'!AP14</f>
        <v>8</v>
      </c>
      <c r="AQ14" s="15">
        <f>'HB24-1448_GovJanReq'!AQ14</f>
        <v>0.5</v>
      </c>
      <c r="AR14" s="15">
        <f>'HB24-1448_GovJanReq'!AR14</f>
        <v>2</v>
      </c>
      <c r="AS14" s="15">
        <f>'HB24-1448_GovJanReq'!AS14</f>
        <v>0</v>
      </c>
      <c r="AT14" s="15">
        <f>'HB24-1448_GovJanReq'!AT14</f>
        <v>1</v>
      </c>
      <c r="AU14" s="15">
        <f>'HB24-1448_GovJanReq'!AU14</f>
        <v>0</v>
      </c>
      <c r="AV14" s="15">
        <f>'HB24-1448_GovJanReq'!AV14</f>
        <v>0</v>
      </c>
      <c r="AW14" s="15">
        <f>'HB24-1448_GovJanReq'!AW14</f>
        <v>0</v>
      </c>
      <c r="AX14" s="15">
        <f>'HB24-1448_GovJanReq'!AX14</f>
        <v>0</v>
      </c>
      <c r="AY14" s="15">
        <f>'HB24-1448_GovJanReq'!AY14</f>
        <v>0</v>
      </c>
      <c r="AZ14" s="15">
        <f>'HB24-1448_GovJanReq'!AZ14</f>
        <v>0</v>
      </c>
      <c r="BA14" s="15">
        <f>'HB24-1448_GovJanReq'!BA14</f>
        <v>0</v>
      </c>
      <c r="BB14" s="15">
        <f>'HB24-1448_GovJanReq'!BB14</f>
        <v>0</v>
      </c>
      <c r="BC14" s="15">
        <f>'HB24-1448_GovJanReq'!BC14</f>
        <v>4</v>
      </c>
      <c r="BD14" s="15">
        <f>'HB24-1448_GovJanReq'!BD14</f>
        <v>0</v>
      </c>
      <c r="BE14" s="15">
        <f>'HB24-1448_GovJanReq'!BE14</f>
        <v>0</v>
      </c>
      <c r="BF14" s="15">
        <f>'HB24-1448_GovJanReq'!BF14</f>
        <v>0</v>
      </c>
      <c r="BG14" s="15">
        <f>'HB24-1448_GovJanReq'!BG14</f>
        <v>0</v>
      </c>
      <c r="BH14" s="15">
        <f>'HB24-1448_GovJanReq'!BH14</f>
        <v>0</v>
      </c>
      <c r="BI14" s="15">
        <f>'HB24-1448_GovJanReq'!BI14</f>
        <v>0</v>
      </c>
      <c r="BJ14" s="15">
        <f>'HB24-1448_GovJanReq'!BJ14</f>
        <v>0</v>
      </c>
      <c r="BK14" s="15">
        <f>'HB24-1448_GovJanReq'!BK14</f>
        <v>2.5</v>
      </c>
      <c r="BL14" s="15">
        <f>'HB24-1448_GovJanReq'!BL14</f>
        <v>1.5</v>
      </c>
      <c r="BM14" s="15">
        <f>'HB24-1448_GovJanReq'!BM14</f>
        <v>0</v>
      </c>
      <c r="BN14" s="15">
        <f>'HB24-1448_GovJanReq'!BN14</f>
        <v>3</v>
      </c>
      <c r="BO14" s="15">
        <f>'HB24-1448_GovJanReq'!BO14</f>
        <v>0</v>
      </c>
      <c r="BP14" s="15">
        <f>'HB24-1448_GovJanReq'!BP14</f>
        <v>0</v>
      </c>
      <c r="BQ14" s="15">
        <f>'HB24-1448_GovJanReq'!BQ14</f>
        <v>0.5</v>
      </c>
      <c r="BR14" s="15">
        <f>'HB24-1448_GovJanReq'!BR14</f>
        <v>0</v>
      </c>
      <c r="BS14" s="15">
        <f>'HB24-1448_GovJanReq'!BS14</f>
        <v>0</v>
      </c>
      <c r="BT14" s="15">
        <f>'HB24-1448_GovJanReq'!BT14</f>
        <v>0</v>
      </c>
      <c r="BU14" s="15">
        <f>'HB24-1448_GovJanReq'!BU14</f>
        <v>0</v>
      </c>
      <c r="BV14" s="15">
        <f>'HB24-1448_GovJanReq'!BV14</f>
        <v>0</v>
      </c>
      <c r="BW14" s="15">
        <f>'HB24-1448_GovJanReq'!BW14</f>
        <v>0</v>
      </c>
      <c r="BX14" s="15">
        <f>'HB24-1448_GovJanReq'!BX14</f>
        <v>0</v>
      </c>
      <c r="BY14" s="15">
        <f>'HB24-1448_GovJanReq'!BY14</f>
        <v>3</v>
      </c>
      <c r="BZ14" s="15">
        <f>'HB24-1448_GovJanReq'!BZ14</f>
        <v>0</v>
      </c>
      <c r="CA14" s="15">
        <f>'HB24-1448_GovJanReq'!CA14</f>
        <v>0</v>
      </c>
      <c r="CB14" s="15">
        <f>'HB24-1448_GovJanReq'!CB14</f>
        <v>1.5</v>
      </c>
      <c r="CC14" s="15">
        <f>'HB24-1448_GovJanReq'!CC14</f>
        <v>0</v>
      </c>
      <c r="CD14" s="15">
        <f>'HB24-1448_GovJanReq'!CD14</f>
        <v>0</v>
      </c>
      <c r="CE14" s="15">
        <f>'HB24-1448_GovJanReq'!CE14</f>
        <v>0</v>
      </c>
      <c r="CF14" s="15">
        <f>'HB24-1448_GovJanReq'!CF14</f>
        <v>0</v>
      </c>
      <c r="CG14" s="15">
        <f>'HB24-1448_GovJanReq'!CG14</f>
        <v>0</v>
      </c>
      <c r="CH14" s="15">
        <f>'HB24-1448_GovJanReq'!CH14</f>
        <v>0</v>
      </c>
      <c r="CI14" s="15">
        <f>'HB24-1448_GovJanReq'!CI14</f>
        <v>0</v>
      </c>
      <c r="CJ14" s="15">
        <f>'HB24-1448_GovJanReq'!CJ14</f>
        <v>1</v>
      </c>
      <c r="CK14" s="15">
        <f>'HB24-1448_GovJanReq'!CK14</f>
        <v>0</v>
      </c>
      <c r="CL14" s="15">
        <f>'HB24-1448_GovJanReq'!CL14</f>
        <v>0</v>
      </c>
      <c r="CM14" s="15">
        <f>'HB24-1448_GovJanReq'!CM14</f>
        <v>0</v>
      </c>
      <c r="CN14" s="15">
        <f>'HB24-1448_GovJanReq'!CN14</f>
        <v>5</v>
      </c>
      <c r="CO14" s="15">
        <f>'HB24-1448_GovJanReq'!CO14</f>
        <v>2</v>
      </c>
      <c r="CP14" s="15">
        <f>'HB24-1448_GovJanReq'!CP14</f>
        <v>0</v>
      </c>
      <c r="CQ14" s="15">
        <f>'HB24-1448_GovJanReq'!CQ14</f>
        <v>0</v>
      </c>
      <c r="CR14" s="15">
        <f>'HB24-1448_GovJanReq'!CR14</f>
        <v>0</v>
      </c>
      <c r="CS14" s="15">
        <f>'HB24-1448_GovJanReq'!CS14</f>
        <v>0</v>
      </c>
      <c r="CT14" s="15">
        <f>'HB24-1448_GovJanReq'!CT14</f>
        <v>0</v>
      </c>
      <c r="CU14" s="15">
        <f>'HB24-1448_GovJanReq'!CU14</f>
        <v>0</v>
      </c>
      <c r="CV14" s="15">
        <f>'HB24-1448_GovJanReq'!CV14</f>
        <v>0</v>
      </c>
      <c r="CW14" s="15">
        <f>'HB24-1448_GovJanReq'!CW14</f>
        <v>0</v>
      </c>
      <c r="CX14" s="15">
        <f>'HB24-1448_GovJanReq'!CX14</f>
        <v>0</v>
      </c>
      <c r="CY14" s="15">
        <f>'HB24-1448_GovJanReq'!CY14</f>
        <v>0</v>
      </c>
      <c r="CZ14" s="15">
        <f>'HB24-1448_GovJanReq'!CZ14</f>
        <v>0</v>
      </c>
      <c r="DA14" s="15">
        <f>'HB24-1448_GovJanReq'!DA14</f>
        <v>0</v>
      </c>
      <c r="DB14" s="15">
        <f>'HB24-1448_GovJanReq'!DB14</f>
        <v>0</v>
      </c>
      <c r="DC14" s="15">
        <f>'HB24-1448_GovJanReq'!DC14</f>
        <v>0</v>
      </c>
      <c r="DD14" s="15">
        <f>'HB24-1448_GovJanReq'!DD14</f>
        <v>0</v>
      </c>
      <c r="DE14" s="15">
        <f>'HB24-1448_GovJanReq'!DE14</f>
        <v>0</v>
      </c>
      <c r="DF14" s="15">
        <f>'HB24-1448_GovJanReq'!DF14</f>
        <v>4</v>
      </c>
      <c r="DG14" s="15">
        <f>'HB24-1448_GovJanReq'!DG14</f>
        <v>0</v>
      </c>
      <c r="DH14" s="15">
        <f>'HB24-1448_GovJanReq'!DH14</f>
        <v>0</v>
      </c>
      <c r="DI14" s="15">
        <f>'HB24-1448_GovJanReq'!DI14</f>
        <v>0</v>
      </c>
      <c r="DJ14" s="15">
        <f>'HB24-1448_GovJanReq'!DJ14</f>
        <v>0</v>
      </c>
      <c r="DK14" s="15">
        <f>'HB24-1448_GovJanReq'!DK14</f>
        <v>0</v>
      </c>
      <c r="DL14" s="15">
        <f>'HB24-1448_GovJanReq'!DL14</f>
        <v>0</v>
      </c>
      <c r="DM14" s="15">
        <f>'HB24-1448_GovJanReq'!DM14</f>
        <v>0</v>
      </c>
      <c r="DN14" s="15">
        <f>'HB24-1448_GovJanReq'!DN14</f>
        <v>0</v>
      </c>
      <c r="DO14" s="15">
        <f>'HB24-1448_GovJanReq'!DO14</f>
        <v>1</v>
      </c>
      <c r="DP14" s="15">
        <f>'HB24-1448_GovJanReq'!DP14</f>
        <v>0</v>
      </c>
      <c r="DQ14" s="15">
        <f>'HB24-1448_GovJanReq'!DQ14</f>
        <v>0</v>
      </c>
      <c r="DR14" s="15">
        <f>'HB24-1448_GovJanReq'!DR14</f>
        <v>0</v>
      </c>
      <c r="DS14" s="15">
        <f>'HB24-1448_GovJanReq'!DS14</f>
        <v>0</v>
      </c>
      <c r="DT14" s="15">
        <f>'HB24-1448_GovJanReq'!DT14</f>
        <v>0</v>
      </c>
      <c r="DU14" s="15">
        <f>'HB24-1448_GovJanReq'!DU14</f>
        <v>0</v>
      </c>
      <c r="DV14" s="15">
        <f>'HB24-1448_GovJanReq'!DV14</f>
        <v>0</v>
      </c>
      <c r="DW14" s="15">
        <f>'HB24-1448_GovJanReq'!DW14</f>
        <v>0</v>
      </c>
      <c r="DX14" s="15">
        <f>'HB24-1448_GovJanReq'!DX14</f>
        <v>0</v>
      </c>
      <c r="DY14" s="15">
        <f>'HB24-1448_GovJanReq'!DY14</f>
        <v>0</v>
      </c>
      <c r="DZ14" s="15">
        <f>'HB24-1448_GovJanReq'!DZ14</f>
        <v>0</v>
      </c>
      <c r="EA14" s="15">
        <f>'HB24-1448_GovJanReq'!EA14</f>
        <v>0</v>
      </c>
      <c r="EB14" s="15">
        <f>'HB24-1448_GovJanReq'!EB14</f>
        <v>0</v>
      </c>
      <c r="EC14" s="15">
        <f>'HB24-1448_GovJanReq'!EC14</f>
        <v>0</v>
      </c>
      <c r="ED14" s="15">
        <f>'HB24-1448_GovJanReq'!ED14</f>
        <v>0</v>
      </c>
      <c r="EE14" s="15">
        <f>'HB24-1448_GovJanReq'!EE14</f>
        <v>0</v>
      </c>
      <c r="EF14" s="15">
        <f>'HB24-1448_GovJanReq'!EF14</f>
        <v>0</v>
      </c>
      <c r="EG14" s="15">
        <f>'HB24-1448_GovJanReq'!EG14</f>
        <v>0</v>
      </c>
      <c r="EH14" s="15">
        <f>'HB24-1448_GovJanReq'!EH14</f>
        <v>0</v>
      </c>
      <c r="EI14" s="15">
        <f>'HB24-1448_GovJanReq'!EI14</f>
        <v>2</v>
      </c>
      <c r="EJ14" s="15">
        <f>'HB24-1448_GovJanReq'!EJ14</f>
        <v>1</v>
      </c>
      <c r="EK14" s="15">
        <f>'HB24-1448_GovJanReq'!EK14</f>
        <v>0</v>
      </c>
      <c r="EL14" s="15">
        <f>'HB24-1448_GovJanReq'!EL14</f>
        <v>0</v>
      </c>
      <c r="EM14" s="15">
        <f>'HB24-1448_GovJanReq'!EM14</f>
        <v>0</v>
      </c>
      <c r="EN14" s="15">
        <f>'HB24-1448_GovJanReq'!EN14</f>
        <v>0</v>
      </c>
      <c r="EO14" s="15">
        <f>'HB24-1448_GovJanReq'!EO14</f>
        <v>0</v>
      </c>
      <c r="EP14" s="15">
        <f>'HB24-1448_GovJanReq'!EP14</f>
        <v>0</v>
      </c>
      <c r="EQ14" s="15">
        <f>'HB24-1448_GovJanReq'!EQ14</f>
        <v>0</v>
      </c>
      <c r="ER14" s="15">
        <f>'HB24-1448_GovJanReq'!ER14</f>
        <v>0</v>
      </c>
      <c r="ES14" s="15">
        <f>'HB24-1448_GovJanReq'!ES14</f>
        <v>0</v>
      </c>
      <c r="ET14" s="15">
        <f>'HB24-1448_GovJanReq'!ET14</f>
        <v>0</v>
      </c>
      <c r="EU14" s="15">
        <f>'HB24-1448_GovJanReq'!EU14</f>
        <v>0</v>
      </c>
      <c r="EV14" s="15">
        <f>'HB24-1448_GovJanReq'!EV14</f>
        <v>0</v>
      </c>
      <c r="EW14" s="15">
        <f>'HB24-1448_GovJanReq'!EW14</f>
        <v>0</v>
      </c>
      <c r="EX14" s="15">
        <f>'HB24-1448_GovJanReq'!EX14</f>
        <v>0</v>
      </c>
      <c r="EY14" s="15">
        <f>'HB24-1448_GovJanReq'!EY14</f>
        <v>0</v>
      </c>
      <c r="EZ14" s="15">
        <f>'HB24-1448_GovJanReq'!EZ14</f>
        <v>0</v>
      </c>
      <c r="FA14" s="15">
        <f>'HB24-1448_GovJanReq'!FA14</f>
        <v>0</v>
      </c>
      <c r="FB14" s="15">
        <f>'HB24-1448_GovJanReq'!FB14</f>
        <v>0</v>
      </c>
      <c r="FC14" s="15">
        <f>'HB24-1448_GovJanReq'!FC14</f>
        <v>0</v>
      </c>
      <c r="FD14" s="15">
        <f>'HB24-1448_GovJanReq'!FD14</f>
        <v>0</v>
      </c>
      <c r="FE14" s="15">
        <f>'HB24-1448_GovJanReq'!FE14</f>
        <v>0</v>
      </c>
      <c r="FF14" s="15">
        <f>'HB24-1448_GovJanReq'!FF14</f>
        <v>0</v>
      </c>
      <c r="FG14" s="15">
        <f>'HB24-1448_GovJanReq'!FG14</f>
        <v>0</v>
      </c>
      <c r="FH14" s="15">
        <f>'HB24-1448_GovJanReq'!FH14</f>
        <v>0</v>
      </c>
      <c r="FI14" s="15">
        <f>'HB24-1448_GovJanReq'!FI14</f>
        <v>0</v>
      </c>
      <c r="FJ14" s="15">
        <f>'HB24-1448_GovJanReq'!FJ14</f>
        <v>0</v>
      </c>
      <c r="FK14" s="15">
        <f>'HB24-1448_GovJanReq'!FK14</f>
        <v>0</v>
      </c>
      <c r="FL14" s="15">
        <f>'HB24-1448_GovJanReq'!FL14</f>
        <v>0</v>
      </c>
      <c r="FM14" s="15">
        <f>'HB24-1448_GovJanReq'!FM14</f>
        <v>0</v>
      </c>
      <c r="FN14" s="15">
        <f>'HB24-1448_GovJanReq'!FN14</f>
        <v>0</v>
      </c>
      <c r="FO14" s="15">
        <f>'HB24-1448_GovJanReq'!FO14</f>
        <v>0</v>
      </c>
      <c r="FP14" s="15">
        <f>'HB24-1448_GovJanReq'!FP14</f>
        <v>0</v>
      </c>
      <c r="FQ14" s="15">
        <f>'HB24-1448_GovJanReq'!FQ14</f>
        <v>0</v>
      </c>
      <c r="FR14" s="15">
        <f>'HB24-1448_GovJanReq'!FR14</f>
        <v>0</v>
      </c>
      <c r="FS14" s="15">
        <f>'HB24-1448_GovJanReq'!FS14</f>
        <v>0</v>
      </c>
      <c r="FT14" s="15">
        <f>'HB24-1448_GovJanReq'!FT14</f>
        <v>0</v>
      </c>
      <c r="FU14" s="15">
        <f>'HB24-1448_GovJanReq'!FU14</f>
        <v>0</v>
      </c>
      <c r="FV14" s="15">
        <f>'HB24-1448_GovJanReq'!FV14</f>
        <v>0</v>
      </c>
      <c r="FW14" s="15">
        <f>'HB24-1448_GovJanReq'!FW14</f>
        <v>0</v>
      </c>
      <c r="FX14" s="15">
        <f>'HB24-1448_GovJanReq'!FX14</f>
        <v>0</v>
      </c>
      <c r="FY14" s="18">
        <v>0</v>
      </c>
      <c r="FZ14" s="12">
        <f>SUM(C14:FY14)</f>
        <v>69</v>
      </c>
      <c r="GA14" s="12"/>
      <c r="GB14" s="12"/>
      <c r="GC14" s="12"/>
      <c r="GD14" s="12"/>
      <c r="GE14" s="2"/>
      <c r="GF14" s="2"/>
      <c r="GG14" s="2"/>
      <c r="GH14" s="2"/>
      <c r="GI14" s="2"/>
      <c r="GJ14" s="2"/>
      <c r="GK14" s="2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x14ac:dyDescent="0.35">
      <c r="A15" s="3" t="s">
        <v>1016</v>
      </c>
      <c r="B15" s="2" t="s">
        <v>1040</v>
      </c>
      <c r="C15" s="16">
        <f>'HB24-1448_GovJanReq'!C15</f>
        <v>4</v>
      </c>
      <c r="D15" s="15">
        <f>'HB24-1448_GovJanReq'!D15</f>
        <v>58</v>
      </c>
      <c r="E15" s="15">
        <f>'HB24-1448_GovJanReq'!E15</f>
        <v>11</v>
      </c>
      <c r="F15" s="15">
        <f>'HB24-1448_GovJanReq'!F15</f>
        <v>11</v>
      </c>
      <c r="G15" s="15">
        <f>'HB24-1448_GovJanReq'!G15</f>
        <v>1</v>
      </c>
      <c r="H15" s="15">
        <f>'HB24-1448_GovJanReq'!H15</f>
        <v>1</v>
      </c>
      <c r="I15" s="15">
        <f>'HB24-1448_GovJanReq'!I15</f>
        <v>9</v>
      </c>
      <c r="J15" s="15">
        <f>'HB24-1448_GovJanReq'!J15</f>
        <v>0</v>
      </c>
      <c r="K15" s="15">
        <f>'HB24-1448_GovJanReq'!K15</f>
        <v>0</v>
      </c>
      <c r="L15" s="15">
        <f>'HB24-1448_GovJanReq'!L15</f>
        <v>23</v>
      </c>
      <c r="M15" s="15">
        <f>'HB24-1448_GovJanReq'!M15</f>
        <v>14</v>
      </c>
      <c r="N15" s="15">
        <f>'HB24-1448_GovJanReq'!N15</f>
        <v>159.5</v>
      </c>
      <c r="O15" s="15">
        <f>'HB24-1448_GovJanReq'!O15</f>
        <v>98</v>
      </c>
      <c r="P15" s="15">
        <f>'HB24-1448_GovJanReq'!P15</f>
        <v>0</v>
      </c>
      <c r="Q15" s="15">
        <f>'HB24-1448_GovJanReq'!Q15</f>
        <v>209</v>
      </c>
      <c r="R15" s="15">
        <f>'HB24-1448_GovJanReq'!R15</f>
        <v>1</v>
      </c>
      <c r="S15" s="15">
        <f>'HB24-1448_GovJanReq'!S15</f>
        <v>0</v>
      </c>
      <c r="T15" s="15">
        <f>'HB24-1448_GovJanReq'!T15</f>
        <v>0</v>
      </c>
      <c r="U15" s="15">
        <f>'HB24-1448_GovJanReq'!U15</f>
        <v>0</v>
      </c>
      <c r="V15" s="15">
        <f>'HB24-1448_GovJanReq'!V15</f>
        <v>0</v>
      </c>
      <c r="W15" s="15">
        <f>'HB24-1448_GovJanReq'!W15</f>
        <v>1</v>
      </c>
      <c r="X15" s="15">
        <f>'HB24-1448_GovJanReq'!X15</f>
        <v>0</v>
      </c>
      <c r="Y15" s="15">
        <f>'HB24-1448_GovJanReq'!Y15</f>
        <v>0</v>
      </c>
      <c r="Z15" s="15">
        <f>'HB24-1448_GovJanReq'!Z15</f>
        <v>0</v>
      </c>
      <c r="AA15" s="15">
        <f>'HB24-1448_GovJanReq'!AA15</f>
        <v>37</v>
      </c>
      <c r="AB15" s="15">
        <f>'HB24-1448_GovJanReq'!AB15</f>
        <v>46.5</v>
      </c>
      <c r="AC15" s="15">
        <f>'HB24-1448_GovJanReq'!AC15</f>
        <v>0</v>
      </c>
      <c r="AD15" s="15">
        <f>'HB24-1448_GovJanReq'!AD15</f>
        <v>6.5</v>
      </c>
      <c r="AE15" s="15">
        <f>'HB24-1448_GovJanReq'!AE15</f>
        <v>0</v>
      </c>
      <c r="AF15" s="15">
        <f>'HB24-1448_GovJanReq'!AF15</f>
        <v>0</v>
      </c>
      <c r="AG15" s="15">
        <f>'HB24-1448_GovJanReq'!AG15</f>
        <v>0</v>
      </c>
      <c r="AH15" s="15">
        <f>'HB24-1448_GovJanReq'!AH15</f>
        <v>0</v>
      </c>
      <c r="AI15" s="15">
        <f>'HB24-1448_GovJanReq'!AI15</f>
        <v>0</v>
      </c>
      <c r="AJ15" s="15">
        <f>'HB24-1448_GovJanReq'!AJ15</f>
        <v>0</v>
      </c>
      <c r="AK15" s="15">
        <f>'HB24-1448_GovJanReq'!AK15</f>
        <v>0</v>
      </c>
      <c r="AL15" s="15">
        <f>'HB24-1448_GovJanReq'!AL15</f>
        <v>0</v>
      </c>
      <c r="AM15" s="15">
        <f>'HB24-1448_GovJanReq'!AM15</f>
        <v>0</v>
      </c>
      <c r="AN15" s="15">
        <f>'HB24-1448_GovJanReq'!AN15</f>
        <v>1</v>
      </c>
      <c r="AO15" s="15">
        <f>'HB24-1448_GovJanReq'!AO15</f>
        <v>0</v>
      </c>
      <c r="AP15" s="15">
        <f>'HB24-1448_GovJanReq'!AP15</f>
        <v>191</v>
      </c>
      <c r="AQ15" s="15">
        <f>'HB24-1448_GovJanReq'!AQ15</f>
        <v>0</v>
      </c>
      <c r="AR15" s="15">
        <f>'HB24-1448_GovJanReq'!AR15</f>
        <v>155</v>
      </c>
      <c r="AS15" s="15">
        <f>'HB24-1448_GovJanReq'!AS15</f>
        <v>16</v>
      </c>
      <c r="AT15" s="15">
        <f>'HB24-1448_GovJanReq'!AT15</f>
        <v>3</v>
      </c>
      <c r="AU15" s="15">
        <f>'HB24-1448_GovJanReq'!AU15</f>
        <v>0</v>
      </c>
      <c r="AV15" s="15">
        <f>'HB24-1448_GovJanReq'!AV15</f>
        <v>0</v>
      </c>
      <c r="AW15" s="15">
        <f>'HB24-1448_GovJanReq'!AW15</f>
        <v>2</v>
      </c>
      <c r="AX15" s="15">
        <f>'HB24-1448_GovJanReq'!AX15</f>
        <v>0</v>
      </c>
      <c r="AY15" s="15">
        <f>'HB24-1448_GovJanReq'!AY15</f>
        <v>0</v>
      </c>
      <c r="AZ15" s="15">
        <f>'HB24-1448_GovJanReq'!AZ15</f>
        <v>1</v>
      </c>
      <c r="BA15" s="15">
        <f>'HB24-1448_GovJanReq'!BA15</f>
        <v>0.5</v>
      </c>
      <c r="BB15" s="15">
        <f>'HB24-1448_GovJanReq'!BB15</f>
        <v>9</v>
      </c>
      <c r="BC15" s="15">
        <f>'HB24-1448_GovJanReq'!BC15</f>
        <v>30</v>
      </c>
      <c r="BD15" s="15">
        <f>'HB24-1448_GovJanReq'!BD15</f>
        <v>4</v>
      </c>
      <c r="BE15" s="15">
        <f>'HB24-1448_GovJanReq'!BE15</f>
        <v>0</v>
      </c>
      <c r="BF15" s="15">
        <f>'HB24-1448_GovJanReq'!BF15</f>
        <v>31.5</v>
      </c>
      <c r="BG15" s="15">
        <f>'HB24-1448_GovJanReq'!BG15</f>
        <v>0</v>
      </c>
      <c r="BH15" s="15">
        <f>'HB24-1448_GovJanReq'!BH15</f>
        <v>12</v>
      </c>
      <c r="BI15" s="15">
        <f>'HB24-1448_GovJanReq'!BI15</f>
        <v>0</v>
      </c>
      <c r="BJ15" s="15">
        <f>'HB24-1448_GovJanReq'!BJ15</f>
        <v>15.5</v>
      </c>
      <c r="BK15" s="15">
        <f>'HB24-1448_GovJanReq'!BK15</f>
        <v>83</v>
      </c>
      <c r="BL15" s="15">
        <f>'HB24-1448_GovJanReq'!BL15</f>
        <v>2.5</v>
      </c>
      <c r="BM15" s="15">
        <f>'HB24-1448_GovJanReq'!BM15</f>
        <v>18.5</v>
      </c>
      <c r="BN15" s="15">
        <f>'HB24-1448_GovJanReq'!BN15</f>
        <v>33.5</v>
      </c>
      <c r="BO15" s="15">
        <f>'HB24-1448_GovJanReq'!BO15</f>
        <v>3</v>
      </c>
      <c r="BP15" s="15">
        <f>'HB24-1448_GovJanReq'!BP15</f>
        <v>0</v>
      </c>
      <c r="BQ15" s="15">
        <f>'HB24-1448_GovJanReq'!BQ15</f>
        <v>2</v>
      </c>
      <c r="BR15" s="15">
        <f>'HB24-1448_GovJanReq'!BR15</f>
        <v>0</v>
      </c>
      <c r="BS15" s="15">
        <f>'HB24-1448_GovJanReq'!BS15</f>
        <v>0</v>
      </c>
      <c r="BT15" s="15">
        <f>'HB24-1448_GovJanReq'!BT15</f>
        <v>0</v>
      </c>
      <c r="BU15" s="15">
        <f>'HB24-1448_GovJanReq'!BU15</f>
        <v>0</v>
      </c>
      <c r="BV15" s="15">
        <f>'HB24-1448_GovJanReq'!BV15</f>
        <v>0</v>
      </c>
      <c r="BW15" s="15">
        <f>'HB24-1448_GovJanReq'!BW15</f>
        <v>0</v>
      </c>
      <c r="BX15" s="15">
        <f>'HB24-1448_GovJanReq'!BX15</f>
        <v>0</v>
      </c>
      <c r="BY15" s="15">
        <f>'HB24-1448_GovJanReq'!BY15</f>
        <v>0</v>
      </c>
      <c r="BZ15" s="15">
        <f>'HB24-1448_GovJanReq'!BZ15</f>
        <v>0</v>
      </c>
      <c r="CA15" s="15">
        <f>'HB24-1448_GovJanReq'!CA15</f>
        <v>0</v>
      </c>
      <c r="CB15" s="15">
        <f>'HB24-1448_GovJanReq'!CB15</f>
        <v>235</v>
      </c>
      <c r="CC15" s="15">
        <f>'HB24-1448_GovJanReq'!CC15</f>
        <v>0</v>
      </c>
      <c r="CD15" s="15">
        <f>'HB24-1448_GovJanReq'!CD15</f>
        <v>0</v>
      </c>
      <c r="CE15" s="15">
        <f>'HB24-1448_GovJanReq'!CE15</f>
        <v>0</v>
      </c>
      <c r="CF15" s="15">
        <f>'HB24-1448_GovJanReq'!CF15</f>
        <v>0</v>
      </c>
      <c r="CG15" s="15">
        <f>'HB24-1448_GovJanReq'!CG15</f>
        <v>0</v>
      </c>
      <c r="CH15" s="15">
        <f>'HB24-1448_GovJanReq'!CH15</f>
        <v>0</v>
      </c>
      <c r="CI15" s="15">
        <f>'HB24-1448_GovJanReq'!CI15</f>
        <v>0</v>
      </c>
      <c r="CJ15" s="15">
        <f>'HB24-1448_GovJanReq'!CJ15</f>
        <v>0</v>
      </c>
      <c r="CK15" s="15">
        <f>'HB24-1448_GovJanReq'!CK15</f>
        <v>0</v>
      </c>
      <c r="CL15" s="15">
        <f>'HB24-1448_GovJanReq'!CL15</f>
        <v>4</v>
      </c>
      <c r="CM15" s="15">
        <f>'HB24-1448_GovJanReq'!CM15</f>
        <v>0</v>
      </c>
      <c r="CN15" s="15">
        <f>'HB24-1448_GovJanReq'!CN15</f>
        <v>232</v>
      </c>
      <c r="CO15" s="15">
        <f>'HB24-1448_GovJanReq'!CO15</f>
        <v>69.5</v>
      </c>
      <c r="CP15" s="15">
        <f>'HB24-1448_GovJanReq'!CP15</f>
        <v>3</v>
      </c>
      <c r="CQ15" s="15">
        <f>'HB24-1448_GovJanReq'!CQ15</f>
        <v>0</v>
      </c>
      <c r="CR15" s="15">
        <f>'HB24-1448_GovJanReq'!CR15</f>
        <v>0</v>
      </c>
      <c r="CS15" s="15">
        <f>'HB24-1448_GovJanReq'!CS15</f>
        <v>0</v>
      </c>
      <c r="CT15" s="15">
        <f>'HB24-1448_GovJanReq'!CT15</f>
        <v>0</v>
      </c>
      <c r="CU15" s="15">
        <f>'HB24-1448_GovJanReq'!CU15</f>
        <v>2</v>
      </c>
      <c r="CV15" s="15">
        <f>'HB24-1448_GovJanReq'!CV15</f>
        <v>0</v>
      </c>
      <c r="CW15" s="15">
        <f>'HB24-1448_GovJanReq'!CW15</f>
        <v>0</v>
      </c>
      <c r="CX15" s="15">
        <f>'HB24-1448_GovJanReq'!CX15</f>
        <v>0</v>
      </c>
      <c r="CY15" s="15">
        <f>'HB24-1448_GovJanReq'!CY15</f>
        <v>0</v>
      </c>
      <c r="CZ15" s="15">
        <f>'HB24-1448_GovJanReq'!CZ15</f>
        <v>0</v>
      </c>
      <c r="DA15" s="15">
        <f>'HB24-1448_GovJanReq'!DA15</f>
        <v>0</v>
      </c>
      <c r="DB15" s="15">
        <f>'HB24-1448_GovJanReq'!DB15</f>
        <v>0</v>
      </c>
      <c r="DC15" s="15">
        <f>'HB24-1448_GovJanReq'!DC15</f>
        <v>0</v>
      </c>
      <c r="DD15" s="15">
        <f>'HB24-1448_GovJanReq'!DD15</f>
        <v>0</v>
      </c>
      <c r="DE15" s="15">
        <f>'HB24-1448_GovJanReq'!DE15</f>
        <v>0</v>
      </c>
      <c r="DF15" s="15">
        <f>'HB24-1448_GovJanReq'!DF15</f>
        <v>18.5</v>
      </c>
      <c r="DG15" s="15">
        <f>'HB24-1448_GovJanReq'!DG15</f>
        <v>0</v>
      </c>
      <c r="DH15" s="15">
        <f>'HB24-1448_GovJanReq'!DH15</f>
        <v>0</v>
      </c>
      <c r="DI15" s="15">
        <f>'HB24-1448_GovJanReq'!DI15</f>
        <v>0</v>
      </c>
      <c r="DJ15" s="15">
        <f>'HB24-1448_GovJanReq'!DJ15</f>
        <v>0</v>
      </c>
      <c r="DK15" s="15">
        <f>'HB24-1448_GovJanReq'!DK15</f>
        <v>0</v>
      </c>
      <c r="DL15" s="15">
        <f>'HB24-1448_GovJanReq'!DL15</f>
        <v>0</v>
      </c>
      <c r="DM15" s="15">
        <f>'HB24-1448_GovJanReq'!DM15</f>
        <v>0</v>
      </c>
      <c r="DN15" s="15">
        <f>'HB24-1448_GovJanReq'!DN15</f>
        <v>1</v>
      </c>
      <c r="DO15" s="15">
        <f>'HB24-1448_GovJanReq'!DO15</f>
        <v>0</v>
      </c>
      <c r="DP15" s="15">
        <f>'HB24-1448_GovJanReq'!DP15</f>
        <v>0</v>
      </c>
      <c r="DQ15" s="15">
        <f>'HB24-1448_GovJanReq'!DQ15</f>
        <v>1</v>
      </c>
      <c r="DR15" s="15">
        <f>'HB24-1448_GovJanReq'!DR15</f>
        <v>0</v>
      </c>
      <c r="DS15" s="15">
        <f>'HB24-1448_GovJanReq'!DS15</f>
        <v>0</v>
      </c>
      <c r="DT15" s="15">
        <f>'HB24-1448_GovJanReq'!DT15</f>
        <v>0</v>
      </c>
      <c r="DU15" s="15">
        <f>'HB24-1448_GovJanReq'!DU15</f>
        <v>0</v>
      </c>
      <c r="DV15" s="15">
        <f>'HB24-1448_GovJanReq'!DV15</f>
        <v>0</v>
      </c>
      <c r="DW15" s="15">
        <f>'HB24-1448_GovJanReq'!DW15</f>
        <v>0</v>
      </c>
      <c r="DX15" s="15">
        <f>'HB24-1448_GovJanReq'!DX15</f>
        <v>0</v>
      </c>
      <c r="DY15" s="15">
        <f>'HB24-1448_GovJanReq'!DY15</f>
        <v>0</v>
      </c>
      <c r="DZ15" s="15">
        <f>'HB24-1448_GovJanReq'!DZ15</f>
        <v>1</v>
      </c>
      <c r="EA15" s="15">
        <f>'HB24-1448_GovJanReq'!EA15</f>
        <v>0</v>
      </c>
      <c r="EB15" s="15">
        <f>'HB24-1448_GovJanReq'!EB15</f>
        <v>0</v>
      </c>
      <c r="EC15" s="15">
        <f>'HB24-1448_GovJanReq'!EC15</f>
        <v>0</v>
      </c>
      <c r="ED15" s="15">
        <f>'HB24-1448_GovJanReq'!ED15</f>
        <v>0</v>
      </c>
      <c r="EE15" s="15">
        <f>'HB24-1448_GovJanReq'!EE15</f>
        <v>0</v>
      </c>
      <c r="EF15" s="15">
        <f>'HB24-1448_GovJanReq'!EF15</f>
        <v>2</v>
      </c>
      <c r="EG15" s="15">
        <f>'HB24-1448_GovJanReq'!EG15</f>
        <v>0</v>
      </c>
      <c r="EH15" s="15">
        <f>'HB24-1448_GovJanReq'!EH15</f>
        <v>0</v>
      </c>
      <c r="EI15" s="15">
        <f>'HB24-1448_GovJanReq'!EI15</f>
        <v>24.5</v>
      </c>
      <c r="EJ15" s="15">
        <f>'HB24-1448_GovJanReq'!EJ15</f>
        <v>26</v>
      </c>
      <c r="EK15" s="15">
        <f>'HB24-1448_GovJanReq'!EK15</f>
        <v>0</v>
      </c>
      <c r="EL15" s="15">
        <f>'HB24-1448_GovJanReq'!EL15</f>
        <v>0</v>
      </c>
      <c r="EM15" s="15">
        <f>'HB24-1448_GovJanReq'!EM15</f>
        <v>0</v>
      </c>
      <c r="EN15" s="15">
        <f>'HB24-1448_GovJanReq'!EN15</f>
        <v>0</v>
      </c>
      <c r="EO15" s="15">
        <f>'HB24-1448_GovJanReq'!EO15</f>
        <v>0</v>
      </c>
      <c r="EP15" s="15">
        <f>'HB24-1448_GovJanReq'!EP15</f>
        <v>0</v>
      </c>
      <c r="EQ15" s="15">
        <f>'HB24-1448_GovJanReq'!EQ15</f>
        <v>2</v>
      </c>
      <c r="ER15" s="15">
        <f>'HB24-1448_GovJanReq'!ER15</f>
        <v>2</v>
      </c>
      <c r="ES15" s="15">
        <f>'HB24-1448_GovJanReq'!ES15</f>
        <v>0</v>
      </c>
      <c r="ET15" s="15">
        <f>'HB24-1448_GovJanReq'!ET15</f>
        <v>0</v>
      </c>
      <c r="EU15" s="15">
        <f>'HB24-1448_GovJanReq'!EU15</f>
        <v>0</v>
      </c>
      <c r="EV15" s="15">
        <f>'HB24-1448_GovJanReq'!EV15</f>
        <v>0</v>
      </c>
      <c r="EW15" s="15">
        <f>'HB24-1448_GovJanReq'!EW15</f>
        <v>0</v>
      </c>
      <c r="EX15" s="15">
        <f>'HB24-1448_GovJanReq'!EX15</f>
        <v>0</v>
      </c>
      <c r="EY15" s="15">
        <f>'HB24-1448_GovJanReq'!EY15</f>
        <v>0</v>
      </c>
      <c r="EZ15" s="15">
        <f>'HB24-1448_GovJanReq'!EZ15</f>
        <v>0</v>
      </c>
      <c r="FA15" s="15">
        <f>'HB24-1448_GovJanReq'!FA15</f>
        <v>12</v>
      </c>
      <c r="FB15" s="15">
        <f>'HB24-1448_GovJanReq'!FB15</f>
        <v>0</v>
      </c>
      <c r="FC15" s="15">
        <f>'HB24-1448_GovJanReq'!FC15</f>
        <v>4</v>
      </c>
      <c r="FD15" s="15">
        <f>'HB24-1448_GovJanReq'!FD15</f>
        <v>0</v>
      </c>
      <c r="FE15" s="15">
        <f>'HB24-1448_GovJanReq'!FE15</f>
        <v>0</v>
      </c>
      <c r="FF15" s="15">
        <f>'HB24-1448_GovJanReq'!FF15</f>
        <v>0</v>
      </c>
      <c r="FG15" s="15">
        <f>'HB24-1448_GovJanReq'!FG15</f>
        <v>0</v>
      </c>
      <c r="FH15" s="15">
        <f>'HB24-1448_GovJanReq'!FH15</f>
        <v>0</v>
      </c>
      <c r="FI15" s="15">
        <f>'HB24-1448_GovJanReq'!FI15</f>
        <v>0</v>
      </c>
      <c r="FJ15" s="15">
        <f>'HB24-1448_GovJanReq'!FJ15</f>
        <v>0</v>
      </c>
      <c r="FK15" s="15">
        <f>'HB24-1448_GovJanReq'!FK15</f>
        <v>0</v>
      </c>
      <c r="FL15" s="15">
        <f>'HB24-1448_GovJanReq'!FL15</f>
        <v>0</v>
      </c>
      <c r="FM15" s="15">
        <f>'HB24-1448_GovJanReq'!FM15</f>
        <v>0</v>
      </c>
      <c r="FN15" s="15">
        <f>'HB24-1448_GovJanReq'!FN15</f>
        <v>15.5</v>
      </c>
      <c r="FO15" s="15">
        <f>'HB24-1448_GovJanReq'!FO15</f>
        <v>0</v>
      </c>
      <c r="FP15" s="15">
        <f>'HB24-1448_GovJanReq'!FP15</f>
        <v>0</v>
      </c>
      <c r="FQ15" s="15">
        <f>'HB24-1448_GovJanReq'!FQ15</f>
        <v>0</v>
      </c>
      <c r="FR15" s="15">
        <f>'HB24-1448_GovJanReq'!FR15</f>
        <v>0</v>
      </c>
      <c r="FS15" s="15">
        <f>'HB24-1448_GovJanReq'!FS15</f>
        <v>0</v>
      </c>
      <c r="FT15" s="15">
        <f>'HB24-1448_GovJanReq'!FT15</f>
        <v>0</v>
      </c>
      <c r="FU15" s="15">
        <f>'HB24-1448_GovJanReq'!FU15</f>
        <v>0</v>
      </c>
      <c r="FV15" s="15">
        <f>'HB24-1448_GovJanReq'!FV15</f>
        <v>1</v>
      </c>
      <c r="FW15" s="15">
        <f>'HB24-1448_GovJanReq'!FW15</f>
        <v>2</v>
      </c>
      <c r="FX15" s="15">
        <f>'HB24-1448_GovJanReq'!FX15</f>
        <v>0</v>
      </c>
      <c r="FY15" s="18"/>
      <c r="FZ15" s="12">
        <f>SUM(C15:FY15)</f>
        <v>1962.5</v>
      </c>
      <c r="GA15" s="12"/>
      <c r="GB15" s="12"/>
      <c r="GC15" s="12"/>
      <c r="GD15" s="12"/>
      <c r="GE15" s="2"/>
      <c r="GF15" s="2"/>
      <c r="GG15" s="2"/>
      <c r="GH15" s="2"/>
      <c r="GI15" s="2"/>
      <c r="GJ15" s="2"/>
      <c r="GK15" s="2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x14ac:dyDescent="0.35">
      <c r="A16" s="3" t="s">
        <v>430</v>
      </c>
      <c r="B16" s="2" t="s">
        <v>777</v>
      </c>
      <c r="C16" s="12">
        <f t="shared" ref="C16:AH16" si="4">ROUND(C11-C12-C13-C15,1)</f>
        <v>6364.5</v>
      </c>
      <c r="D16" s="12">
        <f t="shared" si="4"/>
        <v>32089</v>
      </c>
      <c r="E16" s="12">
        <f t="shared" si="4"/>
        <v>4691</v>
      </c>
      <c r="F16" s="12">
        <f t="shared" si="4"/>
        <v>21462.5</v>
      </c>
      <c r="G16" s="12">
        <f t="shared" si="4"/>
        <v>1844</v>
      </c>
      <c r="H16" s="12">
        <f t="shared" si="4"/>
        <v>1070</v>
      </c>
      <c r="I16" s="12">
        <f t="shared" si="4"/>
        <v>7027</v>
      </c>
      <c r="J16" s="12">
        <f t="shared" si="4"/>
        <v>1988</v>
      </c>
      <c r="K16" s="12">
        <f t="shared" si="4"/>
        <v>248.5</v>
      </c>
      <c r="L16" s="12">
        <f t="shared" si="4"/>
        <v>2062</v>
      </c>
      <c r="M16" s="12">
        <f t="shared" si="4"/>
        <v>839</v>
      </c>
      <c r="N16" s="12">
        <f t="shared" si="4"/>
        <v>49557</v>
      </c>
      <c r="O16" s="12">
        <f t="shared" si="4"/>
        <v>12263.5</v>
      </c>
      <c r="P16" s="12">
        <f t="shared" si="4"/>
        <v>313</v>
      </c>
      <c r="Q16" s="12">
        <f t="shared" si="4"/>
        <v>37352</v>
      </c>
      <c r="R16" s="12">
        <f t="shared" si="4"/>
        <v>481</v>
      </c>
      <c r="S16" s="12">
        <f t="shared" si="4"/>
        <v>1545.5</v>
      </c>
      <c r="T16" s="12">
        <f t="shared" si="4"/>
        <v>160</v>
      </c>
      <c r="U16" s="12">
        <f t="shared" si="4"/>
        <v>54</v>
      </c>
      <c r="V16" s="12">
        <f t="shared" si="4"/>
        <v>253</v>
      </c>
      <c r="W16" s="12">
        <f t="shared" si="4"/>
        <v>46</v>
      </c>
      <c r="X16" s="12">
        <f t="shared" si="4"/>
        <v>37.5</v>
      </c>
      <c r="Y16" s="12">
        <f t="shared" si="4"/>
        <v>397</v>
      </c>
      <c r="Z16" s="12">
        <f t="shared" si="4"/>
        <v>231</v>
      </c>
      <c r="AA16" s="12">
        <f t="shared" si="4"/>
        <v>30254.5</v>
      </c>
      <c r="AB16" s="12">
        <f t="shared" si="4"/>
        <v>26514</v>
      </c>
      <c r="AC16" s="12">
        <f t="shared" si="4"/>
        <v>847.5</v>
      </c>
      <c r="AD16" s="12">
        <f t="shared" si="4"/>
        <v>1281</v>
      </c>
      <c r="AE16" s="12">
        <f t="shared" si="4"/>
        <v>97</v>
      </c>
      <c r="AF16" s="12">
        <f t="shared" si="4"/>
        <v>164</v>
      </c>
      <c r="AG16" s="12">
        <f t="shared" si="4"/>
        <v>585.5</v>
      </c>
      <c r="AH16" s="12">
        <f t="shared" si="4"/>
        <v>908</v>
      </c>
      <c r="AI16" s="12">
        <f t="shared" ref="AI16:BN16" si="5">ROUND(AI11-AI12-AI13-AI15,1)</f>
        <v>383</v>
      </c>
      <c r="AJ16" s="12">
        <f t="shared" si="5"/>
        <v>181.5</v>
      </c>
      <c r="AK16" s="12">
        <f t="shared" si="5"/>
        <v>162.5</v>
      </c>
      <c r="AL16" s="12">
        <f t="shared" si="5"/>
        <v>288.5</v>
      </c>
      <c r="AM16" s="12">
        <f t="shared" si="5"/>
        <v>306</v>
      </c>
      <c r="AN16" s="12">
        <f t="shared" si="5"/>
        <v>267</v>
      </c>
      <c r="AO16" s="12">
        <f t="shared" si="5"/>
        <v>3681</v>
      </c>
      <c r="AP16" s="12">
        <f t="shared" si="5"/>
        <v>83522.5</v>
      </c>
      <c r="AQ16" s="12">
        <f t="shared" si="5"/>
        <v>251</v>
      </c>
      <c r="AR16" s="12">
        <f t="shared" si="5"/>
        <v>57312</v>
      </c>
      <c r="AS16" s="12">
        <f t="shared" si="5"/>
        <v>5954.5</v>
      </c>
      <c r="AT16" s="12">
        <f t="shared" si="5"/>
        <v>2358</v>
      </c>
      <c r="AU16" s="12">
        <f t="shared" si="5"/>
        <v>268</v>
      </c>
      <c r="AV16" s="12">
        <f t="shared" si="5"/>
        <v>296</v>
      </c>
      <c r="AW16" s="12">
        <f t="shared" si="5"/>
        <v>255</v>
      </c>
      <c r="AX16" s="12">
        <f t="shared" si="5"/>
        <v>81</v>
      </c>
      <c r="AY16" s="12">
        <f t="shared" si="5"/>
        <v>391.5</v>
      </c>
      <c r="AZ16" s="12">
        <f t="shared" si="5"/>
        <v>11778.5</v>
      </c>
      <c r="BA16" s="12">
        <f t="shared" si="5"/>
        <v>8849.5</v>
      </c>
      <c r="BB16" s="12">
        <f t="shared" si="5"/>
        <v>7441</v>
      </c>
      <c r="BC16" s="12">
        <f t="shared" si="5"/>
        <v>20968.5</v>
      </c>
      <c r="BD16" s="12">
        <f t="shared" si="5"/>
        <v>3633.5</v>
      </c>
      <c r="BE16" s="12">
        <f t="shared" si="5"/>
        <v>1092</v>
      </c>
      <c r="BF16" s="12">
        <f t="shared" si="5"/>
        <v>24344</v>
      </c>
      <c r="BG16" s="12">
        <f t="shared" si="5"/>
        <v>919.5</v>
      </c>
      <c r="BH16" s="12">
        <f t="shared" si="5"/>
        <v>534</v>
      </c>
      <c r="BI16" s="12">
        <f t="shared" si="5"/>
        <v>254.5</v>
      </c>
      <c r="BJ16" s="12">
        <f t="shared" si="5"/>
        <v>6294</v>
      </c>
      <c r="BK16" s="12">
        <f t="shared" si="5"/>
        <v>21812.5</v>
      </c>
      <c r="BL16" s="12">
        <f t="shared" si="5"/>
        <v>69.5</v>
      </c>
      <c r="BM16" s="12">
        <f t="shared" si="5"/>
        <v>330.5</v>
      </c>
      <c r="BN16" s="12">
        <f t="shared" si="5"/>
        <v>2993</v>
      </c>
      <c r="BO16" s="12">
        <f t="shared" ref="BO16" si="6">ROUND(BO11-BO12-BO13-BO15,1)</f>
        <v>1186</v>
      </c>
      <c r="BP16" s="12">
        <f t="shared" ref="BP16:EA16" si="7">ROUND(BP11-BP12-BP13-BP15,1)</f>
        <v>137</v>
      </c>
      <c r="BQ16" s="12">
        <f t="shared" si="7"/>
        <v>5582</v>
      </c>
      <c r="BR16" s="12">
        <f t="shared" si="7"/>
        <v>4474.5</v>
      </c>
      <c r="BS16" s="12">
        <f t="shared" si="7"/>
        <v>1158</v>
      </c>
      <c r="BT16" s="12">
        <f t="shared" si="7"/>
        <v>353</v>
      </c>
      <c r="BU16" s="12">
        <f t="shared" si="7"/>
        <v>382</v>
      </c>
      <c r="BV16" s="12">
        <f t="shared" si="7"/>
        <v>1243</v>
      </c>
      <c r="BW16" s="12">
        <f t="shared" si="7"/>
        <v>2017.5</v>
      </c>
      <c r="BX16" s="12">
        <f t="shared" si="7"/>
        <v>57</v>
      </c>
      <c r="BY16" s="12">
        <f t="shared" si="7"/>
        <v>392.5</v>
      </c>
      <c r="BZ16" s="12">
        <f t="shared" si="7"/>
        <v>228</v>
      </c>
      <c r="CA16" s="12">
        <f t="shared" si="7"/>
        <v>141.5</v>
      </c>
      <c r="CB16" s="12">
        <f t="shared" si="7"/>
        <v>70207.5</v>
      </c>
      <c r="CC16" s="12">
        <f t="shared" si="7"/>
        <v>186</v>
      </c>
      <c r="CD16" s="12">
        <f t="shared" si="7"/>
        <v>30</v>
      </c>
      <c r="CE16" s="12">
        <f t="shared" si="7"/>
        <v>158</v>
      </c>
      <c r="CF16" s="12">
        <f t="shared" si="7"/>
        <v>100</v>
      </c>
      <c r="CG16" s="12">
        <f t="shared" si="7"/>
        <v>191</v>
      </c>
      <c r="CH16" s="12">
        <f t="shared" si="7"/>
        <v>90</v>
      </c>
      <c r="CI16" s="12">
        <f t="shared" si="7"/>
        <v>683</v>
      </c>
      <c r="CJ16" s="12">
        <f t="shared" si="7"/>
        <v>822.5</v>
      </c>
      <c r="CK16" s="12">
        <f t="shared" si="7"/>
        <v>4188.5</v>
      </c>
      <c r="CL16" s="12">
        <f t="shared" si="7"/>
        <v>1148</v>
      </c>
      <c r="CM16" s="12">
        <f t="shared" si="7"/>
        <v>675.5</v>
      </c>
      <c r="CN16" s="12">
        <f t="shared" si="7"/>
        <v>27905.5</v>
      </c>
      <c r="CO16" s="12">
        <f t="shared" si="7"/>
        <v>13919.5</v>
      </c>
      <c r="CP16" s="12">
        <f t="shared" si="7"/>
        <v>856.5</v>
      </c>
      <c r="CQ16" s="12">
        <f t="shared" si="7"/>
        <v>759</v>
      </c>
      <c r="CR16" s="12">
        <f t="shared" si="7"/>
        <v>195</v>
      </c>
      <c r="CS16" s="12">
        <f t="shared" si="7"/>
        <v>245.5</v>
      </c>
      <c r="CT16" s="12">
        <f t="shared" si="7"/>
        <v>112</v>
      </c>
      <c r="CU16" s="12">
        <f t="shared" si="7"/>
        <v>67</v>
      </c>
      <c r="CV16" s="12">
        <f t="shared" si="7"/>
        <v>24</v>
      </c>
      <c r="CW16" s="12">
        <f t="shared" si="7"/>
        <v>187</v>
      </c>
      <c r="CX16" s="12">
        <f t="shared" si="7"/>
        <v>457</v>
      </c>
      <c r="CY16" s="12">
        <f t="shared" si="7"/>
        <v>25</v>
      </c>
      <c r="CZ16" s="12">
        <f t="shared" si="7"/>
        <v>1768</v>
      </c>
      <c r="DA16" s="12">
        <f t="shared" si="7"/>
        <v>203.5</v>
      </c>
      <c r="DB16" s="12">
        <f t="shared" si="7"/>
        <v>310.5</v>
      </c>
      <c r="DC16" s="12">
        <f t="shared" si="7"/>
        <v>193</v>
      </c>
      <c r="DD16" s="12">
        <f t="shared" si="7"/>
        <v>174.5</v>
      </c>
      <c r="DE16" s="12">
        <f t="shared" si="7"/>
        <v>279.5</v>
      </c>
      <c r="DF16" s="12">
        <f t="shared" si="7"/>
        <v>18445.5</v>
      </c>
      <c r="DG16" s="12">
        <f t="shared" si="7"/>
        <v>93.5</v>
      </c>
      <c r="DH16" s="12">
        <f t="shared" si="7"/>
        <v>1684</v>
      </c>
      <c r="DI16" s="12">
        <f t="shared" si="7"/>
        <v>2289</v>
      </c>
      <c r="DJ16" s="12">
        <f t="shared" si="7"/>
        <v>600</v>
      </c>
      <c r="DK16" s="12">
        <f t="shared" si="7"/>
        <v>472.5</v>
      </c>
      <c r="DL16" s="12">
        <f t="shared" si="7"/>
        <v>5616</v>
      </c>
      <c r="DM16" s="12">
        <f t="shared" si="7"/>
        <v>235</v>
      </c>
      <c r="DN16" s="12">
        <f t="shared" si="7"/>
        <v>1294.5</v>
      </c>
      <c r="DO16" s="12">
        <f t="shared" si="7"/>
        <v>3290</v>
      </c>
      <c r="DP16" s="12">
        <f t="shared" si="7"/>
        <v>199</v>
      </c>
      <c r="DQ16" s="12">
        <f t="shared" si="7"/>
        <v>887</v>
      </c>
      <c r="DR16" s="12">
        <f t="shared" si="7"/>
        <v>1266</v>
      </c>
      <c r="DS16" s="12">
        <f t="shared" si="7"/>
        <v>545</v>
      </c>
      <c r="DT16" s="12">
        <f t="shared" si="7"/>
        <v>175</v>
      </c>
      <c r="DU16" s="12">
        <f t="shared" si="7"/>
        <v>346</v>
      </c>
      <c r="DV16" s="12">
        <f t="shared" si="7"/>
        <v>198</v>
      </c>
      <c r="DW16" s="12">
        <f t="shared" si="7"/>
        <v>285</v>
      </c>
      <c r="DX16" s="12">
        <f t="shared" si="7"/>
        <v>168</v>
      </c>
      <c r="DY16" s="12">
        <f t="shared" si="7"/>
        <v>280</v>
      </c>
      <c r="DZ16" s="12">
        <f t="shared" si="7"/>
        <v>606.5</v>
      </c>
      <c r="EA16" s="12">
        <f t="shared" si="7"/>
        <v>487.5</v>
      </c>
      <c r="EB16" s="12">
        <f t="shared" ref="EB16:FX16" si="8">ROUND(EB11-EB12-EB13-EB15,1)</f>
        <v>498</v>
      </c>
      <c r="EC16" s="12">
        <f t="shared" si="8"/>
        <v>260</v>
      </c>
      <c r="ED16" s="12">
        <f t="shared" si="8"/>
        <v>1546.5</v>
      </c>
      <c r="EE16" s="12">
        <f t="shared" si="8"/>
        <v>185.5</v>
      </c>
      <c r="EF16" s="12">
        <f t="shared" si="8"/>
        <v>1260</v>
      </c>
      <c r="EG16" s="12">
        <f t="shared" si="8"/>
        <v>250</v>
      </c>
      <c r="EH16" s="12">
        <f t="shared" si="8"/>
        <v>246</v>
      </c>
      <c r="EI16" s="12">
        <f t="shared" si="8"/>
        <v>13258.5</v>
      </c>
      <c r="EJ16" s="12">
        <f t="shared" si="8"/>
        <v>9752</v>
      </c>
      <c r="EK16" s="12">
        <f t="shared" si="8"/>
        <v>663.5</v>
      </c>
      <c r="EL16" s="12">
        <f t="shared" si="8"/>
        <v>447</v>
      </c>
      <c r="EM16" s="12">
        <f t="shared" si="8"/>
        <v>355</v>
      </c>
      <c r="EN16" s="12">
        <f t="shared" si="8"/>
        <v>876.5</v>
      </c>
      <c r="EO16" s="12">
        <f t="shared" si="8"/>
        <v>287</v>
      </c>
      <c r="EP16" s="12">
        <f t="shared" si="8"/>
        <v>428.5</v>
      </c>
      <c r="EQ16" s="12">
        <f t="shared" si="8"/>
        <v>2405</v>
      </c>
      <c r="ER16" s="12">
        <f t="shared" si="8"/>
        <v>306.5</v>
      </c>
      <c r="ES16" s="12">
        <f t="shared" si="8"/>
        <v>155.5</v>
      </c>
      <c r="ET16" s="12">
        <f t="shared" si="8"/>
        <v>197.5</v>
      </c>
      <c r="EU16" s="12">
        <f t="shared" si="8"/>
        <v>568</v>
      </c>
      <c r="EV16" s="12">
        <f t="shared" si="8"/>
        <v>66</v>
      </c>
      <c r="EW16" s="12">
        <f t="shared" si="8"/>
        <v>746.5</v>
      </c>
      <c r="EX16" s="12">
        <f t="shared" si="8"/>
        <v>173.5</v>
      </c>
      <c r="EY16" s="12">
        <f t="shared" si="8"/>
        <v>201</v>
      </c>
      <c r="EZ16" s="12">
        <f t="shared" si="8"/>
        <v>127</v>
      </c>
      <c r="FA16" s="12">
        <f t="shared" si="8"/>
        <v>3245</v>
      </c>
      <c r="FB16" s="12">
        <f t="shared" si="8"/>
        <v>275.5</v>
      </c>
      <c r="FC16" s="12">
        <f t="shared" si="8"/>
        <v>1640</v>
      </c>
      <c r="FD16" s="12">
        <f t="shared" si="8"/>
        <v>399</v>
      </c>
      <c r="FE16" s="12">
        <f t="shared" si="8"/>
        <v>70</v>
      </c>
      <c r="FF16" s="12">
        <f t="shared" si="8"/>
        <v>175</v>
      </c>
      <c r="FG16" s="12">
        <f t="shared" si="8"/>
        <v>114</v>
      </c>
      <c r="FH16" s="12">
        <f t="shared" si="8"/>
        <v>69</v>
      </c>
      <c r="FI16" s="12">
        <f t="shared" si="8"/>
        <v>1645</v>
      </c>
      <c r="FJ16" s="12">
        <f t="shared" si="8"/>
        <v>2016.5</v>
      </c>
      <c r="FK16" s="12">
        <f t="shared" si="8"/>
        <v>2482</v>
      </c>
      <c r="FL16" s="12">
        <f t="shared" si="8"/>
        <v>8537.5</v>
      </c>
      <c r="FM16" s="12">
        <f t="shared" si="8"/>
        <v>3981.5</v>
      </c>
      <c r="FN16" s="12">
        <f t="shared" si="8"/>
        <v>22420.5</v>
      </c>
      <c r="FO16" s="12">
        <f t="shared" si="8"/>
        <v>1117</v>
      </c>
      <c r="FP16" s="12">
        <f t="shared" si="8"/>
        <v>2341.5</v>
      </c>
      <c r="FQ16" s="12">
        <f t="shared" si="8"/>
        <v>982.5</v>
      </c>
      <c r="FR16" s="12">
        <f t="shared" si="8"/>
        <v>162.5</v>
      </c>
      <c r="FS16" s="12">
        <f t="shared" si="8"/>
        <v>160.5</v>
      </c>
      <c r="FT16" s="12">
        <f t="shared" si="8"/>
        <v>54</v>
      </c>
      <c r="FU16" s="12">
        <f t="shared" si="8"/>
        <v>760</v>
      </c>
      <c r="FV16" s="12">
        <f t="shared" si="8"/>
        <v>692</v>
      </c>
      <c r="FW16" s="12">
        <f t="shared" si="8"/>
        <v>128</v>
      </c>
      <c r="FX16" s="12">
        <f t="shared" si="8"/>
        <v>64</v>
      </c>
      <c r="FY16" s="12"/>
      <c r="FZ16" s="12">
        <f>SUM(C16:FX16)</f>
        <v>782071</v>
      </c>
      <c r="GA16" s="19"/>
      <c r="GB16" s="12">
        <f>FZ16-GA16</f>
        <v>782071</v>
      </c>
      <c r="GC16" s="12"/>
      <c r="GD16" s="12"/>
      <c r="GE16" s="2"/>
      <c r="GF16" s="2"/>
      <c r="GG16" s="2"/>
      <c r="GH16" s="2"/>
      <c r="GI16" s="2"/>
      <c r="GJ16" s="2"/>
      <c r="GK16" s="2"/>
      <c r="GL16" s="20"/>
      <c r="GM16" s="20"/>
    </row>
    <row r="17" spans="1:254" x14ac:dyDescent="0.35">
      <c r="A17" s="3" t="s">
        <v>431</v>
      </c>
      <c r="B17" s="12" t="s">
        <v>653</v>
      </c>
      <c r="C17" s="181">
        <f>'HB24-1448_GovJanReq'!C17</f>
        <v>2311</v>
      </c>
      <c r="D17" s="181">
        <f>'HB24-1448_GovJanReq'!D17</f>
        <v>9785</v>
      </c>
      <c r="E17" s="181">
        <f>'HB24-1448_GovJanReq'!E17</f>
        <v>2809</v>
      </c>
      <c r="F17" s="181">
        <f>'HB24-1448_GovJanReq'!F17</f>
        <v>3989</v>
      </c>
      <c r="G17" s="181">
        <f>'HB24-1448_GovJanReq'!G17</f>
        <v>189</v>
      </c>
      <c r="H17" s="181">
        <f>'HB24-1448_GovJanReq'!H17</f>
        <v>169</v>
      </c>
      <c r="I17" s="181">
        <f>'HB24-1448_GovJanReq'!I17</f>
        <v>4032</v>
      </c>
      <c r="J17" s="181">
        <f>'HB24-1448_GovJanReq'!J17</f>
        <v>831</v>
      </c>
      <c r="K17" s="181">
        <f>'HB24-1448_GovJanReq'!K17</f>
        <v>83</v>
      </c>
      <c r="L17" s="181">
        <f>'HB24-1448_GovJanReq'!L17</f>
        <v>732</v>
      </c>
      <c r="M17" s="181">
        <f>'HB24-1448_GovJanReq'!M17</f>
        <v>521</v>
      </c>
      <c r="N17" s="181">
        <f>'HB24-1448_GovJanReq'!N17</f>
        <v>8671</v>
      </c>
      <c r="O17" s="181">
        <f>'HB24-1448_GovJanReq'!O17</f>
        <v>1022</v>
      </c>
      <c r="P17" s="181">
        <f>'HB24-1448_GovJanReq'!P17</f>
        <v>65</v>
      </c>
      <c r="Q17" s="181">
        <f>'HB24-1448_GovJanReq'!Q17</f>
        <v>17070</v>
      </c>
      <c r="R17" s="181">
        <f>'HB24-1448_GovJanReq'!R17</f>
        <v>839</v>
      </c>
      <c r="S17" s="181">
        <f>'HB24-1448_GovJanReq'!S17</f>
        <v>529</v>
      </c>
      <c r="T17" s="181">
        <f>'HB24-1448_GovJanReq'!T17</f>
        <v>57</v>
      </c>
      <c r="U17" s="181">
        <f>'HB24-1448_GovJanReq'!U17</f>
        <v>26</v>
      </c>
      <c r="V17" s="181">
        <f>'HB24-1448_GovJanReq'!V17</f>
        <v>100</v>
      </c>
      <c r="W17" s="181">
        <f>'HB24-1448_GovJanReq'!W17</f>
        <v>50</v>
      </c>
      <c r="X17" s="181">
        <f>'HB24-1448_GovJanReq'!X17</f>
        <v>14</v>
      </c>
      <c r="Y17" s="181">
        <f>'HB24-1448_GovJanReq'!Y17</f>
        <v>276</v>
      </c>
      <c r="Z17" s="181">
        <f>'HB24-1448_GovJanReq'!Z17</f>
        <v>60</v>
      </c>
      <c r="AA17" s="181">
        <f>'HB24-1448_GovJanReq'!AA17</f>
        <v>5295</v>
      </c>
      <c r="AB17" s="181">
        <f>'HB24-1448_GovJanReq'!AB17</f>
        <v>3397</v>
      </c>
      <c r="AC17" s="181">
        <f>'HB24-1448_GovJanReq'!AC17</f>
        <v>123</v>
      </c>
      <c r="AD17" s="181">
        <f>'HB24-1448_GovJanReq'!AD17</f>
        <v>283</v>
      </c>
      <c r="AE17" s="181">
        <f>'HB24-1448_GovJanReq'!AE17</f>
        <v>20</v>
      </c>
      <c r="AF17" s="181">
        <f>'HB24-1448_GovJanReq'!AF17</f>
        <v>34</v>
      </c>
      <c r="AG17" s="181">
        <f>'HB24-1448_GovJanReq'!AG17</f>
        <v>74</v>
      </c>
      <c r="AH17" s="181">
        <f>'HB24-1448_GovJanReq'!AH17</f>
        <v>356</v>
      </c>
      <c r="AI17" s="181">
        <f>'HB24-1448_GovJanReq'!AI17</f>
        <v>129</v>
      </c>
      <c r="AJ17" s="181">
        <f>'HB24-1448_GovJanReq'!AJ17</f>
        <v>71</v>
      </c>
      <c r="AK17" s="181">
        <f>'HB24-1448_GovJanReq'!AK17</f>
        <v>106</v>
      </c>
      <c r="AL17" s="181">
        <f>'HB24-1448_GovJanReq'!AL17</f>
        <v>109</v>
      </c>
      <c r="AM17" s="181">
        <f>'HB24-1448_GovJanReq'!AM17</f>
        <v>175</v>
      </c>
      <c r="AN17" s="181">
        <f>'HB24-1448_GovJanReq'!AN17</f>
        <v>98</v>
      </c>
      <c r="AO17" s="181">
        <f>'HB24-1448_GovJanReq'!AO17</f>
        <v>1189</v>
      </c>
      <c r="AP17" s="181">
        <f>'HB24-1448_GovJanReq'!AP17</f>
        <v>30699</v>
      </c>
      <c r="AQ17" s="181">
        <f>'HB24-1448_GovJanReq'!AQ17</f>
        <v>74</v>
      </c>
      <c r="AR17" s="181">
        <f>'HB24-1448_GovJanReq'!AR17</f>
        <v>3849</v>
      </c>
      <c r="AS17" s="181">
        <f>'HB24-1448_GovJanReq'!AS17</f>
        <v>1103</v>
      </c>
      <c r="AT17" s="181">
        <f>'HB24-1448_GovJanReq'!AT17</f>
        <v>221</v>
      </c>
      <c r="AU17" s="181">
        <f>'HB24-1448_GovJanReq'!AU17</f>
        <v>48</v>
      </c>
      <c r="AV17" s="181">
        <f>'HB24-1448_GovJanReq'!AV17</f>
        <v>107</v>
      </c>
      <c r="AW17" s="181">
        <f>'HB24-1448_GovJanReq'!AW17</f>
        <v>42</v>
      </c>
      <c r="AX17" s="181">
        <f>'HB24-1448_GovJanReq'!AX17</f>
        <v>0</v>
      </c>
      <c r="AY17" s="181">
        <f>'HB24-1448_GovJanReq'!AY17</f>
        <v>133</v>
      </c>
      <c r="AZ17" s="181">
        <f>'HB24-1448_GovJanReq'!AZ17</f>
        <v>5157</v>
      </c>
      <c r="BA17" s="181">
        <f>'HB24-1448_GovJanReq'!BA17</f>
        <v>2278</v>
      </c>
      <c r="BB17" s="181">
        <f>'HB24-1448_GovJanReq'!BB17</f>
        <v>2184</v>
      </c>
      <c r="BC17" s="181">
        <f>'HB24-1448_GovJanReq'!BC17</f>
        <v>8604</v>
      </c>
      <c r="BD17" s="181">
        <f>'HB24-1448_GovJanReq'!BD17</f>
        <v>170</v>
      </c>
      <c r="BE17" s="181">
        <f>'HB24-1448_GovJanReq'!BE17</f>
        <v>210</v>
      </c>
      <c r="BF17" s="181">
        <f>'HB24-1448_GovJanReq'!BF17</f>
        <v>1507</v>
      </c>
      <c r="BG17" s="181">
        <f>'HB24-1448_GovJanReq'!BG17</f>
        <v>224</v>
      </c>
      <c r="BH17" s="181">
        <f>'HB24-1448_GovJanReq'!BH17</f>
        <v>65</v>
      </c>
      <c r="BI17" s="181">
        <f>'HB24-1448_GovJanReq'!BI17</f>
        <v>101</v>
      </c>
      <c r="BJ17" s="181">
        <f>'HB24-1448_GovJanReq'!BJ17</f>
        <v>387</v>
      </c>
      <c r="BK17" s="181">
        <f>'HB24-1448_GovJanReq'!BK17</f>
        <v>3764</v>
      </c>
      <c r="BL17" s="181">
        <f>'HB24-1448_GovJanReq'!BL17</f>
        <v>24</v>
      </c>
      <c r="BM17" s="181">
        <f>'HB24-1448_GovJanReq'!BM17</f>
        <v>92</v>
      </c>
      <c r="BN17" s="181">
        <f>'HB24-1448_GovJanReq'!BN17</f>
        <v>1087</v>
      </c>
      <c r="BO17" s="181">
        <f>'HB24-1448_GovJanReq'!BO17</f>
        <v>366</v>
      </c>
      <c r="BP17" s="181">
        <f>'HB24-1448_GovJanReq'!BP17</f>
        <v>82</v>
      </c>
      <c r="BQ17" s="181">
        <f>'HB24-1448_GovJanReq'!BQ17</f>
        <v>1279</v>
      </c>
      <c r="BR17" s="181">
        <f>'HB24-1448_GovJanReq'!BR17</f>
        <v>1093</v>
      </c>
      <c r="BS17" s="181">
        <f>'HB24-1448_GovJanReq'!BS17</f>
        <v>465</v>
      </c>
      <c r="BT17" s="181">
        <f>'HB24-1448_GovJanReq'!BT17</f>
        <v>61</v>
      </c>
      <c r="BU17" s="181">
        <f>'HB24-1448_GovJanReq'!BU17</f>
        <v>78</v>
      </c>
      <c r="BV17" s="181">
        <f>'HB24-1448_GovJanReq'!BV17</f>
        <v>206</v>
      </c>
      <c r="BW17" s="181">
        <f>'HB24-1448_GovJanReq'!BW17</f>
        <v>217</v>
      </c>
      <c r="BX17" s="181">
        <f>'HB24-1448_GovJanReq'!BX17</f>
        <v>14</v>
      </c>
      <c r="BY17" s="181">
        <f>'HB24-1448_GovJanReq'!BY17</f>
        <v>256</v>
      </c>
      <c r="BZ17" s="181">
        <f>'HB24-1448_GovJanReq'!BZ17</f>
        <v>55</v>
      </c>
      <c r="CA17" s="181">
        <f>'HB24-1448_GovJanReq'!CA17</f>
        <v>33</v>
      </c>
      <c r="CB17" s="181">
        <f>'HB24-1448_GovJanReq'!CB17</f>
        <v>13384</v>
      </c>
      <c r="CC17" s="181">
        <f>'HB24-1448_GovJanReq'!CC17</f>
        <v>49</v>
      </c>
      <c r="CD17" s="181">
        <f>'HB24-1448_GovJanReq'!CD17</f>
        <v>7</v>
      </c>
      <c r="CE17" s="181">
        <f>'HB24-1448_GovJanReq'!CE17</f>
        <v>25</v>
      </c>
      <c r="CF17" s="181">
        <f>'HB24-1448_GovJanReq'!CF17</f>
        <v>41</v>
      </c>
      <c r="CG17" s="181">
        <f>'HB24-1448_GovJanReq'!CG17</f>
        <v>63</v>
      </c>
      <c r="CH17" s="181">
        <f>'HB24-1448_GovJanReq'!CH17</f>
        <v>36</v>
      </c>
      <c r="CI17" s="181">
        <f>'HB24-1448_GovJanReq'!CI17</f>
        <v>281</v>
      </c>
      <c r="CJ17" s="181">
        <f>'HB24-1448_GovJanReq'!CJ17</f>
        <v>280</v>
      </c>
      <c r="CK17" s="181">
        <f>'HB24-1448_GovJanReq'!CK17</f>
        <v>852</v>
      </c>
      <c r="CL17" s="181">
        <f>'HB24-1448_GovJanReq'!CL17</f>
        <v>250</v>
      </c>
      <c r="CM17" s="181">
        <f>'HB24-1448_GovJanReq'!CM17</f>
        <v>180</v>
      </c>
      <c r="CN17" s="181">
        <f>'HB24-1448_GovJanReq'!CN17</f>
        <v>4931</v>
      </c>
      <c r="CO17" s="181">
        <f>'HB24-1448_GovJanReq'!CO17</f>
        <v>2428</v>
      </c>
      <c r="CP17" s="181">
        <f>'HB24-1448_GovJanReq'!CP17</f>
        <v>198</v>
      </c>
      <c r="CQ17" s="181">
        <f>'HB24-1448_GovJanReq'!CQ17</f>
        <v>352</v>
      </c>
      <c r="CR17" s="181">
        <f>'HB24-1448_GovJanReq'!CR17</f>
        <v>69</v>
      </c>
      <c r="CS17" s="181">
        <f>'HB24-1448_GovJanReq'!CS17</f>
        <v>80</v>
      </c>
      <c r="CT17" s="181">
        <f>'HB24-1448_GovJanReq'!CT17</f>
        <v>54</v>
      </c>
      <c r="CU17" s="181">
        <f>'HB24-1448_GovJanReq'!CU17</f>
        <v>68</v>
      </c>
      <c r="CV17" s="181">
        <f>'HB24-1448_GovJanReq'!CV17</f>
        <v>3</v>
      </c>
      <c r="CW17" s="181">
        <f>'HB24-1448_GovJanReq'!CW17</f>
        <v>53</v>
      </c>
      <c r="CX17" s="181">
        <f>'HB24-1448_GovJanReq'!CX17</f>
        <v>117</v>
      </c>
      <c r="CY17" s="181">
        <f>'HB24-1448_GovJanReq'!CY17</f>
        <v>14</v>
      </c>
      <c r="CZ17" s="181">
        <f>'HB24-1448_GovJanReq'!CZ17</f>
        <v>677</v>
      </c>
      <c r="DA17" s="181">
        <f>'HB24-1448_GovJanReq'!DA17</f>
        <v>36</v>
      </c>
      <c r="DB17" s="181">
        <f>'HB24-1448_GovJanReq'!DB17</f>
        <v>59</v>
      </c>
      <c r="DC17" s="181">
        <f>'HB24-1448_GovJanReq'!DC17</f>
        <v>28</v>
      </c>
      <c r="DD17" s="181">
        <f>'HB24-1448_GovJanReq'!DD17</f>
        <v>41</v>
      </c>
      <c r="DE17" s="181">
        <f>'HB24-1448_GovJanReq'!DE17</f>
        <v>34</v>
      </c>
      <c r="DF17" s="181">
        <f>'HB24-1448_GovJanReq'!DF17</f>
        <v>5994</v>
      </c>
      <c r="DG17" s="181">
        <f>'HB24-1448_GovJanReq'!DG17</f>
        <v>20</v>
      </c>
      <c r="DH17" s="181">
        <f>'HB24-1448_GovJanReq'!DH17</f>
        <v>548</v>
      </c>
      <c r="DI17" s="181">
        <f>'HB24-1448_GovJanReq'!DI17</f>
        <v>1006</v>
      </c>
      <c r="DJ17" s="181">
        <f>'HB24-1448_GovJanReq'!DJ17</f>
        <v>126</v>
      </c>
      <c r="DK17" s="181">
        <f>'HB24-1448_GovJanReq'!DK17</f>
        <v>172</v>
      </c>
      <c r="DL17" s="181">
        <f>'HB24-1448_GovJanReq'!DL17</f>
        <v>1818</v>
      </c>
      <c r="DM17" s="181">
        <f>'HB24-1448_GovJanReq'!DM17</f>
        <v>81</v>
      </c>
      <c r="DN17" s="181">
        <f>'HB24-1448_GovJanReq'!DN17</f>
        <v>418</v>
      </c>
      <c r="DO17" s="181">
        <f>'HB24-1448_GovJanReq'!DO17</f>
        <v>925</v>
      </c>
      <c r="DP17" s="181">
        <f>'HB24-1448_GovJanReq'!DP17</f>
        <v>47</v>
      </c>
      <c r="DQ17" s="181">
        <f>'HB24-1448_GovJanReq'!DQ17</f>
        <v>162</v>
      </c>
      <c r="DR17" s="181">
        <f>'HB24-1448_GovJanReq'!DR17</f>
        <v>640</v>
      </c>
      <c r="DS17" s="181">
        <f>'HB24-1448_GovJanReq'!DS17</f>
        <v>342</v>
      </c>
      <c r="DT17" s="181">
        <f>'HB24-1448_GovJanReq'!DT17</f>
        <v>72</v>
      </c>
      <c r="DU17" s="181">
        <f>'HB24-1448_GovJanReq'!DU17</f>
        <v>128</v>
      </c>
      <c r="DV17" s="181">
        <f>'HB24-1448_GovJanReq'!DV17</f>
        <v>56</v>
      </c>
      <c r="DW17" s="181">
        <f>'HB24-1448_GovJanReq'!DW17</f>
        <v>91</v>
      </c>
      <c r="DX17" s="181">
        <f>'HB24-1448_GovJanReq'!DX17</f>
        <v>24</v>
      </c>
      <c r="DY17" s="181">
        <f>'HB24-1448_GovJanReq'!DY17</f>
        <v>27</v>
      </c>
      <c r="DZ17" s="181">
        <f>'HB24-1448_GovJanReq'!DZ17</f>
        <v>74</v>
      </c>
      <c r="EA17" s="181">
        <f>'HB24-1448_GovJanReq'!EA17</f>
        <v>130</v>
      </c>
      <c r="EB17" s="181">
        <f>'HB24-1448_GovJanReq'!EB17</f>
        <v>172</v>
      </c>
      <c r="EC17" s="181">
        <f>'HB24-1448_GovJanReq'!EC17</f>
        <v>68</v>
      </c>
      <c r="ED17" s="181">
        <f>'HB24-1448_GovJanReq'!ED17</f>
        <v>24</v>
      </c>
      <c r="EE17" s="181">
        <f>'HB24-1448_GovJanReq'!EE17</f>
        <v>69</v>
      </c>
      <c r="EF17" s="181">
        <f>'HB24-1448_GovJanReq'!EF17</f>
        <v>603</v>
      </c>
      <c r="EG17" s="181">
        <f>'HB24-1448_GovJanReq'!EG17</f>
        <v>100</v>
      </c>
      <c r="EH17" s="181">
        <f>'HB24-1448_GovJanReq'!EH17</f>
        <v>68</v>
      </c>
      <c r="EI17" s="181">
        <f>'HB24-1448_GovJanReq'!EI17</f>
        <v>6981</v>
      </c>
      <c r="EJ17" s="181">
        <f>'HB24-1448_GovJanReq'!EJ17</f>
        <v>2957</v>
      </c>
      <c r="EK17" s="181">
        <f>'HB24-1448_GovJanReq'!EK17</f>
        <v>147</v>
      </c>
      <c r="EL17" s="181">
        <f>'HB24-1448_GovJanReq'!EL17</f>
        <v>123</v>
      </c>
      <c r="EM17" s="181">
        <f>'HB24-1448_GovJanReq'!EM17</f>
        <v>111</v>
      </c>
      <c r="EN17" s="181">
        <f>'HB24-1448_GovJanReq'!EN17</f>
        <v>401</v>
      </c>
      <c r="EO17" s="181">
        <f>'HB24-1448_GovJanReq'!EO17</f>
        <v>68</v>
      </c>
      <c r="EP17" s="181">
        <f>'HB24-1448_GovJanReq'!EP17</f>
        <v>53</v>
      </c>
      <c r="EQ17" s="181">
        <f>'HB24-1448_GovJanReq'!EQ17</f>
        <v>54</v>
      </c>
      <c r="ER17" s="181">
        <f>'HB24-1448_GovJanReq'!ER17</f>
        <v>52</v>
      </c>
      <c r="ES17" s="181">
        <f>'HB24-1448_GovJanReq'!ES17</f>
        <v>45</v>
      </c>
      <c r="ET17" s="181">
        <f>'HB24-1448_GovJanReq'!ET17</f>
        <v>105</v>
      </c>
      <c r="EU17" s="181">
        <f>'HB24-1448_GovJanReq'!EU17</f>
        <v>308</v>
      </c>
      <c r="EV17" s="181">
        <f>'HB24-1448_GovJanReq'!EV17</f>
        <v>32</v>
      </c>
      <c r="EW17" s="181">
        <f>'HB24-1448_GovJanReq'!EW17</f>
        <v>111</v>
      </c>
      <c r="EX17" s="181">
        <f>'HB24-1448_GovJanReq'!EX17</f>
        <v>40</v>
      </c>
      <c r="EY17" s="181">
        <f>'HB24-1448_GovJanReq'!EY17</f>
        <v>163</v>
      </c>
      <c r="EZ17" s="181">
        <f>'HB24-1448_GovJanReq'!EZ17</f>
        <v>39</v>
      </c>
      <c r="FA17" s="181">
        <f>'HB24-1448_GovJanReq'!FA17</f>
        <v>619</v>
      </c>
      <c r="FB17" s="181">
        <f>'HB24-1448_GovJanReq'!FB17</f>
        <v>87</v>
      </c>
      <c r="FC17" s="181">
        <f>'HB24-1448_GovJanReq'!FC17</f>
        <v>275</v>
      </c>
      <c r="FD17" s="181">
        <f>'HB24-1448_GovJanReq'!FD17</f>
        <v>127</v>
      </c>
      <c r="FE17" s="181">
        <f>'HB24-1448_GovJanReq'!FE17</f>
        <v>25</v>
      </c>
      <c r="FF17" s="181">
        <f>'HB24-1448_GovJanReq'!FF17</f>
        <v>63</v>
      </c>
      <c r="FG17" s="181">
        <f>'HB24-1448_GovJanReq'!FG17</f>
        <v>16</v>
      </c>
      <c r="FH17" s="181">
        <f>'HB24-1448_GovJanReq'!FH17</f>
        <v>18</v>
      </c>
      <c r="FI17" s="181">
        <f>'HB24-1448_GovJanReq'!FI17</f>
        <v>453</v>
      </c>
      <c r="FJ17" s="181">
        <f>'HB24-1448_GovJanReq'!FJ17</f>
        <v>369</v>
      </c>
      <c r="FK17" s="181">
        <f>'HB24-1448_GovJanReq'!FK17</f>
        <v>506</v>
      </c>
      <c r="FL17" s="181">
        <f>'HB24-1448_GovJanReq'!FL17</f>
        <v>657</v>
      </c>
      <c r="FM17" s="181">
        <f>'HB24-1448_GovJanReq'!FM17</f>
        <v>275</v>
      </c>
      <c r="FN17" s="181">
        <f>'HB24-1448_GovJanReq'!FN17</f>
        <v>8885</v>
      </c>
      <c r="FO17" s="181">
        <f>'HB24-1448_GovJanReq'!FO17</f>
        <v>307</v>
      </c>
      <c r="FP17" s="181">
        <f>'HB24-1448_GovJanReq'!FP17</f>
        <v>752</v>
      </c>
      <c r="FQ17" s="181">
        <f>'HB24-1448_GovJanReq'!FQ17</f>
        <v>184</v>
      </c>
      <c r="FR17" s="181">
        <f>'HB24-1448_GovJanReq'!FR17</f>
        <v>31</v>
      </c>
      <c r="FS17" s="181">
        <f>'HB24-1448_GovJanReq'!FS17</f>
        <v>18</v>
      </c>
      <c r="FT17" s="181">
        <f>'HB24-1448_GovJanReq'!FT17</f>
        <v>16</v>
      </c>
      <c r="FU17" s="181">
        <f>'HB24-1448_GovJanReq'!FU17</f>
        <v>332</v>
      </c>
      <c r="FV17" s="181">
        <f>'HB24-1448_GovJanReq'!FV17</f>
        <v>237</v>
      </c>
      <c r="FW17" s="181">
        <f>'HB24-1448_GovJanReq'!FW17</f>
        <v>50</v>
      </c>
      <c r="FX17" s="181">
        <f>'HB24-1448_GovJanReq'!FX17</f>
        <v>16</v>
      </c>
      <c r="FY17" s="21"/>
      <c r="FZ17" s="12">
        <f>SUM(C17:FX17)</f>
        <v>196827</v>
      </c>
      <c r="GA17" s="12"/>
      <c r="GB17" s="12"/>
      <c r="GC17" s="12"/>
      <c r="GD17" s="12"/>
      <c r="GE17" s="2"/>
      <c r="GF17" s="12"/>
      <c r="GG17" s="12"/>
      <c r="GH17" s="12"/>
      <c r="GI17" s="12"/>
      <c r="GJ17" s="12"/>
      <c r="GK17" s="12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x14ac:dyDescent="0.35">
      <c r="A18" s="22" t="s">
        <v>432</v>
      </c>
      <c r="B18" s="12" t="s">
        <v>654</v>
      </c>
      <c r="C18" s="182">
        <f>'HB24-1448_GovJanReq'!C18</f>
        <v>4792.3</v>
      </c>
      <c r="D18" s="181">
        <f>'HB24-1448_GovJanReq'!D18</f>
        <v>19277.8</v>
      </c>
      <c r="E18" s="181">
        <f>'HB24-1448_GovJanReq'!E18</f>
        <v>4736.5</v>
      </c>
      <c r="F18" s="181">
        <f>'HB24-1448_GovJanReq'!F18</f>
        <v>12549.4</v>
      </c>
      <c r="G18" s="181">
        <f>'HB24-1448_GovJanReq'!G18</f>
        <v>812.2</v>
      </c>
      <c r="H18" s="181">
        <f>'HB24-1448_GovJanReq'!H18</f>
        <v>438.2</v>
      </c>
      <c r="I18" s="181">
        <f>'HB24-1448_GovJanReq'!I18</f>
        <v>6388</v>
      </c>
      <c r="J18" s="181">
        <f>'HB24-1448_GovJanReq'!J18</f>
        <v>1579.5</v>
      </c>
      <c r="K18" s="181">
        <f>'HB24-1448_GovJanReq'!K18</f>
        <v>152.1</v>
      </c>
      <c r="L18" s="181">
        <f>'HB24-1448_GovJanReq'!L18</f>
        <v>1348.7</v>
      </c>
      <c r="M18" s="181">
        <f>'HB24-1448_GovJanReq'!M18</f>
        <v>729.9</v>
      </c>
      <c r="N18" s="181">
        <f>'HB24-1448_GovJanReq'!N18</f>
        <v>18867.900000000001</v>
      </c>
      <c r="O18" s="181">
        <f>'HB24-1448_GovJanReq'!O18</f>
        <v>3029.6</v>
      </c>
      <c r="P18" s="181">
        <f>'HB24-1448_GovJanReq'!P18</f>
        <v>163.6</v>
      </c>
      <c r="Q18" s="181">
        <f>'HB24-1448_GovJanReq'!Q18</f>
        <v>31657.9</v>
      </c>
      <c r="R18" s="181">
        <f>'HB24-1448_GovJanReq'!R18</f>
        <v>3944.3</v>
      </c>
      <c r="S18" s="181">
        <f>'HB24-1448_GovJanReq'!S18</f>
        <v>938.6</v>
      </c>
      <c r="T18" s="181">
        <f>'HB24-1448_GovJanReq'!T18</f>
        <v>118.5</v>
      </c>
      <c r="U18" s="181">
        <f>'HB24-1448_GovJanReq'!U18</f>
        <v>36.5</v>
      </c>
      <c r="V18" s="181">
        <f>'HB24-1448_GovJanReq'!V18</f>
        <v>188.9</v>
      </c>
      <c r="W18" s="181">
        <f>'HB24-1448_GovJanReq'!W18</f>
        <v>37.200000000000003</v>
      </c>
      <c r="X18" s="181">
        <f>'HB24-1448_GovJanReq'!X18</f>
        <v>22.6</v>
      </c>
      <c r="Y18" s="181">
        <f>'HB24-1448_GovJanReq'!Y18</f>
        <v>735.2</v>
      </c>
      <c r="Z18" s="181">
        <f>'HB24-1448_GovJanReq'!Z18</f>
        <v>90.1</v>
      </c>
      <c r="AA18" s="181">
        <f>'HB24-1448_GovJanReq'!AA18</f>
        <v>11330.4</v>
      </c>
      <c r="AB18" s="181">
        <f>'HB24-1448_GovJanReq'!AB18</f>
        <v>7389</v>
      </c>
      <c r="AC18" s="181">
        <f>'HB24-1448_GovJanReq'!AC18</f>
        <v>311.89999999999998</v>
      </c>
      <c r="AD18" s="181">
        <f>'HB24-1448_GovJanReq'!AD18</f>
        <v>559.29999999999995</v>
      </c>
      <c r="AE18" s="181">
        <f>'HB24-1448_GovJanReq'!AE18</f>
        <v>67.7</v>
      </c>
      <c r="AF18" s="181">
        <f>'HB24-1448_GovJanReq'!AF18</f>
        <v>89.6</v>
      </c>
      <c r="AG18" s="181">
        <f>'HB24-1448_GovJanReq'!AG18</f>
        <v>188.1</v>
      </c>
      <c r="AH18" s="181">
        <f>'HB24-1448_GovJanReq'!AH18</f>
        <v>624.1</v>
      </c>
      <c r="AI18" s="181">
        <f>'HB24-1448_GovJanReq'!AI18</f>
        <v>234.2</v>
      </c>
      <c r="AJ18" s="181">
        <f>'HB24-1448_GovJanReq'!AJ18</f>
        <v>153.69999999999999</v>
      </c>
      <c r="AK18" s="181">
        <f>'HB24-1448_GovJanReq'!AK18</f>
        <v>148.5</v>
      </c>
      <c r="AL18" s="181">
        <f>'HB24-1448_GovJanReq'!AL18</f>
        <v>237.9</v>
      </c>
      <c r="AM18" s="181">
        <f>'HB24-1448_GovJanReq'!AM18</f>
        <v>201</v>
      </c>
      <c r="AN18" s="181">
        <f>'HB24-1448_GovJanReq'!AN18</f>
        <v>139.6</v>
      </c>
      <c r="AO18" s="181">
        <f>'HB24-1448_GovJanReq'!AO18</f>
        <v>2493.1</v>
      </c>
      <c r="AP18" s="181">
        <f>'HB24-1448_GovJanReq'!AP18</f>
        <v>52878.5</v>
      </c>
      <c r="AQ18" s="181">
        <f>'HB24-1448_GovJanReq'!AQ18</f>
        <v>151.5</v>
      </c>
      <c r="AR18" s="181">
        <f>'HB24-1448_GovJanReq'!AR18</f>
        <v>10743.4</v>
      </c>
      <c r="AS18" s="181">
        <f>'HB24-1448_GovJanReq'!AS18</f>
        <v>2678</v>
      </c>
      <c r="AT18" s="181">
        <f>'HB24-1448_GovJanReq'!AT18</f>
        <v>605.20000000000005</v>
      </c>
      <c r="AU18" s="181">
        <f>'HB24-1448_GovJanReq'!AU18</f>
        <v>108.3</v>
      </c>
      <c r="AV18" s="181">
        <f>'HB24-1448_GovJanReq'!AV18</f>
        <v>187.1</v>
      </c>
      <c r="AW18" s="181">
        <f>'HB24-1448_GovJanReq'!AW18</f>
        <v>88.3</v>
      </c>
      <c r="AX18" s="181">
        <f>'HB24-1448_GovJanReq'!AX18</f>
        <v>44.4</v>
      </c>
      <c r="AY18" s="181">
        <f>'HB24-1448_GovJanReq'!AY18</f>
        <v>210.6</v>
      </c>
      <c r="AZ18" s="181">
        <f>'HB24-1448_GovJanReq'!AZ18</f>
        <v>8114.5</v>
      </c>
      <c r="BA18" s="181">
        <f>'HB24-1448_GovJanReq'!BA18</f>
        <v>4395.8</v>
      </c>
      <c r="BB18" s="181">
        <f>'HB24-1448_GovJanReq'!BB18</f>
        <v>3664.6</v>
      </c>
      <c r="BC18" s="181">
        <f>'HB24-1448_GovJanReq'!BC18</f>
        <v>14286</v>
      </c>
      <c r="BD18" s="181">
        <f>'HB24-1448_GovJanReq'!BD18</f>
        <v>795.2</v>
      </c>
      <c r="BE18" s="181">
        <f>'HB24-1448_GovJanReq'!BE18</f>
        <v>415.3</v>
      </c>
      <c r="BF18" s="181">
        <f>'HB24-1448_GovJanReq'!BF18</f>
        <v>5915.8</v>
      </c>
      <c r="BG18" s="181">
        <f>'HB24-1448_GovJanReq'!BG18</f>
        <v>551.29999999999995</v>
      </c>
      <c r="BH18" s="181">
        <f>'HB24-1448_GovJanReq'!BH18</f>
        <v>170.4</v>
      </c>
      <c r="BI18" s="181">
        <f>'HB24-1448_GovJanReq'!BI18</f>
        <v>190.9</v>
      </c>
      <c r="BJ18" s="181">
        <f>'HB24-1448_GovJanReq'!BJ18</f>
        <v>1101</v>
      </c>
      <c r="BK18" s="181">
        <f>'HB24-1448_GovJanReq'!BK18</f>
        <v>14155.7</v>
      </c>
      <c r="BL18" s="181">
        <f>'HB24-1448_GovJanReq'!BL18</f>
        <v>55.7</v>
      </c>
      <c r="BM18" s="181">
        <f>'HB24-1448_GovJanReq'!BM18</f>
        <v>229</v>
      </c>
      <c r="BN18" s="181">
        <f>'HB24-1448_GovJanReq'!BN18</f>
        <v>1807.7</v>
      </c>
      <c r="BO18" s="181">
        <f>'HB24-1448_GovJanReq'!BO18</f>
        <v>683.1</v>
      </c>
      <c r="BP18" s="181">
        <f>'HB24-1448_GovJanReq'!BP18</f>
        <v>87.6</v>
      </c>
      <c r="BQ18" s="181">
        <f>'HB24-1448_GovJanReq'!BQ18</f>
        <v>2928.7</v>
      </c>
      <c r="BR18" s="181">
        <f>'HB24-1448_GovJanReq'!BR18</f>
        <v>2231.5</v>
      </c>
      <c r="BS18" s="181">
        <f>'HB24-1448_GovJanReq'!BS18</f>
        <v>772.3</v>
      </c>
      <c r="BT18" s="181">
        <f>'HB24-1448_GovJanReq'!BT18</f>
        <v>162.69999999999999</v>
      </c>
      <c r="BU18" s="181">
        <f>'HB24-1448_GovJanReq'!BU18</f>
        <v>166.7</v>
      </c>
      <c r="BV18" s="181">
        <f>'HB24-1448_GovJanReq'!BV18</f>
        <v>413.7</v>
      </c>
      <c r="BW18" s="181">
        <f>'HB24-1448_GovJanReq'!BW18</f>
        <v>715</v>
      </c>
      <c r="BX18" s="181">
        <f>'HB24-1448_GovJanReq'!BX18</f>
        <v>22.5</v>
      </c>
      <c r="BY18" s="181">
        <f>'HB24-1448_GovJanReq'!BY18</f>
        <v>343.9</v>
      </c>
      <c r="BZ18" s="181">
        <f>'HB24-1448_GovJanReq'!BZ18</f>
        <v>163.6</v>
      </c>
      <c r="CA18" s="181">
        <f>'HB24-1448_GovJanReq'!CA18</f>
        <v>45.4</v>
      </c>
      <c r="CB18" s="181">
        <f>'HB24-1448_GovJanReq'!CB18</f>
        <v>22527.3</v>
      </c>
      <c r="CC18" s="181">
        <f>'HB24-1448_GovJanReq'!CC18</f>
        <v>121.6</v>
      </c>
      <c r="CD18" s="181">
        <f>'HB24-1448_GovJanReq'!CD18</f>
        <v>12.2</v>
      </c>
      <c r="CE18" s="181">
        <f>'HB24-1448_GovJanReq'!CE18</f>
        <v>73.8</v>
      </c>
      <c r="CF18" s="181">
        <f>'HB24-1448_GovJanReq'!CF18</f>
        <v>50</v>
      </c>
      <c r="CG18" s="181">
        <f>'HB24-1448_GovJanReq'!CG18</f>
        <v>86.8</v>
      </c>
      <c r="CH18" s="181">
        <f>'HB24-1448_GovJanReq'!CH18</f>
        <v>68</v>
      </c>
      <c r="CI18" s="181">
        <f>'HB24-1448_GovJanReq'!CI18</f>
        <v>430.8</v>
      </c>
      <c r="CJ18" s="181">
        <f>'HB24-1448_GovJanReq'!CJ18</f>
        <v>511.5</v>
      </c>
      <c r="CK18" s="181">
        <f>'HB24-1448_GovJanReq'!CK18</f>
        <v>1801</v>
      </c>
      <c r="CL18" s="181">
        <f>'HB24-1448_GovJanReq'!CL18</f>
        <v>493.5</v>
      </c>
      <c r="CM18" s="181">
        <f>'HB24-1448_GovJanReq'!CM18</f>
        <v>352.2</v>
      </c>
      <c r="CN18" s="181">
        <f>'HB24-1448_GovJanReq'!CN18</f>
        <v>10067.4</v>
      </c>
      <c r="CO18" s="181">
        <f>'HB24-1448_GovJanReq'!CO18</f>
        <v>4698.3999999999996</v>
      </c>
      <c r="CP18" s="181">
        <f>'HB24-1448_GovJanReq'!CP18</f>
        <v>426.6</v>
      </c>
      <c r="CQ18" s="181">
        <f>'HB24-1448_GovJanReq'!CQ18</f>
        <v>574.20000000000005</v>
      </c>
      <c r="CR18" s="181">
        <f>'HB24-1448_GovJanReq'!CR18</f>
        <v>73.3</v>
      </c>
      <c r="CS18" s="181">
        <f>'HB24-1448_GovJanReq'!CS18</f>
        <v>99.5</v>
      </c>
      <c r="CT18" s="181">
        <f>'HB24-1448_GovJanReq'!CT18</f>
        <v>90.6</v>
      </c>
      <c r="CU18" s="181">
        <f>'HB24-1448_GovJanReq'!CU18</f>
        <v>208.7</v>
      </c>
      <c r="CV18" s="181">
        <f>'HB24-1448_GovJanReq'!CV18</f>
        <v>9.1</v>
      </c>
      <c r="CW18" s="181">
        <f>'HB24-1448_GovJanReq'!CW18</f>
        <v>105.2</v>
      </c>
      <c r="CX18" s="181">
        <f>'HB24-1448_GovJanReq'!CX18</f>
        <v>231.2</v>
      </c>
      <c r="CY18" s="181">
        <f>'HB24-1448_GovJanReq'!CY18</f>
        <v>13.2</v>
      </c>
      <c r="CZ18" s="181">
        <f>'HB24-1448_GovJanReq'!CZ18</f>
        <v>1003.3</v>
      </c>
      <c r="DA18" s="181">
        <f>'HB24-1448_GovJanReq'!DA18</f>
        <v>50.5</v>
      </c>
      <c r="DB18" s="181">
        <f>'HB24-1448_GovJanReq'!DB18</f>
        <v>91</v>
      </c>
      <c r="DC18" s="181">
        <f>'HB24-1448_GovJanReq'!DC18</f>
        <v>50.6</v>
      </c>
      <c r="DD18" s="181">
        <f>'HB24-1448_GovJanReq'!DD18</f>
        <v>109.8</v>
      </c>
      <c r="DE18" s="181">
        <f>'HB24-1448_GovJanReq'!DE18</f>
        <v>129.5</v>
      </c>
      <c r="DF18" s="181">
        <f>'HB24-1448_GovJanReq'!DF18</f>
        <v>11240.7</v>
      </c>
      <c r="DG18" s="181">
        <f>'HB24-1448_GovJanReq'!DG18</f>
        <v>37.6</v>
      </c>
      <c r="DH18" s="181">
        <f>'HB24-1448_GovJanReq'!DH18</f>
        <v>977.3</v>
      </c>
      <c r="DI18" s="181">
        <f>'HB24-1448_GovJanReq'!DI18</f>
        <v>1568.7</v>
      </c>
      <c r="DJ18" s="181">
        <f>'HB24-1448_GovJanReq'!DJ18</f>
        <v>338.6</v>
      </c>
      <c r="DK18" s="181">
        <f>'HB24-1448_GovJanReq'!DK18</f>
        <v>196.6</v>
      </c>
      <c r="DL18" s="181">
        <f>'HB24-1448_GovJanReq'!DL18</f>
        <v>3187.1</v>
      </c>
      <c r="DM18" s="181">
        <f>'HB24-1448_GovJanReq'!DM18</f>
        <v>137.1</v>
      </c>
      <c r="DN18" s="181">
        <f>'HB24-1448_GovJanReq'!DN18</f>
        <v>851</v>
      </c>
      <c r="DO18" s="181">
        <f>'HB24-1448_GovJanReq'!DO18</f>
        <v>2012.2</v>
      </c>
      <c r="DP18" s="181">
        <f>'HB24-1448_GovJanReq'!DP18</f>
        <v>66.3</v>
      </c>
      <c r="DQ18" s="181">
        <f>'HB24-1448_GovJanReq'!DQ18</f>
        <v>373.1</v>
      </c>
      <c r="DR18" s="181">
        <f>'HB24-1448_GovJanReq'!DR18</f>
        <v>982.1</v>
      </c>
      <c r="DS18" s="181">
        <f>'HB24-1448_GovJanReq'!DS18</f>
        <v>453.9</v>
      </c>
      <c r="DT18" s="181">
        <f>'HB24-1448_GovJanReq'!DT18</f>
        <v>152.19999999999999</v>
      </c>
      <c r="DU18" s="181">
        <f>'HB24-1448_GovJanReq'!DU18</f>
        <v>207.3</v>
      </c>
      <c r="DV18" s="181">
        <f>'HB24-1448_GovJanReq'!DV18</f>
        <v>92.1</v>
      </c>
      <c r="DW18" s="181">
        <f>'HB24-1448_GovJanReq'!DW18</f>
        <v>151.30000000000001</v>
      </c>
      <c r="DX18" s="181">
        <f>'HB24-1448_GovJanReq'!DX18</f>
        <v>56.7</v>
      </c>
      <c r="DY18" s="181">
        <f>'HB24-1448_GovJanReq'!DY18</f>
        <v>71.2</v>
      </c>
      <c r="DZ18" s="181">
        <f>'HB24-1448_GovJanReq'!DZ18</f>
        <v>240.2</v>
      </c>
      <c r="EA18" s="181">
        <f>'HB24-1448_GovJanReq'!EA18</f>
        <v>222.4</v>
      </c>
      <c r="EB18" s="181">
        <f>'HB24-1448_GovJanReq'!EB18</f>
        <v>314.8</v>
      </c>
      <c r="EC18" s="181">
        <f>'HB24-1448_GovJanReq'!EC18</f>
        <v>96.6</v>
      </c>
      <c r="ED18" s="181">
        <f>'HB24-1448_GovJanReq'!ED18</f>
        <v>103</v>
      </c>
      <c r="EE18" s="181">
        <f>'HB24-1448_GovJanReq'!EE18</f>
        <v>132.30000000000001</v>
      </c>
      <c r="EF18" s="181">
        <f>'HB24-1448_GovJanReq'!EF18</f>
        <v>963.2</v>
      </c>
      <c r="EG18" s="181">
        <f>'HB24-1448_GovJanReq'!EG18</f>
        <v>161.30000000000001</v>
      </c>
      <c r="EH18" s="181">
        <f>'HB24-1448_GovJanReq'!EH18</f>
        <v>130.69999999999999</v>
      </c>
      <c r="EI18" s="181">
        <f>'HB24-1448_GovJanReq'!EI18</f>
        <v>10751.4</v>
      </c>
      <c r="EJ18" s="181">
        <f>'HB24-1448_GovJanReq'!EJ18</f>
        <v>5234</v>
      </c>
      <c r="EK18" s="181">
        <f>'HB24-1448_GovJanReq'!EK18</f>
        <v>254.2</v>
      </c>
      <c r="EL18" s="181">
        <f>'HB24-1448_GovJanReq'!EL18</f>
        <v>215.9</v>
      </c>
      <c r="EM18" s="181">
        <f>'HB24-1448_GovJanReq'!EM18</f>
        <v>208.5</v>
      </c>
      <c r="EN18" s="181">
        <f>'HB24-1448_GovJanReq'!EN18</f>
        <v>680</v>
      </c>
      <c r="EO18" s="181">
        <f>'HB24-1448_GovJanReq'!EO18</f>
        <v>138.19999999999999</v>
      </c>
      <c r="EP18" s="181">
        <f>'HB24-1448_GovJanReq'!EP18</f>
        <v>118</v>
      </c>
      <c r="EQ18" s="181">
        <f>'HB24-1448_GovJanReq'!EQ18</f>
        <v>480.4</v>
      </c>
      <c r="ER18" s="181">
        <f>'HB24-1448_GovJanReq'!ER18</f>
        <v>87.7</v>
      </c>
      <c r="ES18" s="181">
        <f>'HB24-1448_GovJanReq'!ES18</f>
        <v>124.4</v>
      </c>
      <c r="ET18" s="181">
        <f>'HB24-1448_GovJanReq'!ET18</f>
        <v>153.1</v>
      </c>
      <c r="EU18" s="181">
        <f>'HB24-1448_GovJanReq'!EU18</f>
        <v>532.79999999999995</v>
      </c>
      <c r="EV18" s="181">
        <f>'HB24-1448_GovJanReq'!EV18</f>
        <v>40.299999999999997</v>
      </c>
      <c r="EW18" s="181">
        <f>'HB24-1448_GovJanReq'!EW18</f>
        <v>229.6</v>
      </c>
      <c r="EX18" s="181">
        <f>'HB24-1448_GovJanReq'!EX18</f>
        <v>92.2</v>
      </c>
      <c r="EY18" s="181">
        <f>'HB24-1448_GovJanReq'!EY18</f>
        <v>427.7</v>
      </c>
      <c r="EZ18" s="181">
        <f>'HB24-1448_GovJanReq'!EZ18</f>
        <v>69.900000000000006</v>
      </c>
      <c r="FA18" s="181">
        <f>'HB24-1448_GovJanReq'!FA18</f>
        <v>1285.8</v>
      </c>
      <c r="FB18" s="181">
        <f>'HB24-1448_GovJanReq'!FB18</f>
        <v>214.1</v>
      </c>
      <c r="FC18" s="181">
        <f>'HB24-1448_GovJanReq'!FC18</f>
        <v>618.70000000000005</v>
      </c>
      <c r="FD18" s="181">
        <f>'HB24-1448_GovJanReq'!FD18</f>
        <v>228</v>
      </c>
      <c r="FE18" s="181">
        <f>'HB24-1448_GovJanReq'!FE18</f>
        <v>47.7</v>
      </c>
      <c r="FF18" s="181">
        <f>'HB24-1448_GovJanReq'!FF18</f>
        <v>102.8</v>
      </c>
      <c r="FG18" s="181">
        <f>'HB24-1448_GovJanReq'!FG18</f>
        <v>52.6</v>
      </c>
      <c r="FH18" s="181">
        <f>'HB24-1448_GovJanReq'!FH18</f>
        <v>32.1</v>
      </c>
      <c r="FI18" s="181">
        <f>'HB24-1448_GovJanReq'!FI18</f>
        <v>1032.5</v>
      </c>
      <c r="FJ18" s="181">
        <f>'HB24-1448_GovJanReq'!FJ18</f>
        <v>747.8</v>
      </c>
      <c r="FK18" s="181">
        <f>'HB24-1448_GovJanReq'!FK18</f>
        <v>1374.3</v>
      </c>
      <c r="FL18" s="181">
        <f>'HB24-1448_GovJanReq'!FL18</f>
        <v>2171.9</v>
      </c>
      <c r="FM18" s="181">
        <f>'HB24-1448_GovJanReq'!FM18</f>
        <v>1300.2</v>
      </c>
      <c r="FN18" s="181">
        <f>'HB24-1448_GovJanReq'!FN18</f>
        <v>15884.6</v>
      </c>
      <c r="FO18" s="181">
        <f>'HB24-1448_GovJanReq'!FO18</f>
        <v>578.4</v>
      </c>
      <c r="FP18" s="181">
        <f>'HB24-1448_GovJanReq'!FP18</f>
        <v>1343.2</v>
      </c>
      <c r="FQ18" s="181">
        <f>'HB24-1448_GovJanReq'!FQ18</f>
        <v>354</v>
      </c>
      <c r="FR18" s="181">
        <f>'HB24-1448_GovJanReq'!FR18</f>
        <v>44.2</v>
      </c>
      <c r="FS18" s="181">
        <f>'HB24-1448_GovJanReq'!FS18</f>
        <v>45</v>
      </c>
      <c r="FT18" s="181">
        <f>'HB24-1448_GovJanReq'!FT18</f>
        <v>32.1</v>
      </c>
      <c r="FU18" s="181">
        <f>'HB24-1448_GovJanReq'!FU18</f>
        <v>485.3</v>
      </c>
      <c r="FV18" s="181">
        <f>'HB24-1448_GovJanReq'!FV18</f>
        <v>434.2</v>
      </c>
      <c r="FW18" s="181">
        <f>'HB24-1448_GovJanReq'!FW18</f>
        <v>81.7</v>
      </c>
      <c r="FX18" s="181">
        <f>'HB24-1448_GovJanReq'!FX18</f>
        <v>29.3</v>
      </c>
      <c r="FY18" s="12"/>
      <c r="FZ18" s="12">
        <f>SUM(C18:FX18)</f>
        <v>387521.69999999995</v>
      </c>
      <c r="GA18" s="12"/>
      <c r="GB18" s="12"/>
      <c r="GC18" s="12"/>
      <c r="GD18" s="12"/>
      <c r="GE18" s="2"/>
      <c r="GF18" s="12"/>
      <c r="GG18" s="12"/>
      <c r="GH18" s="12"/>
      <c r="GI18" s="12"/>
      <c r="GJ18" s="12"/>
      <c r="GK18" s="12"/>
      <c r="GL18" s="24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x14ac:dyDescent="0.35">
      <c r="A19" s="22" t="s">
        <v>433</v>
      </c>
      <c r="B19" s="2" t="s">
        <v>655</v>
      </c>
      <c r="C19" s="25">
        <f t="shared" ref="C19:AH19" si="9">ROUND($FZ$137/$FZ$21,4)</f>
        <v>0.4652</v>
      </c>
      <c r="D19" s="26">
        <f t="shared" si="9"/>
        <v>0.4652</v>
      </c>
      <c r="E19" s="26">
        <f t="shared" si="9"/>
        <v>0.4652</v>
      </c>
      <c r="F19" s="26">
        <f t="shared" si="9"/>
        <v>0.4652</v>
      </c>
      <c r="G19" s="26">
        <f t="shared" si="9"/>
        <v>0.4652</v>
      </c>
      <c r="H19" s="26">
        <f t="shared" si="9"/>
        <v>0.4652</v>
      </c>
      <c r="I19" s="26">
        <f t="shared" si="9"/>
        <v>0.4652</v>
      </c>
      <c r="J19" s="26">
        <f t="shared" si="9"/>
        <v>0.4652</v>
      </c>
      <c r="K19" s="26">
        <f t="shared" si="9"/>
        <v>0.4652</v>
      </c>
      <c r="L19" s="26">
        <f t="shared" si="9"/>
        <v>0.4652</v>
      </c>
      <c r="M19" s="26">
        <f t="shared" si="9"/>
        <v>0.4652</v>
      </c>
      <c r="N19" s="26">
        <f t="shared" si="9"/>
        <v>0.4652</v>
      </c>
      <c r="O19" s="26">
        <f t="shared" si="9"/>
        <v>0.4652</v>
      </c>
      <c r="P19" s="26">
        <f t="shared" si="9"/>
        <v>0.4652</v>
      </c>
      <c r="Q19" s="26">
        <f t="shared" si="9"/>
        <v>0.4652</v>
      </c>
      <c r="R19" s="26">
        <f t="shared" si="9"/>
        <v>0.4652</v>
      </c>
      <c r="S19" s="26">
        <f t="shared" si="9"/>
        <v>0.4652</v>
      </c>
      <c r="T19" s="26">
        <f t="shared" si="9"/>
        <v>0.4652</v>
      </c>
      <c r="U19" s="26">
        <f t="shared" si="9"/>
        <v>0.4652</v>
      </c>
      <c r="V19" s="26">
        <f t="shared" si="9"/>
        <v>0.4652</v>
      </c>
      <c r="W19" s="26">
        <f t="shared" si="9"/>
        <v>0.4652</v>
      </c>
      <c r="X19" s="26">
        <f t="shared" si="9"/>
        <v>0.4652</v>
      </c>
      <c r="Y19" s="26">
        <f t="shared" si="9"/>
        <v>0.4652</v>
      </c>
      <c r="Z19" s="26">
        <f t="shared" si="9"/>
        <v>0.4652</v>
      </c>
      <c r="AA19" s="26">
        <f t="shared" si="9"/>
        <v>0.4652</v>
      </c>
      <c r="AB19" s="26">
        <f t="shared" si="9"/>
        <v>0.4652</v>
      </c>
      <c r="AC19" s="26">
        <f t="shared" si="9"/>
        <v>0.4652</v>
      </c>
      <c r="AD19" s="26">
        <f t="shared" si="9"/>
        <v>0.4652</v>
      </c>
      <c r="AE19" s="26">
        <f t="shared" si="9"/>
        <v>0.4652</v>
      </c>
      <c r="AF19" s="26">
        <f t="shared" si="9"/>
        <v>0.4652</v>
      </c>
      <c r="AG19" s="26">
        <f t="shared" si="9"/>
        <v>0.4652</v>
      </c>
      <c r="AH19" s="26">
        <f t="shared" si="9"/>
        <v>0.4652</v>
      </c>
      <c r="AI19" s="26">
        <f t="shared" ref="AI19:BN19" si="10">ROUND($FZ$137/$FZ$21,4)</f>
        <v>0.4652</v>
      </c>
      <c r="AJ19" s="26">
        <f t="shared" si="10"/>
        <v>0.4652</v>
      </c>
      <c r="AK19" s="26">
        <f t="shared" si="10"/>
        <v>0.4652</v>
      </c>
      <c r="AL19" s="26">
        <f t="shared" si="10"/>
        <v>0.4652</v>
      </c>
      <c r="AM19" s="26">
        <f t="shared" si="10"/>
        <v>0.4652</v>
      </c>
      <c r="AN19" s="26">
        <f t="shared" si="10"/>
        <v>0.4652</v>
      </c>
      <c r="AO19" s="26">
        <f t="shared" si="10"/>
        <v>0.4652</v>
      </c>
      <c r="AP19" s="26">
        <f t="shared" si="10"/>
        <v>0.4652</v>
      </c>
      <c r="AQ19" s="26">
        <f t="shared" si="10"/>
        <v>0.4652</v>
      </c>
      <c r="AR19" s="26">
        <f t="shared" si="10"/>
        <v>0.4652</v>
      </c>
      <c r="AS19" s="26">
        <f t="shared" si="10"/>
        <v>0.4652</v>
      </c>
      <c r="AT19" s="26">
        <f t="shared" si="10"/>
        <v>0.4652</v>
      </c>
      <c r="AU19" s="26">
        <f t="shared" si="10"/>
        <v>0.4652</v>
      </c>
      <c r="AV19" s="26">
        <f t="shared" si="10"/>
        <v>0.4652</v>
      </c>
      <c r="AW19" s="26">
        <f t="shared" si="10"/>
        <v>0.4652</v>
      </c>
      <c r="AX19" s="26">
        <f t="shared" si="10"/>
        <v>0.4652</v>
      </c>
      <c r="AY19" s="26">
        <f t="shared" si="10"/>
        <v>0.4652</v>
      </c>
      <c r="AZ19" s="26">
        <f t="shared" si="10"/>
        <v>0.4652</v>
      </c>
      <c r="BA19" s="26">
        <f t="shared" si="10"/>
        <v>0.4652</v>
      </c>
      <c r="BB19" s="26">
        <f t="shared" si="10"/>
        <v>0.4652</v>
      </c>
      <c r="BC19" s="26">
        <f t="shared" si="10"/>
        <v>0.4652</v>
      </c>
      <c r="BD19" s="26">
        <f t="shared" si="10"/>
        <v>0.4652</v>
      </c>
      <c r="BE19" s="26">
        <f t="shared" si="10"/>
        <v>0.4652</v>
      </c>
      <c r="BF19" s="26">
        <f t="shared" si="10"/>
        <v>0.4652</v>
      </c>
      <c r="BG19" s="26">
        <f t="shared" si="10"/>
        <v>0.4652</v>
      </c>
      <c r="BH19" s="26">
        <f t="shared" si="10"/>
        <v>0.4652</v>
      </c>
      <c r="BI19" s="26">
        <f t="shared" si="10"/>
        <v>0.4652</v>
      </c>
      <c r="BJ19" s="26">
        <f t="shared" si="10"/>
        <v>0.4652</v>
      </c>
      <c r="BK19" s="26">
        <f t="shared" si="10"/>
        <v>0.4652</v>
      </c>
      <c r="BL19" s="26">
        <f t="shared" si="10"/>
        <v>0.4652</v>
      </c>
      <c r="BM19" s="26">
        <f t="shared" si="10"/>
        <v>0.4652</v>
      </c>
      <c r="BN19" s="26">
        <f t="shared" si="10"/>
        <v>0.4652</v>
      </c>
      <c r="BO19" s="26">
        <f t="shared" ref="BO19:CT19" si="11">ROUND($FZ$137/$FZ$21,4)</f>
        <v>0.4652</v>
      </c>
      <c r="BP19" s="26">
        <f t="shared" si="11"/>
        <v>0.4652</v>
      </c>
      <c r="BQ19" s="26">
        <f t="shared" si="11"/>
        <v>0.4652</v>
      </c>
      <c r="BR19" s="26">
        <f t="shared" si="11"/>
        <v>0.4652</v>
      </c>
      <c r="BS19" s="26">
        <f t="shared" si="11"/>
        <v>0.4652</v>
      </c>
      <c r="BT19" s="26">
        <f t="shared" si="11"/>
        <v>0.4652</v>
      </c>
      <c r="BU19" s="26">
        <f t="shared" si="11"/>
        <v>0.4652</v>
      </c>
      <c r="BV19" s="26">
        <f t="shared" si="11"/>
        <v>0.4652</v>
      </c>
      <c r="BW19" s="26">
        <f t="shared" si="11"/>
        <v>0.4652</v>
      </c>
      <c r="BX19" s="26">
        <f t="shared" si="11"/>
        <v>0.4652</v>
      </c>
      <c r="BY19" s="26">
        <f t="shared" si="11"/>
        <v>0.4652</v>
      </c>
      <c r="BZ19" s="26">
        <f t="shared" si="11"/>
        <v>0.4652</v>
      </c>
      <c r="CA19" s="26">
        <f t="shared" si="11"/>
        <v>0.4652</v>
      </c>
      <c r="CB19" s="26">
        <f t="shared" si="11"/>
        <v>0.4652</v>
      </c>
      <c r="CC19" s="26">
        <f t="shared" si="11"/>
        <v>0.4652</v>
      </c>
      <c r="CD19" s="26">
        <f t="shared" si="11"/>
        <v>0.4652</v>
      </c>
      <c r="CE19" s="26">
        <f t="shared" si="11"/>
        <v>0.4652</v>
      </c>
      <c r="CF19" s="26">
        <f t="shared" si="11"/>
        <v>0.4652</v>
      </c>
      <c r="CG19" s="26">
        <f t="shared" si="11"/>
        <v>0.4652</v>
      </c>
      <c r="CH19" s="26">
        <f t="shared" si="11"/>
        <v>0.4652</v>
      </c>
      <c r="CI19" s="26">
        <f t="shared" si="11"/>
        <v>0.4652</v>
      </c>
      <c r="CJ19" s="26">
        <f t="shared" si="11"/>
        <v>0.4652</v>
      </c>
      <c r="CK19" s="26">
        <f t="shared" si="11"/>
        <v>0.4652</v>
      </c>
      <c r="CL19" s="26">
        <f t="shared" si="11"/>
        <v>0.4652</v>
      </c>
      <c r="CM19" s="26">
        <f t="shared" si="11"/>
        <v>0.4652</v>
      </c>
      <c r="CN19" s="26">
        <f t="shared" si="11"/>
        <v>0.4652</v>
      </c>
      <c r="CO19" s="26">
        <f t="shared" si="11"/>
        <v>0.4652</v>
      </c>
      <c r="CP19" s="26">
        <f t="shared" si="11"/>
        <v>0.4652</v>
      </c>
      <c r="CQ19" s="26">
        <f t="shared" si="11"/>
        <v>0.4652</v>
      </c>
      <c r="CR19" s="26">
        <f t="shared" si="11"/>
        <v>0.4652</v>
      </c>
      <c r="CS19" s="26">
        <f t="shared" si="11"/>
        <v>0.4652</v>
      </c>
      <c r="CT19" s="26">
        <f t="shared" si="11"/>
        <v>0.4652</v>
      </c>
      <c r="CU19" s="26">
        <f t="shared" ref="CU19:DZ19" si="12">ROUND($FZ$137/$FZ$21,4)</f>
        <v>0.4652</v>
      </c>
      <c r="CV19" s="26">
        <f t="shared" si="12"/>
        <v>0.4652</v>
      </c>
      <c r="CW19" s="26">
        <f t="shared" si="12"/>
        <v>0.4652</v>
      </c>
      <c r="CX19" s="26">
        <f t="shared" si="12"/>
        <v>0.4652</v>
      </c>
      <c r="CY19" s="26">
        <f t="shared" si="12"/>
        <v>0.4652</v>
      </c>
      <c r="CZ19" s="26">
        <f t="shared" si="12"/>
        <v>0.4652</v>
      </c>
      <c r="DA19" s="26">
        <f t="shared" si="12"/>
        <v>0.4652</v>
      </c>
      <c r="DB19" s="26">
        <f t="shared" si="12"/>
        <v>0.4652</v>
      </c>
      <c r="DC19" s="26">
        <f t="shared" si="12"/>
        <v>0.4652</v>
      </c>
      <c r="DD19" s="26">
        <f t="shared" si="12"/>
        <v>0.4652</v>
      </c>
      <c r="DE19" s="26">
        <f t="shared" si="12"/>
        <v>0.4652</v>
      </c>
      <c r="DF19" s="26">
        <f t="shared" si="12"/>
        <v>0.4652</v>
      </c>
      <c r="DG19" s="26">
        <f t="shared" si="12"/>
        <v>0.4652</v>
      </c>
      <c r="DH19" s="26">
        <f t="shared" si="12"/>
        <v>0.4652</v>
      </c>
      <c r="DI19" s="26">
        <f t="shared" si="12"/>
        <v>0.4652</v>
      </c>
      <c r="DJ19" s="26">
        <f t="shared" si="12"/>
        <v>0.4652</v>
      </c>
      <c r="DK19" s="26">
        <f t="shared" si="12"/>
        <v>0.4652</v>
      </c>
      <c r="DL19" s="26">
        <f t="shared" si="12"/>
        <v>0.4652</v>
      </c>
      <c r="DM19" s="26">
        <f t="shared" si="12"/>
        <v>0.4652</v>
      </c>
      <c r="DN19" s="26">
        <f t="shared" si="12"/>
        <v>0.4652</v>
      </c>
      <c r="DO19" s="26">
        <f t="shared" si="12"/>
        <v>0.4652</v>
      </c>
      <c r="DP19" s="26">
        <f t="shared" si="12"/>
        <v>0.4652</v>
      </c>
      <c r="DQ19" s="26">
        <f t="shared" si="12"/>
        <v>0.4652</v>
      </c>
      <c r="DR19" s="26">
        <f t="shared" si="12"/>
        <v>0.4652</v>
      </c>
      <c r="DS19" s="26">
        <f t="shared" si="12"/>
        <v>0.4652</v>
      </c>
      <c r="DT19" s="26">
        <f t="shared" si="12"/>
        <v>0.4652</v>
      </c>
      <c r="DU19" s="26">
        <f t="shared" si="12"/>
        <v>0.4652</v>
      </c>
      <c r="DV19" s="26">
        <f t="shared" si="12"/>
        <v>0.4652</v>
      </c>
      <c r="DW19" s="26">
        <f t="shared" si="12"/>
        <v>0.4652</v>
      </c>
      <c r="DX19" s="26">
        <f t="shared" si="12"/>
        <v>0.4652</v>
      </c>
      <c r="DY19" s="26">
        <f t="shared" si="12"/>
        <v>0.4652</v>
      </c>
      <c r="DZ19" s="26">
        <f t="shared" si="12"/>
        <v>0.4652</v>
      </c>
      <c r="EA19" s="26">
        <f t="shared" ref="EA19:FF19" si="13">ROUND($FZ$137/$FZ$21,4)</f>
        <v>0.4652</v>
      </c>
      <c r="EB19" s="26">
        <f t="shared" si="13"/>
        <v>0.4652</v>
      </c>
      <c r="EC19" s="26">
        <f t="shared" si="13"/>
        <v>0.4652</v>
      </c>
      <c r="ED19" s="26">
        <f t="shared" si="13"/>
        <v>0.4652</v>
      </c>
      <c r="EE19" s="26">
        <f t="shared" si="13"/>
        <v>0.4652</v>
      </c>
      <c r="EF19" s="26">
        <f t="shared" si="13"/>
        <v>0.4652</v>
      </c>
      <c r="EG19" s="26">
        <f t="shared" si="13"/>
        <v>0.4652</v>
      </c>
      <c r="EH19" s="26">
        <f t="shared" si="13"/>
        <v>0.4652</v>
      </c>
      <c r="EI19" s="26">
        <f t="shared" si="13"/>
        <v>0.4652</v>
      </c>
      <c r="EJ19" s="26">
        <f t="shared" si="13"/>
        <v>0.4652</v>
      </c>
      <c r="EK19" s="26">
        <f t="shared" si="13"/>
        <v>0.4652</v>
      </c>
      <c r="EL19" s="26">
        <f t="shared" si="13"/>
        <v>0.4652</v>
      </c>
      <c r="EM19" s="26">
        <f t="shared" si="13"/>
        <v>0.4652</v>
      </c>
      <c r="EN19" s="26">
        <f t="shared" si="13"/>
        <v>0.4652</v>
      </c>
      <c r="EO19" s="26">
        <f t="shared" si="13"/>
        <v>0.4652</v>
      </c>
      <c r="EP19" s="26">
        <f t="shared" si="13"/>
        <v>0.4652</v>
      </c>
      <c r="EQ19" s="26">
        <f t="shared" si="13"/>
        <v>0.4652</v>
      </c>
      <c r="ER19" s="26">
        <f t="shared" si="13"/>
        <v>0.4652</v>
      </c>
      <c r="ES19" s="26">
        <f t="shared" si="13"/>
        <v>0.4652</v>
      </c>
      <c r="ET19" s="26">
        <f t="shared" si="13"/>
        <v>0.4652</v>
      </c>
      <c r="EU19" s="26">
        <f t="shared" si="13"/>
        <v>0.4652</v>
      </c>
      <c r="EV19" s="26">
        <f t="shared" si="13"/>
        <v>0.4652</v>
      </c>
      <c r="EW19" s="26">
        <f t="shared" si="13"/>
        <v>0.4652</v>
      </c>
      <c r="EX19" s="26">
        <f t="shared" si="13"/>
        <v>0.4652</v>
      </c>
      <c r="EY19" s="26">
        <f t="shared" si="13"/>
        <v>0.4652</v>
      </c>
      <c r="EZ19" s="26">
        <f t="shared" si="13"/>
        <v>0.4652</v>
      </c>
      <c r="FA19" s="26">
        <f t="shared" si="13"/>
        <v>0.4652</v>
      </c>
      <c r="FB19" s="26">
        <f t="shared" si="13"/>
        <v>0.4652</v>
      </c>
      <c r="FC19" s="26">
        <f t="shared" si="13"/>
        <v>0.4652</v>
      </c>
      <c r="FD19" s="26">
        <f t="shared" si="13"/>
        <v>0.4652</v>
      </c>
      <c r="FE19" s="26">
        <f t="shared" si="13"/>
        <v>0.4652</v>
      </c>
      <c r="FF19" s="26">
        <f t="shared" si="13"/>
        <v>0.4652</v>
      </c>
      <c r="FG19" s="26">
        <f t="shared" ref="FG19:FX19" si="14">ROUND($FZ$137/$FZ$21,4)</f>
        <v>0.4652</v>
      </c>
      <c r="FH19" s="26">
        <f t="shared" si="14"/>
        <v>0.4652</v>
      </c>
      <c r="FI19" s="26">
        <f t="shared" si="14"/>
        <v>0.4652</v>
      </c>
      <c r="FJ19" s="26">
        <f t="shared" si="14"/>
        <v>0.4652</v>
      </c>
      <c r="FK19" s="26">
        <f t="shared" si="14"/>
        <v>0.4652</v>
      </c>
      <c r="FL19" s="26">
        <f t="shared" si="14"/>
        <v>0.4652</v>
      </c>
      <c r="FM19" s="26">
        <f t="shared" si="14"/>
        <v>0.4652</v>
      </c>
      <c r="FN19" s="26">
        <f t="shared" si="14"/>
        <v>0.4652</v>
      </c>
      <c r="FO19" s="26">
        <f t="shared" si="14"/>
        <v>0.4652</v>
      </c>
      <c r="FP19" s="26">
        <f t="shared" si="14"/>
        <v>0.4652</v>
      </c>
      <c r="FQ19" s="26">
        <f t="shared" si="14"/>
        <v>0.4652</v>
      </c>
      <c r="FR19" s="26">
        <f t="shared" si="14"/>
        <v>0.4652</v>
      </c>
      <c r="FS19" s="26">
        <f t="shared" si="14"/>
        <v>0.4652</v>
      </c>
      <c r="FT19" s="26">
        <f t="shared" si="14"/>
        <v>0.4652</v>
      </c>
      <c r="FU19" s="26">
        <f t="shared" si="14"/>
        <v>0.4652</v>
      </c>
      <c r="FV19" s="26">
        <f t="shared" si="14"/>
        <v>0.4652</v>
      </c>
      <c r="FW19" s="26">
        <f t="shared" si="14"/>
        <v>0.4652</v>
      </c>
      <c r="FX19" s="26">
        <f t="shared" si="14"/>
        <v>0.4652</v>
      </c>
      <c r="FY19" s="26"/>
      <c r="FZ19" s="26">
        <f>FX19</f>
        <v>0.4652</v>
      </c>
      <c r="GA19" s="26"/>
      <c r="GB19" s="26"/>
      <c r="GC19" s="26"/>
      <c r="GD19" s="26"/>
      <c r="GE19" s="2"/>
      <c r="GF19" s="26"/>
      <c r="GG19" s="26"/>
      <c r="GH19" s="26"/>
      <c r="GI19" s="26"/>
      <c r="GJ19" s="26"/>
      <c r="GK19" s="26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5">
      <c r="A20" s="3" t="s">
        <v>434</v>
      </c>
      <c r="B20" s="12" t="s">
        <v>656</v>
      </c>
      <c r="C20" s="21">
        <f>'HB24-1448_GovJanReq'!C20</f>
        <v>5936.4</v>
      </c>
      <c r="D20" s="21">
        <f>'HB24-1448_GovJanReq'!D20</f>
        <v>28893.599999999999</v>
      </c>
      <c r="E20" s="21">
        <f>'HB24-1448_GovJanReq'!E20</f>
        <v>4468.8</v>
      </c>
      <c r="F20" s="21">
        <f>'HB24-1448_GovJanReq'!F20</f>
        <v>15351.599999999999</v>
      </c>
      <c r="G20" s="21">
        <f>'HB24-1448_GovJanReq'!G20</f>
        <v>850.8</v>
      </c>
      <c r="H20" s="21">
        <f>'HB24-1448_GovJanReq'!H20</f>
        <v>794.4</v>
      </c>
      <c r="I20" s="21">
        <f>'HB24-1448_GovJanReq'!I20</f>
        <v>6464.4</v>
      </c>
      <c r="J20" s="21">
        <f>'HB24-1448_GovJanReq'!J20</f>
        <v>1663.2</v>
      </c>
      <c r="K20" s="21">
        <f>'HB24-1448_GovJanReq'!K20</f>
        <v>186</v>
      </c>
      <c r="L20" s="21">
        <f>'HB24-1448_GovJanReq'!L20</f>
        <v>1503.6</v>
      </c>
      <c r="M20" s="21">
        <f>'HB24-1448_GovJanReq'!M20</f>
        <v>685.19999999999993</v>
      </c>
      <c r="N20" s="21">
        <f>'HB24-1448_GovJanReq'!N20</f>
        <v>36894</v>
      </c>
      <c r="O20" s="21">
        <f>'HB24-1448_GovJanReq'!O20</f>
        <v>9018</v>
      </c>
      <c r="P20" s="21">
        <f>'HB24-1448_GovJanReq'!P20</f>
        <v>188.4</v>
      </c>
      <c r="Q20" s="21">
        <f>'HB24-1448_GovJanReq'!Q20</f>
        <v>28060.799999999999</v>
      </c>
      <c r="R20" s="21">
        <f>'HB24-1448_GovJanReq'!R20</f>
        <v>3002.4</v>
      </c>
      <c r="S20" s="21">
        <f>'HB24-1448_GovJanReq'!S20</f>
        <v>1274.3999999999999</v>
      </c>
      <c r="T20" s="21">
        <f>'HB24-1448_GovJanReq'!T20</f>
        <v>124.8</v>
      </c>
      <c r="U20" s="21">
        <f>'HB24-1448_GovJanReq'!U20</f>
        <v>37.199999999999996</v>
      </c>
      <c r="V20" s="21">
        <f>'HB24-1448_GovJanReq'!V20</f>
        <v>208.79999999999998</v>
      </c>
      <c r="W20" s="21">
        <f>'HB24-1448_GovJanReq'!W20</f>
        <v>181.2</v>
      </c>
      <c r="X20" s="21">
        <f>'HB24-1448_GovJanReq'!X20</f>
        <v>36</v>
      </c>
      <c r="Y20" s="21">
        <f>'HB24-1448_GovJanReq'!Y20</f>
        <v>460.79999999999995</v>
      </c>
      <c r="Z20" s="21">
        <f>'HB24-1448_GovJanReq'!Z20</f>
        <v>170.4</v>
      </c>
      <c r="AA20" s="21">
        <f>'HB24-1448_GovJanReq'!AA20</f>
        <v>22339.200000000001</v>
      </c>
      <c r="AB20" s="21">
        <f>'HB24-1448_GovJanReq'!AB20</f>
        <v>19311.599999999999</v>
      </c>
      <c r="AC20" s="21">
        <f>'HB24-1448_GovJanReq'!AC20</f>
        <v>718.8</v>
      </c>
      <c r="AD20" s="21">
        <f>'HB24-1448_GovJanReq'!AD20</f>
        <v>1010.4</v>
      </c>
      <c r="AE20" s="21">
        <f>'HB24-1448_GovJanReq'!AE20</f>
        <v>67.2</v>
      </c>
      <c r="AF20" s="21">
        <f>'HB24-1448_GovJanReq'!AF20</f>
        <v>141.6</v>
      </c>
      <c r="AG20" s="21">
        <f>'HB24-1448_GovJanReq'!AG20</f>
        <v>415.2</v>
      </c>
      <c r="AH20" s="21">
        <f>'HB24-1448_GovJanReq'!AH20</f>
        <v>710.4</v>
      </c>
      <c r="AI20" s="21">
        <f>'HB24-1448_GovJanReq'!AI20</f>
        <v>262.8</v>
      </c>
      <c r="AJ20" s="21">
        <f>'HB24-1448_GovJanReq'!AJ20</f>
        <v>108</v>
      </c>
      <c r="AK20" s="21">
        <f>'HB24-1448_GovJanReq'!AK20</f>
        <v>139.19999999999999</v>
      </c>
      <c r="AL20" s="21">
        <f>'HB24-1448_GovJanReq'!AL20</f>
        <v>169.2</v>
      </c>
      <c r="AM20" s="21">
        <f>'HB24-1448_GovJanReq'!AM20</f>
        <v>295.2</v>
      </c>
      <c r="AN20" s="21">
        <f>'HB24-1448_GovJanReq'!AN20</f>
        <v>248.39999999999998</v>
      </c>
      <c r="AO20" s="21">
        <f>'HB24-1448_GovJanReq'!AO20</f>
        <v>3228</v>
      </c>
      <c r="AP20" s="21">
        <f>'HB24-1448_GovJanReq'!AP20</f>
        <v>60844.799999999996</v>
      </c>
      <c r="AQ20" s="21">
        <f>'HB24-1448_GovJanReq'!AQ20</f>
        <v>171.6</v>
      </c>
      <c r="AR20" s="21">
        <f>'HB24-1448_GovJanReq'!AR20</f>
        <v>45588</v>
      </c>
      <c r="AS20" s="21">
        <f>'HB24-1448_GovJanReq'!AS20</f>
        <v>4693.2</v>
      </c>
      <c r="AT20" s="21">
        <f>'HB24-1448_GovJanReq'!AT20</f>
        <v>1702.8</v>
      </c>
      <c r="AU20" s="21">
        <f>'HB24-1448_GovJanReq'!AU20</f>
        <v>177.6</v>
      </c>
      <c r="AV20" s="21">
        <f>'HB24-1448_GovJanReq'!AV20</f>
        <v>230.39999999999998</v>
      </c>
      <c r="AW20" s="21">
        <f>'HB24-1448_GovJanReq'!AW20</f>
        <v>178.79999999999998</v>
      </c>
      <c r="AX20" s="21">
        <f>'HB24-1448_GovJanReq'!AX20</f>
        <v>61.199999999999996</v>
      </c>
      <c r="AY20" s="21">
        <f>'HB24-1448_GovJanReq'!AY20</f>
        <v>319.2</v>
      </c>
      <c r="AZ20" s="21">
        <f>'HB24-1448_GovJanReq'!AZ20</f>
        <v>10087.199999999999</v>
      </c>
      <c r="BA20" s="21">
        <f>'HB24-1448_GovJanReq'!BA20</f>
        <v>6768</v>
      </c>
      <c r="BB20" s="21">
        <f>'HB24-1448_GovJanReq'!BB20</f>
        <v>6028.8</v>
      </c>
      <c r="BC20" s="21">
        <f>'HB24-1448_GovJanReq'!BC20</f>
        <v>19404</v>
      </c>
      <c r="BD20" s="21">
        <f>'HB24-1448_GovJanReq'!BD20</f>
        <v>2425.1999999999998</v>
      </c>
      <c r="BE20" s="21">
        <f>'HB24-1448_GovJanReq'!BE20</f>
        <v>919.19999999999993</v>
      </c>
      <c r="BF20" s="21">
        <f>'HB24-1448_GovJanReq'!BF20</f>
        <v>18489.599999999999</v>
      </c>
      <c r="BG20" s="21">
        <f>'HB24-1448_GovJanReq'!BG20</f>
        <v>656.4</v>
      </c>
      <c r="BH20" s="21">
        <f>'HB24-1448_GovJanReq'!BH20</f>
        <v>358.8</v>
      </c>
      <c r="BI20" s="21">
        <f>'HB24-1448_GovJanReq'!BI20</f>
        <v>177.6</v>
      </c>
      <c r="BJ20" s="21">
        <f>'HB24-1448_GovJanReq'!BJ20</f>
        <v>4314</v>
      </c>
      <c r="BK20" s="21">
        <f>'HB24-1448_GovJanReq'!BK20</f>
        <v>14372.4</v>
      </c>
      <c r="BL20" s="21">
        <f>'HB24-1448_GovJanReq'!BL20</f>
        <v>57.599999999999994</v>
      </c>
      <c r="BM20" s="21">
        <f>'HB24-1448_GovJanReq'!BM20</f>
        <v>207.6</v>
      </c>
      <c r="BN20" s="21">
        <f>'HB24-1448_GovJanReq'!BN20</f>
        <v>2450.4</v>
      </c>
      <c r="BO20" s="21">
        <f>'HB24-1448_GovJanReq'!BO20</f>
        <v>1017.5999999999999</v>
      </c>
      <c r="BP20" s="21">
        <f>'HB24-1448_GovJanReq'!BP20</f>
        <v>153.6</v>
      </c>
      <c r="BQ20" s="21">
        <f>'HB24-1448_GovJanReq'!BQ20</f>
        <v>4099.2</v>
      </c>
      <c r="BR20" s="21">
        <f>'HB24-1448_GovJanReq'!BR20</f>
        <v>3291.6</v>
      </c>
      <c r="BS20" s="21">
        <f>'HB24-1448_GovJanReq'!BS20</f>
        <v>853.19999999999993</v>
      </c>
      <c r="BT20" s="21">
        <f>'HB24-1448_GovJanReq'!BT20</f>
        <v>291.59999999999997</v>
      </c>
      <c r="BU20" s="21">
        <f>'HB24-1448_GovJanReq'!BU20</f>
        <v>290.39999999999998</v>
      </c>
      <c r="BV20" s="21">
        <f>'HB24-1448_GovJanReq'!BV20</f>
        <v>890.4</v>
      </c>
      <c r="BW20" s="21">
        <f>'HB24-1448_GovJanReq'!BW20</f>
        <v>1508.3999999999999</v>
      </c>
      <c r="BX20" s="21">
        <f>'HB24-1448_GovJanReq'!BX20</f>
        <v>45.6</v>
      </c>
      <c r="BY20" s="21">
        <f>'HB24-1448_GovJanReq'!BY20</f>
        <v>372</v>
      </c>
      <c r="BZ20" s="21">
        <f>'HB24-1448_GovJanReq'!BZ20</f>
        <v>128.4</v>
      </c>
      <c r="CA20" s="21">
        <f>'HB24-1448_GovJanReq'!CA20</f>
        <v>106.8</v>
      </c>
      <c r="CB20" s="21">
        <f>'HB24-1448_GovJanReq'!CB20</f>
        <v>54669.599999999999</v>
      </c>
      <c r="CC20" s="21">
        <f>'HB24-1448_GovJanReq'!CC20</f>
        <v>139.19999999999999</v>
      </c>
      <c r="CD20" s="21">
        <f>'HB24-1448_GovJanReq'!CD20</f>
        <v>122.39999999999999</v>
      </c>
      <c r="CE20" s="21">
        <f>'HB24-1448_GovJanReq'!CE20</f>
        <v>96</v>
      </c>
      <c r="CF20" s="21">
        <f>'HB24-1448_GovJanReq'!CF20</f>
        <v>99.6</v>
      </c>
      <c r="CG20" s="21">
        <f>'HB24-1448_GovJanReq'!CG20</f>
        <v>148.79999999999998</v>
      </c>
      <c r="CH20" s="21">
        <f>'HB24-1448_GovJanReq'!CH20</f>
        <v>66</v>
      </c>
      <c r="CI20" s="21">
        <f>'HB24-1448_GovJanReq'!CI20</f>
        <v>511.2</v>
      </c>
      <c r="CJ20" s="21">
        <f>'HB24-1448_GovJanReq'!CJ20</f>
        <v>643.19999999999993</v>
      </c>
      <c r="CK20" s="21">
        <f>'HB24-1448_GovJanReq'!CK20</f>
        <v>4425.5999999999995</v>
      </c>
      <c r="CL20" s="21">
        <f>'HB24-1448_GovJanReq'!CL20</f>
        <v>985.19999999999993</v>
      </c>
      <c r="CM20" s="21">
        <f>'HB24-1448_GovJanReq'!CM20</f>
        <v>456</v>
      </c>
      <c r="CN20" s="21">
        <f>'HB24-1448_GovJanReq'!CN20</f>
        <v>23926.799999999999</v>
      </c>
      <c r="CO20" s="21">
        <f>'HB24-1448_GovJanReq'!CO20</f>
        <v>10768.8</v>
      </c>
      <c r="CP20" s="21">
        <f>'HB24-1448_GovJanReq'!CP20</f>
        <v>679.19999999999993</v>
      </c>
      <c r="CQ20" s="21">
        <f>'HB24-1448_GovJanReq'!CQ20</f>
        <v>577.19999999999993</v>
      </c>
      <c r="CR20" s="21">
        <f>'HB24-1448_GovJanReq'!CR20</f>
        <v>177.6</v>
      </c>
      <c r="CS20" s="21">
        <f>'HB24-1448_GovJanReq'!CS20</f>
        <v>240</v>
      </c>
      <c r="CT20" s="21">
        <f>'HB24-1448_GovJanReq'!CT20</f>
        <v>80.399999999999991</v>
      </c>
      <c r="CU20" s="21">
        <f>'HB24-1448_GovJanReq'!CU20</f>
        <v>340.8</v>
      </c>
      <c r="CV20" s="21">
        <f>'HB24-1448_GovJanReq'!CV20</f>
        <v>14.399999999999999</v>
      </c>
      <c r="CW20" s="21">
        <f>'HB24-1448_GovJanReq'!CW20</f>
        <v>150</v>
      </c>
      <c r="CX20" s="21">
        <f>'HB24-1448_GovJanReq'!CX20</f>
        <v>315.59999999999997</v>
      </c>
      <c r="CY20" s="21">
        <f>'HB24-1448_GovJanReq'!CY20</f>
        <v>26.4</v>
      </c>
      <c r="CZ20" s="21">
        <f>'HB24-1448_GovJanReq'!CZ20</f>
        <v>1434</v>
      </c>
      <c r="DA20" s="21">
        <f>'HB24-1448_GovJanReq'!DA20</f>
        <v>154.79999999999998</v>
      </c>
      <c r="DB20" s="21">
        <f>'HB24-1448_GovJanReq'!DB20</f>
        <v>228</v>
      </c>
      <c r="DC20" s="21">
        <f>'HB24-1448_GovJanReq'!DC20</f>
        <v>115.19999999999999</v>
      </c>
      <c r="DD20" s="21">
        <f>'HB24-1448_GovJanReq'!DD20</f>
        <v>126</v>
      </c>
      <c r="DE20" s="21">
        <f>'HB24-1448_GovJanReq'!DE20</f>
        <v>177.6</v>
      </c>
      <c r="DF20" s="21">
        <f>'HB24-1448_GovJanReq'!DF20</f>
        <v>15525.599999999999</v>
      </c>
      <c r="DG20" s="21">
        <f>'HB24-1448_GovJanReq'!DG20</f>
        <v>56.4</v>
      </c>
      <c r="DH20" s="21">
        <f>'HB24-1448_GovJanReq'!DH20</f>
        <v>1485.6</v>
      </c>
      <c r="DI20" s="21">
        <f>'HB24-1448_GovJanReq'!DI20</f>
        <v>1899.6</v>
      </c>
      <c r="DJ20" s="21">
        <f>'HB24-1448_GovJanReq'!DJ20</f>
        <v>543.6</v>
      </c>
      <c r="DK20" s="21">
        <f>'HB24-1448_GovJanReq'!DK20</f>
        <v>338.4</v>
      </c>
      <c r="DL20" s="21">
        <f>'HB24-1448_GovJanReq'!DL20</f>
        <v>4126.8</v>
      </c>
      <c r="DM20" s="21">
        <f>'HB24-1448_GovJanReq'!DM20</f>
        <v>174</v>
      </c>
      <c r="DN20" s="21">
        <f>'HB24-1448_GovJanReq'!DN20</f>
        <v>985.19999999999993</v>
      </c>
      <c r="DO20" s="21">
        <f>'HB24-1448_GovJanReq'!DO20</f>
        <v>2394</v>
      </c>
      <c r="DP20" s="21">
        <f>'HB24-1448_GovJanReq'!DP20</f>
        <v>163.19999999999999</v>
      </c>
      <c r="DQ20" s="21">
        <f>'HB24-1448_GovJanReq'!DQ20</f>
        <v>570</v>
      </c>
      <c r="DR20" s="21">
        <f>'HB24-1448_GovJanReq'!DR20</f>
        <v>1002</v>
      </c>
      <c r="DS20" s="21">
        <f>'HB24-1448_GovJanReq'!DS20</f>
        <v>495.59999999999997</v>
      </c>
      <c r="DT20" s="21">
        <f>'HB24-1448_GovJanReq'!DT20</f>
        <v>106.8</v>
      </c>
      <c r="DU20" s="21">
        <f>'HB24-1448_GovJanReq'!DU20</f>
        <v>266.39999999999998</v>
      </c>
      <c r="DV20" s="21">
        <f>'HB24-1448_GovJanReq'!DV20</f>
        <v>160.79999999999998</v>
      </c>
      <c r="DW20" s="21">
        <f>'HB24-1448_GovJanReq'!DW20</f>
        <v>235.2</v>
      </c>
      <c r="DX20" s="21">
        <f>'HB24-1448_GovJanReq'!DX20</f>
        <v>136.79999999999998</v>
      </c>
      <c r="DY20" s="21">
        <f>'HB24-1448_GovJanReq'!DY20</f>
        <v>223.2</v>
      </c>
      <c r="DZ20" s="21">
        <f>'HB24-1448_GovJanReq'!DZ20</f>
        <v>536.4</v>
      </c>
      <c r="EA20" s="21">
        <f>'HB24-1448_GovJanReq'!EA20</f>
        <v>430.8</v>
      </c>
      <c r="EB20" s="21">
        <f>'HB24-1448_GovJanReq'!EB20</f>
        <v>394.8</v>
      </c>
      <c r="EC20" s="21">
        <f>'HB24-1448_GovJanReq'!EC20</f>
        <v>222</v>
      </c>
      <c r="ED20" s="21">
        <f>'HB24-1448_GovJanReq'!ED20</f>
        <v>1160.3999999999999</v>
      </c>
      <c r="EE20" s="21">
        <f>'HB24-1448_GovJanReq'!EE20</f>
        <v>122.39999999999999</v>
      </c>
      <c r="EF20" s="21">
        <f>'HB24-1448_GovJanReq'!EF20</f>
        <v>1033.2</v>
      </c>
      <c r="EG20" s="21">
        <f>'HB24-1448_GovJanReq'!EG20</f>
        <v>186</v>
      </c>
      <c r="EH20" s="21">
        <f>'HB24-1448_GovJanReq'!EH20</f>
        <v>198</v>
      </c>
      <c r="EI20" s="21">
        <f>'HB24-1448_GovJanReq'!EI20</f>
        <v>10844.4</v>
      </c>
      <c r="EJ20" s="21">
        <f>'HB24-1448_GovJanReq'!EJ20</f>
        <v>7365.5999999999995</v>
      </c>
      <c r="EK20" s="21">
        <f>'HB24-1448_GovJanReq'!EK20</f>
        <v>490.79999999999995</v>
      </c>
      <c r="EL20" s="21">
        <f>'HB24-1448_GovJanReq'!EL20</f>
        <v>357.59999999999997</v>
      </c>
      <c r="EM20" s="21">
        <f>'HB24-1448_GovJanReq'!EM20</f>
        <v>310.8</v>
      </c>
      <c r="EN20" s="21">
        <f>'HB24-1448_GovJanReq'!EN20</f>
        <v>699.6</v>
      </c>
      <c r="EO20" s="21">
        <f>'HB24-1448_GovJanReq'!EO20</f>
        <v>244.79999999999998</v>
      </c>
      <c r="EP20" s="21">
        <f>'HB24-1448_GovJanReq'!EP20</f>
        <v>316.8</v>
      </c>
      <c r="EQ20" s="21">
        <f>'HB24-1448_GovJanReq'!EQ20</f>
        <v>1966.8</v>
      </c>
      <c r="ER20" s="21">
        <f>'HB24-1448_GovJanReq'!ER20</f>
        <v>212.4</v>
      </c>
      <c r="ES20" s="21">
        <f>'HB24-1448_GovJanReq'!ES20</f>
        <v>134.4</v>
      </c>
      <c r="ET20" s="21">
        <f>'HB24-1448_GovJanReq'!ET20</f>
        <v>158.4</v>
      </c>
      <c r="EU20" s="21">
        <f>'HB24-1448_GovJanReq'!EU20</f>
        <v>408</v>
      </c>
      <c r="EV20" s="21">
        <f>'HB24-1448_GovJanReq'!EV20</f>
        <v>60</v>
      </c>
      <c r="EW20" s="21">
        <f>'HB24-1448_GovJanReq'!EW20</f>
        <v>604.79999999999995</v>
      </c>
      <c r="EX20" s="21">
        <f>'HB24-1448_GovJanReq'!EX20</f>
        <v>140.4</v>
      </c>
      <c r="EY20" s="21">
        <f>'HB24-1448_GovJanReq'!EY20</f>
        <v>393.59999999999997</v>
      </c>
      <c r="EZ20" s="21">
        <f>'HB24-1448_GovJanReq'!EZ20</f>
        <v>99.6</v>
      </c>
      <c r="FA20" s="21">
        <f>'HB24-1448_GovJanReq'!FA20</f>
        <v>2515.1999999999998</v>
      </c>
      <c r="FB20" s="21">
        <f>'HB24-1448_GovJanReq'!FB20</f>
        <v>220.79999999999998</v>
      </c>
      <c r="FC20" s="21">
        <f>'HB24-1448_GovJanReq'!FC20</f>
        <v>1204.8</v>
      </c>
      <c r="FD20" s="21">
        <f>'HB24-1448_GovJanReq'!FD20</f>
        <v>306</v>
      </c>
      <c r="FE20" s="21">
        <f>'HB24-1448_GovJanReq'!FE20</f>
        <v>56.4</v>
      </c>
      <c r="FF20" s="21">
        <f>'HB24-1448_GovJanReq'!FF20</f>
        <v>146.4</v>
      </c>
      <c r="FG20" s="21">
        <f>'HB24-1448_GovJanReq'!FG20</f>
        <v>92.399999999999991</v>
      </c>
      <c r="FH20" s="21">
        <f>'HB24-1448_GovJanReq'!FH20</f>
        <v>57.599999999999994</v>
      </c>
      <c r="FI20" s="21">
        <f>'HB24-1448_GovJanReq'!FI20</f>
        <v>1282.8</v>
      </c>
      <c r="FJ20" s="21">
        <f>'HB24-1448_GovJanReq'!FJ20</f>
        <v>1510.8</v>
      </c>
      <c r="FK20" s="21">
        <f>'HB24-1448_GovJanReq'!FK20</f>
        <v>1927.1999999999998</v>
      </c>
      <c r="FL20" s="21">
        <f>'HB24-1448_GovJanReq'!FL20</f>
        <v>5967.5999999999995</v>
      </c>
      <c r="FM20" s="21">
        <f>'HB24-1448_GovJanReq'!FM20</f>
        <v>2769.6</v>
      </c>
      <c r="FN20" s="21">
        <f>'HB24-1448_GovJanReq'!FN20</f>
        <v>15997.199999999999</v>
      </c>
      <c r="FO20" s="21">
        <f>'HB24-1448_GovJanReq'!FO20</f>
        <v>782.4</v>
      </c>
      <c r="FP20" s="21">
        <f>'HB24-1448_GovJanReq'!FP20</f>
        <v>1665.6</v>
      </c>
      <c r="FQ20" s="21">
        <f>'HB24-1448_GovJanReq'!FQ20</f>
        <v>739.19999999999993</v>
      </c>
      <c r="FR20" s="21">
        <f>'HB24-1448_GovJanReq'!FR20</f>
        <v>116.39999999999999</v>
      </c>
      <c r="FS20" s="21">
        <f>'HB24-1448_GovJanReq'!FS20</f>
        <v>141.6</v>
      </c>
      <c r="FT20" s="21">
        <f>'HB24-1448_GovJanReq'!FT20</f>
        <v>48</v>
      </c>
      <c r="FU20" s="21">
        <f>'HB24-1448_GovJanReq'!FU20</f>
        <v>598.79999999999995</v>
      </c>
      <c r="FV20" s="21">
        <f>'HB24-1448_GovJanReq'!FV20</f>
        <v>510</v>
      </c>
      <c r="FW20" s="21">
        <f>'HB24-1448_GovJanReq'!FW20</f>
        <v>120</v>
      </c>
      <c r="FX20" s="21">
        <f>'HB24-1448_GovJanReq'!FX20</f>
        <v>50.4</v>
      </c>
      <c r="FY20" s="21"/>
      <c r="FZ20" s="12">
        <f>SUM(C20:FX20)</f>
        <v>610058.40000000037</v>
      </c>
      <c r="GA20" s="12"/>
      <c r="GB20" s="12"/>
      <c r="GC20" s="12"/>
      <c r="GD20" s="12"/>
      <c r="GE20" s="2"/>
      <c r="GF20" s="12"/>
      <c r="GG20" s="12"/>
      <c r="GH20" s="12"/>
      <c r="GI20" s="12"/>
      <c r="GJ20" s="12"/>
      <c r="GK20" s="12"/>
    </row>
    <row r="21" spans="1:254" s="4" customFormat="1" x14ac:dyDescent="0.35">
      <c r="A21" s="3" t="s">
        <v>435</v>
      </c>
      <c r="B21" s="12" t="s">
        <v>657</v>
      </c>
      <c r="C21" s="12">
        <f>'HB24-1448_GovJanReq'!C21</f>
        <v>6521.9</v>
      </c>
      <c r="D21" s="21">
        <f>'HB24-1448_GovJanReq'!D21</f>
        <v>37295</v>
      </c>
      <c r="E21" s="21">
        <f>'HB24-1448_GovJanReq'!E21</f>
        <v>5356.2</v>
      </c>
      <c r="F21" s="21">
        <f>'HB24-1448_GovJanReq'!F21</f>
        <v>24415.1</v>
      </c>
      <c r="G21" s="21">
        <f>'HB24-1448_GovJanReq'!G21</f>
        <v>1843.9</v>
      </c>
      <c r="H21" s="21">
        <f>'HB24-1448_GovJanReq'!H21</f>
        <v>1071</v>
      </c>
      <c r="I21" s="21">
        <f>'HB24-1448_GovJanReq'!I21</f>
        <v>7793.9</v>
      </c>
      <c r="J21" s="21">
        <f>'HB24-1448_GovJanReq'!J21</f>
        <v>1989</v>
      </c>
      <c r="K21" s="21">
        <f>'HB24-1448_GovJanReq'!K21</f>
        <v>249</v>
      </c>
      <c r="L21" s="21">
        <f>'HB24-1448_GovJanReq'!L21</f>
        <v>2088</v>
      </c>
      <c r="M21" s="21">
        <f>'HB24-1448_GovJanReq'!M21</f>
        <v>849.1</v>
      </c>
      <c r="N21" s="21">
        <f>'HB24-1448_GovJanReq'!N21</f>
        <v>50247.4</v>
      </c>
      <c r="O21" s="21">
        <f>'HB24-1448_GovJanReq'!O21</f>
        <v>12370.9</v>
      </c>
      <c r="P21" s="21">
        <f>'HB24-1448_GovJanReq'!P21</f>
        <v>312</v>
      </c>
      <c r="Q21" s="21">
        <f>'HB24-1448_GovJanReq'!Q21</f>
        <v>40185.1</v>
      </c>
      <c r="R21" s="21">
        <f>'HB24-1448_GovJanReq'!R21</f>
        <v>7394.8</v>
      </c>
      <c r="S21" s="21">
        <f>'HB24-1448_GovJanReq'!S21</f>
        <v>1584.6</v>
      </c>
      <c r="T21" s="21">
        <f>'HB24-1448_GovJanReq'!T21</f>
        <v>160</v>
      </c>
      <c r="U21" s="21">
        <f>'HB24-1448_GovJanReq'!U21</f>
        <v>54</v>
      </c>
      <c r="V21" s="21">
        <f>'HB24-1448_GovJanReq'!V21</f>
        <v>253.5</v>
      </c>
      <c r="W21" s="21">
        <f>'HB24-1448_GovJanReq'!W21</f>
        <v>47.5</v>
      </c>
      <c r="X21" s="21">
        <f>'HB24-1448_GovJanReq'!X21</f>
        <v>40.1</v>
      </c>
      <c r="Y21" s="21">
        <f>'HB24-1448_GovJanReq'!Y21</f>
        <v>873.5</v>
      </c>
      <c r="Z21" s="21">
        <f>'HB24-1448_GovJanReq'!Z21</f>
        <v>231</v>
      </c>
      <c r="AA21" s="21">
        <f>'HB24-1448_GovJanReq'!AA21</f>
        <v>31076.5</v>
      </c>
      <c r="AB21" s="21">
        <f>'HB24-1448_GovJanReq'!AB21</f>
        <v>26859.5</v>
      </c>
      <c r="AC21" s="21">
        <f>'HB24-1448_GovJanReq'!AC21</f>
        <v>847.5</v>
      </c>
      <c r="AD21" s="21">
        <f>'HB24-1448_GovJanReq'!AD21</f>
        <v>1446.7</v>
      </c>
      <c r="AE21" s="21">
        <f>'HB24-1448_GovJanReq'!AE21</f>
        <v>97</v>
      </c>
      <c r="AF21" s="21">
        <f>'HB24-1448_GovJanReq'!AF21</f>
        <v>164.5</v>
      </c>
      <c r="AG21" s="21">
        <f>'HB24-1448_GovJanReq'!AG21</f>
        <v>585.5</v>
      </c>
      <c r="AH21" s="21">
        <f>'HB24-1448_GovJanReq'!AH21</f>
        <v>908</v>
      </c>
      <c r="AI21" s="21">
        <f>'HB24-1448_GovJanReq'!AI21</f>
        <v>383</v>
      </c>
      <c r="AJ21" s="21">
        <f>'HB24-1448_GovJanReq'!AJ21</f>
        <v>181.5</v>
      </c>
      <c r="AK21" s="21">
        <f>'HB24-1448_GovJanReq'!AK21</f>
        <v>159.5</v>
      </c>
      <c r="AL21" s="21">
        <f>'HB24-1448_GovJanReq'!AL21</f>
        <v>285.5</v>
      </c>
      <c r="AM21" s="21">
        <f>'HB24-1448_GovJanReq'!AM21</f>
        <v>306.89999999999998</v>
      </c>
      <c r="AN21" s="21">
        <f>'HB24-1448_GovJanReq'!AN21</f>
        <v>270.5</v>
      </c>
      <c r="AO21" s="21">
        <f>'HB24-1448_GovJanReq'!AO21</f>
        <v>4120.8999999999996</v>
      </c>
      <c r="AP21" s="21">
        <f>'HB24-1448_GovJanReq'!AP21</f>
        <v>84094.399999999994</v>
      </c>
      <c r="AQ21" s="21">
        <f>'HB24-1448_GovJanReq'!AQ21</f>
        <v>251.5</v>
      </c>
      <c r="AR21" s="21">
        <f>'HB24-1448_GovJanReq'!AR21</f>
        <v>61263.4</v>
      </c>
      <c r="AS21" s="21">
        <f>'HB24-1448_GovJanReq'!AS21</f>
        <v>6270.2</v>
      </c>
      <c r="AT21" s="21">
        <f>'HB24-1448_GovJanReq'!AT21</f>
        <v>2557</v>
      </c>
      <c r="AU21" s="21">
        <f>'HB24-1448_GovJanReq'!AU21</f>
        <v>268</v>
      </c>
      <c r="AV21" s="21">
        <f>'HB24-1448_GovJanReq'!AV21</f>
        <v>296</v>
      </c>
      <c r="AW21" s="21">
        <f>'HB24-1448_GovJanReq'!AW21</f>
        <v>257</v>
      </c>
      <c r="AX21" s="21">
        <f>'HB24-1448_GovJanReq'!AX21</f>
        <v>81</v>
      </c>
      <c r="AY21" s="21">
        <f>'HB24-1448_GovJanReq'!AY21</f>
        <v>391.5</v>
      </c>
      <c r="AZ21" s="21">
        <f>'HB24-1448_GovJanReq'!AZ21</f>
        <v>12089.4</v>
      </c>
      <c r="BA21" s="21">
        <f>'HB24-1448_GovJanReq'!BA21</f>
        <v>9089.7999999999993</v>
      </c>
      <c r="BB21" s="21">
        <f>'HB24-1448_GovJanReq'!BB21</f>
        <v>7468.1</v>
      </c>
      <c r="BC21" s="21">
        <f>'HB24-1448_GovJanReq'!BC21</f>
        <v>24771.9</v>
      </c>
      <c r="BD21" s="21">
        <f>'HB24-1448_GovJanReq'!BD21</f>
        <v>3641</v>
      </c>
      <c r="BE21" s="21">
        <f>'HB24-1448_GovJanReq'!BE21</f>
        <v>1092</v>
      </c>
      <c r="BF21" s="21">
        <f>'HB24-1448_GovJanReq'!BF21</f>
        <v>26268.9</v>
      </c>
      <c r="BG21" s="21">
        <f>'HB24-1448_GovJanReq'!BG21</f>
        <v>921</v>
      </c>
      <c r="BH21" s="21">
        <f>'HB24-1448_GovJanReq'!BH21</f>
        <v>577.79999999999995</v>
      </c>
      <c r="BI21" s="21">
        <f>'HB24-1448_GovJanReq'!BI21</f>
        <v>254.5</v>
      </c>
      <c r="BJ21" s="21">
        <f>'HB24-1448_GovJanReq'!BJ21</f>
        <v>6427.3</v>
      </c>
      <c r="BK21" s="21">
        <f>'HB24-1448_GovJanReq'!BK21</f>
        <v>27836.5</v>
      </c>
      <c r="BL21" s="21">
        <f>'HB24-1448_GovJanReq'!BL21</f>
        <v>90.2</v>
      </c>
      <c r="BM21" s="21">
        <f>'HB24-1448_GovJanReq'!BM21</f>
        <v>360</v>
      </c>
      <c r="BN21" s="21">
        <f>'HB24-1448_GovJanReq'!BN21</f>
        <v>3048.4</v>
      </c>
      <c r="BO21" s="21">
        <f>'HB24-1448_GovJanReq'!BO21</f>
        <v>1189</v>
      </c>
      <c r="BP21" s="21">
        <f>'HB24-1448_GovJanReq'!BP21</f>
        <v>137</v>
      </c>
      <c r="BQ21" s="21">
        <f>'HB24-1448_GovJanReq'!BQ21</f>
        <v>5703.4</v>
      </c>
      <c r="BR21" s="21">
        <f>'HB24-1448_GovJanReq'!BR21</f>
        <v>4382.3999999999996</v>
      </c>
      <c r="BS21" s="21">
        <f>'HB24-1448_GovJanReq'!BS21</f>
        <v>1140.9000000000001</v>
      </c>
      <c r="BT21" s="21">
        <f>'HB24-1448_GovJanReq'!BT21</f>
        <v>353.5</v>
      </c>
      <c r="BU21" s="21">
        <f>'HB24-1448_GovJanReq'!BU21</f>
        <v>383</v>
      </c>
      <c r="BV21" s="21">
        <f>'HB24-1448_GovJanReq'!BV21</f>
        <v>1244.5</v>
      </c>
      <c r="BW21" s="21">
        <f>'HB24-1448_GovJanReq'!BW21</f>
        <v>2022.5</v>
      </c>
      <c r="BX21" s="21">
        <f>'HB24-1448_GovJanReq'!BX21</f>
        <v>57</v>
      </c>
      <c r="BY21" s="21">
        <f>'HB24-1448_GovJanReq'!BY21</f>
        <v>393.5</v>
      </c>
      <c r="BZ21" s="21">
        <f>'HB24-1448_GovJanReq'!BZ21</f>
        <v>228</v>
      </c>
      <c r="CA21" s="21">
        <f>'HB24-1448_GovJanReq'!CA21</f>
        <v>141.5</v>
      </c>
      <c r="CB21" s="21">
        <f>'HB24-1448_GovJanReq'!CB21</f>
        <v>73093.2</v>
      </c>
      <c r="CC21" s="21">
        <f>'HB24-1448_GovJanReq'!CC21</f>
        <v>186</v>
      </c>
      <c r="CD21" s="21">
        <f>'HB24-1448_GovJanReq'!CD21</f>
        <v>30</v>
      </c>
      <c r="CE21" s="21">
        <f>'HB24-1448_GovJanReq'!CE21</f>
        <v>159.5</v>
      </c>
      <c r="CF21" s="21">
        <f>'HB24-1448_GovJanReq'!CF21</f>
        <v>100</v>
      </c>
      <c r="CG21" s="21">
        <f>'HB24-1448_GovJanReq'!CG21</f>
        <v>192.5</v>
      </c>
      <c r="CH21" s="21">
        <f>'HB24-1448_GovJanReq'!CH21</f>
        <v>90</v>
      </c>
      <c r="CI21" s="21">
        <f>'HB24-1448_GovJanReq'!CI21</f>
        <v>683</v>
      </c>
      <c r="CJ21" s="21">
        <f>'HB24-1448_GovJanReq'!CJ21</f>
        <v>823</v>
      </c>
      <c r="CK21" s="21">
        <f>'HB24-1448_GovJanReq'!CK21</f>
        <v>4870.1000000000004</v>
      </c>
      <c r="CL21" s="21">
        <f>'HB24-1448_GovJanReq'!CL21</f>
        <v>1155.0999999999999</v>
      </c>
      <c r="CM21" s="21">
        <f>'HB24-1448_GovJanReq'!CM21</f>
        <v>617</v>
      </c>
      <c r="CN21" s="21">
        <f>'HB24-1448_GovJanReq'!CN21</f>
        <v>31411.5</v>
      </c>
      <c r="CO21" s="21">
        <f>'HB24-1448_GovJanReq'!CO21</f>
        <v>14126.2</v>
      </c>
      <c r="CP21" s="21">
        <f>'HB24-1448_GovJanReq'!CP21</f>
        <v>898.4</v>
      </c>
      <c r="CQ21" s="21">
        <f>'HB24-1448_GovJanReq'!CQ21</f>
        <v>759</v>
      </c>
      <c r="CR21" s="21">
        <f>'HB24-1448_GovJanReq'!CR21</f>
        <v>195.5</v>
      </c>
      <c r="CS21" s="21">
        <f>'HB24-1448_GovJanReq'!CS21</f>
        <v>246.4</v>
      </c>
      <c r="CT21" s="21">
        <f>'HB24-1448_GovJanReq'!CT21</f>
        <v>112</v>
      </c>
      <c r="CU21" s="21">
        <f>'HB24-1448_GovJanReq'!CU21</f>
        <v>465</v>
      </c>
      <c r="CV21" s="21">
        <f>'HB24-1448_GovJanReq'!CV21</f>
        <v>24</v>
      </c>
      <c r="CW21" s="21">
        <f>'HB24-1448_GovJanReq'!CW21</f>
        <v>186.1</v>
      </c>
      <c r="CX21" s="21">
        <f>'HB24-1448_GovJanReq'!CX21</f>
        <v>457.5</v>
      </c>
      <c r="CY21" s="21">
        <f>'HB24-1448_GovJanReq'!CY21</f>
        <v>25.5</v>
      </c>
      <c r="CZ21" s="21">
        <f>'HB24-1448_GovJanReq'!CZ21</f>
        <v>1771</v>
      </c>
      <c r="DA21" s="21">
        <f>'HB24-1448_GovJanReq'!DA21</f>
        <v>204</v>
      </c>
      <c r="DB21" s="21">
        <f>'HB24-1448_GovJanReq'!DB21</f>
        <v>310.5</v>
      </c>
      <c r="DC21" s="21">
        <f>'HB24-1448_GovJanReq'!DC21</f>
        <v>193</v>
      </c>
      <c r="DD21" s="21">
        <f>'HB24-1448_GovJanReq'!DD21</f>
        <v>175.5</v>
      </c>
      <c r="DE21" s="21">
        <f>'HB24-1448_GovJanReq'!DE21</f>
        <v>280</v>
      </c>
      <c r="DF21" s="21">
        <f>'HB24-1448_GovJanReq'!DF21</f>
        <v>19979.900000000001</v>
      </c>
      <c r="DG21" s="21">
        <f>'HB24-1448_GovJanReq'!DG21</f>
        <v>93.5</v>
      </c>
      <c r="DH21" s="21">
        <f>'HB24-1448_GovJanReq'!DH21</f>
        <v>1688</v>
      </c>
      <c r="DI21" s="21">
        <f>'HB24-1448_GovJanReq'!DI21</f>
        <v>2353</v>
      </c>
      <c r="DJ21" s="21">
        <f>'HB24-1448_GovJanReq'!DJ21</f>
        <v>599</v>
      </c>
      <c r="DK21" s="21">
        <f>'HB24-1448_GovJanReq'!DK21</f>
        <v>472.5</v>
      </c>
      <c r="DL21" s="21">
        <f>'HB24-1448_GovJanReq'!DL21</f>
        <v>5635.8</v>
      </c>
      <c r="DM21" s="21">
        <f>'HB24-1448_GovJanReq'!DM21</f>
        <v>236</v>
      </c>
      <c r="DN21" s="21">
        <f>'HB24-1448_GovJanReq'!DN21</f>
        <v>1282.8</v>
      </c>
      <c r="DO21" s="21">
        <f>'HB24-1448_GovJanReq'!DO21</f>
        <v>3281.4</v>
      </c>
      <c r="DP21" s="21">
        <f>'HB24-1448_GovJanReq'!DP21</f>
        <v>199</v>
      </c>
      <c r="DQ21" s="21">
        <f>'HB24-1448_GovJanReq'!DQ21</f>
        <v>876.4</v>
      </c>
      <c r="DR21" s="21">
        <f>'HB24-1448_GovJanReq'!DR21</f>
        <v>1266.5</v>
      </c>
      <c r="DS21" s="21">
        <f>'HB24-1448_GovJanReq'!DS21</f>
        <v>545</v>
      </c>
      <c r="DT21" s="21">
        <f>'HB24-1448_GovJanReq'!DT21</f>
        <v>176</v>
      </c>
      <c r="DU21" s="21">
        <f>'HB24-1448_GovJanReq'!DU21</f>
        <v>346</v>
      </c>
      <c r="DV21" s="21">
        <f>'HB24-1448_GovJanReq'!DV21</f>
        <v>198.5</v>
      </c>
      <c r="DW21" s="21">
        <f>'HB24-1448_GovJanReq'!DW21</f>
        <v>285.5</v>
      </c>
      <c r="DX21" s="21">
        <f>'HB24-1448_GovJanReq'!DX21</f>
        <v>168</v>
      </c>
      <c r="DY21" s="21">
        <f>'HB24-1448_GovJanReq'!DY21</f>
        <v>280</v>
      </c>
      <c r="DZ21" s="21">
        <f>'HB24-1448_GovJanReq'!DZ21</f>
        <v>606.5</v>
      </c>
      <c r="EA21" s="21">
        <f>'HB24-1448_GovJanReq'!EA21</f>
        <v>508.5</v>
      </c>
      <c r="EB21" s="21">
        <f>'HB24-1448_GovJanReq'!EB21</f>
        <v>499.5</v>
      </c>
      <c r="EC21" s="21">
        <f>'HB24-1448_GovJanReq'!EC21</f>
        <v>260.5</v>
      </c>
      <c r="ED21" s="21">
        <f>'HB24-1448_GovJanReq'!ED21</f>
        <v>1550</v>
      </c>
      <c r="EE21" s="21">
        <f>'HB24-1448_GovJanReq'!EE21</f>
        <v>185.5</v>
      </c>
      <c r="EF21" s="21">
        <f>'HB24-1448_GovJanReq'!EF21</f>
        <v>1262</v>
      </c>
      <c r="EG21" s="21">
        <f>'HB24-1448_GovJanReq'!EG21</f>
        <v>250</v>
      </c>
      <c r="EH21" s="21">
        <f>'HB24-1448_GovJanReq'!EH21</f>
        <v>246</v>
      </c>
      <c r="EI21" s="21">
        <f>'HB24-1448_GovJanReq'!EI21</f>
        <v>13296.3</v>
      </c>
      <c r="EJ21" s="21">
        <f>'HB24-1448_GovJanReq'!EJ21</f>
        <v>10001.9</v>
      </c>
      <c r="EK21" s="21">
        <f>'HB24-1448_GovJanReq'!EK21</f>
        <v>666.1</v>
      </c>
      <c r="EL21" s="21">
        <f>'HB24-1448_GovJanReq'!EL21</f>
        <v>447</v>
      </c>
      <c r="EM21" s="21">
        <f>'HB24-1448_GovJanReq'!EM21</f>
        <v>350.1</v>
      </c>
      <c r="EN21" s="21">
        <f>'HB24-1448_GovJanReq'!EN21</f>
        <v>920.3</v>
      </c>
      <c r="EO21" s="21">
        <f>'HB24-1448_GovJanReq'!EO21</f>
        <v>287</v>
      </c>
      <c r="EP21" s="21">
        <f>'HB24-1448_GovJanReq'!EP21</f>
        <v>429</v>
      </c>
      <c r="EQ21" s="21">
        <f>'HB24-1448_GovJanReq'!EQ21</f>
        <v>2516.4</v>
      </c>
      <c r="ER21" s="21">
        <f>'HB24-1448_GovJanReq'!ER21</f>
        <v>309.5</v>
      </c>
      <c r="ES21" s="21">
        <f>'HB24-1448_GovJanReq'!ES21</f>
        <v>206.6</v>
      </c>
      <c r="ET21" s="21">
        <f>'HB24-1448_GovJanReq'!ET21</f>
        <v>200.1</v>
      </c>
      <c r="EU21" s="21">
        <f>'HB24-1448_GovJanReq'!EU21</f>
        <v>568</v>
      </c>
      <c r="EV21" s="21">
        <f>'HB24-1448_GovJanReq'!EV21</f>
        <v>66</v>
      </c>
      <c r="EW21" s="21">
        <f>'HB24-1448_GovJanReq'!EW21</f>
        <v>746.5</v>
      </c>
      <c r="EX21" s="21">
        <f>'HB24-1448_GovJanReq'!EX21</f>
        <v>173.5</v>
      </c>
      <c r="EY21" s="21">
        <f>'HB24-1448_GovJanReq'!EY21</f>
        <v>649.70000000000005</v>
      </c>
      <c r="EZ21" s="21">
        <f>'HB24-1448_GovJanReq'!EZ21</f>
        <v>127</v>
      </c>
      <c r="FA21" s="21">
        <f>'HB24-1448_GovJanReq'!FA21</f>
        <v>3261.9</v>
      </c>
      <c r="FB21" s="21">
        <f>'HB24-1448_GovJanReq'!FB21</f>
        <v>268.5</v>
      </c>
      <c r="FC21" s="21">
        <f>'HB24-1448_GovJanReq'!FC21</f>
        <v>1694.6</v>
      </c>
      <c r="FD21" s="21">
        <f>'HB24-1448_GovJanReq'!FD21</f>
        <v>399</v>
      </c>
      <c r="FE21" s="21">
        <f>'HB24-1448_GovJanReq'!FE21</f>
        <v>70</v>
      </c>
      <c r="FF21" s="21">
        <f>'HB24-1448_GovJanReq'!FF21</f>
        <v>175</v>
      </c>
      <c r="FG21" s="21">
        <f>'HB24-1448_GovJanReq'!FG21</f>
        <v>114</v>
      </c>
      <c r="FH21" s="21">
        <f>'HB24-1448_GovJanReq'!FH21</f>
        <v>69</v>
      </c>
      <c r="FI21" s="21">
        <f>'HB24-1448_GovJanReq'!FI21</f>
        <v>1642.5</v>
      </c>
      <c r="FJ21" s="21">
        <f>'HB24-1448_GovJanReq'!FJ21</f>
        <v>2007.5</v>
      </c>
      <c r="FK21" s="21">
        <f>'HB24-1448_GovJanReq'!FK21</f>
        <v>2477</v>
      </c>
      <c r="FL21" s="21">
        <f>'HB24-1448_GovJanReq'!FL21</f>
        <v>8544.1</v>
      </c>
      <c r="FM21" s="21">
        <f>'HB24-1448_GovJanReq'!FM21</f>
        <v>3967.8</v>
      </c>
      <c r="FN21" s="21">
        <f>'HB24-1448_GovJanReq'!FN21</f>
        <v>22829.200000000001</v>
      </c>
      <c r="FO21" s="21">
        <f>'HB24-1448_GovJanReq'!FO21</f>
        <v>1120</v>
      </c>
      <c r="FP21" s="21">
        <f>'HB24-1448_GovJanReq'!FP21</f>
        <v>2343</v>
      </c>
      <c r="FQ21" s="21">
        <f>'HB24-1448_GovJanReq'!FQ21</f>
        <v>984</v>
      </c>
      <c r="FR21" s="21">
        <f>'HB24-1448_GovJanReq'!FR21</f>
        <v>157.1</v>
      </c>
      <c r="FS21" s="21">
        <f>'HB24-1448_GovJanReq'!FS21</f>
        <v>160.5</v>
      </c>
      <c r="FT21" s="21">
        <f>'HB24-1448_GovJanReq'!FT21</f>
        <v>54</v>
      </c>
      <c r="FU21" s="21">
        <f>'HB24-1448_GovJanReq'!FU21</f>
        <v>760.5</v>
      </c>
      <c r="FV21" s="21">
        <f>'HB24-1448_GovJanReq'!FV21</f>
        <v>696.5</v>
      </c>
      <c r="FW21" s="21">
        <f>'HB24-1448_GovJanReq'!FW21</f>
        <v>130</v>
      </c>
      <c r="FX21" s="21">
        <f>'HB24-1448_GovJanReq'!FX21</f>
        <v>64</v>
      </c>
      <c r="FY21" s="12"/>
      <c r="FZ21" s="12">
        <f>SUM(C21:FX21)</f>
        <v>833085.00000000012</v>
      </c>
      <c r="GA21" s="12"/>
      <c r="GB21" s="12"/>
      <c r="GC21" s="12"/>
      <c r="GD21" s="27"/>
      <c r="GE21" s="2"/>
      <c r="GF21" s="27"/>
      <c r="GG21" s="27"/>
      <c r="GH21" s="27"/>
      <c r="GI21" s="27"/>
      <c r="GJ21" s="27"/>
      <c r="GK21" s="27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x14ac:dyDescent="0.35">
      <c r="A22" s="22" t="s">
        <v>436</v>
      </c>
      <c r="B22" s="2" t="s">
        <v>658</v>
      </c>
      <c r="C22" s="12">
        <f>'HB24-1448_GovJanReq'!C22</f>
        <v>0</v>
      </c>
      <c r="D22" s="12">
        <f>'HB24-1448_GovJanReq'!D22</f>
        <v>3770</v>
      </c>
      <c r="E22" s="12">
        <f>'HB24-1448_GovJanReq'!E22</f>
        <v>0</v>
      </c>
      <c r="F22" s="12">
        <f>'HB24-1448_GovJanReq'!F22</f>
        <v>4259</v>
      </c>
      <c r="G22" s="12">
        <f>'HB24-1448_GovJanReq'!G22</f>
        <v>495</v>
      </c>
      <c r="H22" s="12">
        <f>'HB24-1448_GovJanReq'!H22</f>
        <v>0</v>
      </c>
      <c r="I22" s="12">
        <f>'HB24-1448_GovJanReq'!I22</f>
        <v>0</v>
      </c>
      <c r="J22" s="12">
        <f>'HB24-1448_GovJanReq'!J22</f>
        <v>0</v>
      </c>
      <c r="K22" s="12">
        <f>'HB24-1448_GovJanReq'!K22</f>
        <v>0</v>
      </c>
      <c r="L22" s="12">
        <f>'HB24-1448_GovJanReq'!L22</f>
        <v>0</v>
      </c>
      <c r="M22" s="12">
        <f>'HB24-1448_GovJanReq'!M22</f>
        <v>0</v>
      </c>
      <c r="N22" s="12">
        <f>'HB24-1448_GovJanReq'!N22</f>
        <v>1133</v>
      </c>
      <c r="O22" s="12">
        <f>'HB24-1448_GovJanReq'!O22</f>
        <v>922</v>
      </c>
      <c r="P22" s="12">
        <f>'HB24-1448_GovJanReq'!P22</f>
        <v>0</v>
      </c>
      <c r="Q22" s="12">
        <f>'HB24-1448_GovJanReq'!Q22</f>
        <v>5887</v>
      </c>
      <c r="R22" s="12">
        <f>'HB24-1448_GovJanReq'!R22</f>
        <v>0</v>
      </c>
      <c r="S22" s="12">
        <f>'HB24-1448_GovJanReq'!S22</f>
        <v>110</v>
      </c>
      <c r="T22" s="12">
        <f>'HB24-1448_GovJanReq'!T22</f>
        <v>0</v>
      </c>
      <c r="U22" s="12">
        <f>'HB24-1448_GovJanReq'!U22</f>
        <v>0</v>
      </c>
      <c r="V22" s="12">
        <f>'HB24-1448_GovJanReq'!V22</f>
        <v>0</v>
      </c>
      <c r="W22" s="12">
        <f>'HB24-1448_GovJanReq'!W22</f>
        <v>0</v>
      </c>
      <c r="X22" s="12">
        <f>'HB24-1448_GovJanReq'!X22</f>
        <v>0</v>
      </c>
      <c r="Y22" s="12">
        <f>'HB24-1448_GovJanReq'!Y22</f>
        <v>0</v>
      </c>
      <c r="Z22" s="12">
        <f>'HB24-1448_GovJanReq'!Z22</f>
        <v>0</v>
      </c>
      <c r="AA22" s="12">
        <f>'HB24-1448_GovJanReq'!AA22</f>
        <v>3209</v>
      </c>
      <c r="AB22" s="12">
        <f>'HB24-1448_GovJanReq'!AB22</f>
        <v>2379.5</v>
      </c>
      <c r="AC22" s="12">
        <f>'HB24-1448_GovJanReq'!AC22</f>
        <v>0</v>
      </c>
      <c r="AD22" s="12">
        <f>'HB24-1448_GovJanReq'!AD22</f>
        <v>0</v>
      </c>
      <c r="AE22" s="12">
        <f>'HB24-1448_GovJanReq'!AE22</f>
        <v>0</v>
      </c>
      <c r="AF22" s="12">
        <f>'HB24-1448_GovJanReq'!AF22</f>
        <v>0</v>
      </c>
      <c r="AG22" s="12">
        <f>'HB24-1448_GovJanReq'!AG22</f>
        <v>69</v>
      </c>
      <c r="AH22" s="12">
        <f>'HB24-1448_GovJanReq'!AH22</f>
        <v>0</v>
      </c>
      <c r="AI22" s="12">
        <f>'HB24-1448_GovJanReq'!AI22</f>
        <v>0</v>
      </c>
      <c r="AJ22" s="12">
        <f>'HB24-1448_GovJanReq'!AJ22</f>
        <v>0</v>
      </c>
      <c r="AK22" s="12">
        <f>'HB24-1448_GovJanReq'!AK22</f>
        <v>0</v>
      </c>
      <c r="AL22" s="12">
        <f>'HB24-1448_GovJanReq'!AL22</f>
        <v>0</v>
      </c>
      <c r="AM22" s="12">
        <f>'HB24-1448_GovJanReq'!AM22</f>
        <v>0</v>
      </c>
      <c r="AN22" s="12">
        <f>'HB24-1448_GovJanReq'!AN22</f>
        <v>0</v>
      </c>
      <c r="AO22" s="12">
        <f>'HB24-1448_GovJanReq'!AO22</f>
        <v>370.5</v>
      </c>
      <c r="AP22" s="12">
        <f>'HB24-1448_GovJanReq'!AP22</f>
        <v>20182</v>
      </c>
      <c r="AQ22" s="12">
        <f>'HB24-1448_GovJanReq'!AQ22</f>
        <v>0</v>
      </c>
      <c r="AR22" s="12">
        <f>'HB24-1448_GovJanReq'!AR22</f>
        <v>15630.5</v>
      </c>
      <c r="AS22" s="12">
        <f>'HB24-1448_GovJanReq'!AS22</f>
        <v>360</v>
      </c>
      <c r="AT22" s="12">
        <f>'HB24-1448_GovJanReq'!AT22</f>
        <v>490.5</v>
      </c>
      <c r="AU22" s="12">
        <f>'HB24-1448_GovJanReq'!AU22</f>
        <v>0</v>
      </c>
      <c r="AV22" s="12">
        <f>'HB24-1448_GovJanReq'!AV22</f>
        <v>0</v>
      </c>
      <c r="AW22" s="12">
        <f>'HB24-1448_GovJanReq'!AW22</f>
        <v>0</v>
      </c>
      <c r="AX22" s="12">
        <f>'HB24-1448_GovJanReq'!AX22</f>
        <v>0</v>
      </c>
      <c r="AY22" s="12">
        <f>'HB24-1448_GovJanReq'!AY22</f>
        <v>0</v>
      </c>
      <c r="AZ22" s="12">
        <f>'HB24-1448_GovJanReq'!AZ22</f>
        <v>4118.5</v>
      </c>
      <c r="BA22" s="12">
        <f>'HB24-1448_GovJanReq'!BA22</f>
        <v>72</v>
      </c>
      <c r="BB22" s="12">
        <f>'HB24-1448_GovJanReq'!BB22</f>
        <v>0</v>
      </c>
      <c r="BC22" s="12">
        <f>'HB24-1448_GovJanReq'!BC22</f>
        <v>2369.5</v>
      </c>
      <c r="BD22" s="12">
        <f>'HB24-1448_GovJanReq'!BD22</f>
        <v>0</v>
      </c>
      <c r="BE22" s="12">
        <f>'HB24-1448_GovJanReq'!BE22</f>
        <v>0</v>
      </c>
      <c r="BF22" s="12">
        <f>'HB24-1448_GovJanReq'!BF22</f>
        <v>4104.5</v>
      </c>
      <c r="BG22" s="12">
        <f>'HB24-1448_GovJanReq'!BG22</f>
        <v>0</v>
      </c>
      <c r="BH22" s="12">
        <f>'HB24-1448_GovJanReq'!BH22</f>
        <v>0</v>
      </c>
      <c r="BI22" s="12">
        <f>'HB24-1448_GovJanReq'!BI22</f>
        <v>0</v>
      </c>
      <c r="BJ22" s="12">
        <f>'HB24-1448_GovJanReq'!BJ22</f>
        <v>1099</v>
      </c>
      <c r="BK22" s="12">
        <f>'HB24-1448_GovJanReq'!BK22</f>
        <v>12574</v>
      </c>
      <c r="BL22" s="12">
        <f>'HB24-1448_GovJanReq'!BL22</f>
        <v>0</v>
      </c>
      <c r="BM22" s="12">
        <f>'HB24-1448_GovJanReq'!BM22</f>
        <v>0</v>
      </c>
      <c r="BN22" s="12">
        <f>'HB24-1448_GovJanReq'!BN22</f>
        <v>250</v>
      </c>
      <c r="BO22" s="12">
        <f>'HB24-1448_GovJanReq'!BO22</f>
        <v>0</v>
      </c>
      <c r="BP22" s="12">
        <f>'HB24-1448_GovJanReq'!BP22</f>
        <v>0</v>
      </c>
      <c r="BQ22" s="12">
        <f>'HB24-1448_GovJanReq'!BQ22</f>
        <v>531</v>
      </c>
      <c r="BR22" s="12">
        <f>'HB24-1448_GovJanReq'!BR22</f>
        <v>0</v>
      </c>
      <c r="BS22" s="12">
        <f>'HB24-1448_GovJanReq'!BS22</f>
        <v>0</v>
      </c>
      <c r="BT22" s="12">
        <f>'HB24-1448_GovJanReq'!BT22</f>
        <v>0</v>
      </c>
      <c r="BU22" s="12">
        <f>'HB24-1448_GovJanReq'!BU22</f>
        <v>0</v>
      </c>
      <c r="BV22" s="12">
        <f>'HB24-1448_GovJanReq'!BV22</f>
        <v>0</v>
      </c>
      <c r="BW22" s="12">
        <f>'HB24-1448_GovJanReq'!BW22</f>
        <v>34</v>
      </c>
      <c r="BX22" s="12">
        <f>'HB24-1448_GovJanReq'!BX22</f>
        <v>0</v>
      </c>
      <c r="BY22" s="12">
        <f>'HB24-1448_GovJanReq'!BY22</f>
        <v>71.5</v>
      </c>
      <c r="BZ22" s="12">
        <f>'HB24-1448_GovJanReq'!BZ22</f>
        <v>0</v>
      </c>
      <c r="CA22" s="12">
        <f>'HB24-1448_GovJanReq'!CA22</f>
        <v>0</v>
      </c>
      <c r="CB22" s="12">
        <f>'HB24-1448_GovJanReq'!CB22</f>
        <v>7842.5</v>
      </c>
      <c r="CC22" s="12">
        <f>'HB24-1448_GovJanReq'!CC22</f>
        <v>0</v>
      </c>
      <c r="CD22" s="12">
        <f>'HB24-1448_GovJanReq'!CD22</f>
        <v>0</v>
      </c>
      <c r="CE22" s="12">
        <f>'HB24-1448_GovJanReq'!CE22</f>
        <v>0</v>
      </c>
      <c r="CF22" s="12">
        <f>'HB24-1448_GovJanReq'!CF22</f>
        <v>0</v>
      </c>
      <c r="CG22" s="12">
        <f>'HB24-1448_GovJanReq'!CG22</f>
        <v>0</v>
      </c>
      <c r="CH22" s="12">
        <f>'HB24-1448_GovJanReq'!CH22</f>
        <v>0</v>
      </c>
      <c r="CI22" s="12">
        <f>'HB24-1448_GovJanReq'!CI22</f>
        <v>0</v>
      </c>
      <c r="CJ22" s="12">
        <f>'HB24-1448_GovJanReq'!CJ22</f>
        <v>0</v>
      </c>
      <c r="CK22" s="12">
        <f>'HB24-1448_GovJanReq'!CK22</f>
        <v>171</v>
      </c>
      <c r="CL22" s="12">
        <f>'HB24-1448_GovJanReq'!CL22</f>
        <v>0</v>
      </c>
      <c r="CM22" s="12">
        <f>'HB24-1448_GovJanReq'!CM22</f>
        <v>0</v>
      </c>
      <c r="CN22" s="12">
        <f>'HB24-1448_GovJanReq'!CN22</f>
        <v>2843.5</v>
      </c>
      <c r="CO22" s="12">
        <f>'HB24-1448_GovJanReq'!CO22</f>
        <v>2019</v>
      </c>
      <c r="CP22" s="12">
        <f>'HB24-1448_GovJanReq'!CP22</f>
        <v>0</v>
      </c>
      <c r="CQ22" s="12">
        <f>'HB24-1448_GovJanReq'!CQ22</f>
        <v>0</v>
      </c>
      <c r="CR22" s="12">
        <f>'HB24-1448_GovJanReq'!CR22</f>
        <v>0</v>
      </c>
      <c r="CS22" s="12">
        <f>'HB24-1448_GovJanReq'!CS22</f>
        <v>0</v>
      </c>
      <c r="CT22" s="12">
        <f>'HB24-1448_GovJanReq'!CT22</f>
        <v>0</v>
      </c>
      <c r="CU22" s="12">
        <f>'HB24-1448_GovJanReq'!CU22</f>
        <v>0</v>
      </c>
      <c r="CV22" s="12">
        <f>'HB24-1448_GovJanReq'!CV22</f>
        <v>0</v>
      </c>
      <c r="CW22" s="12">
        <f>'HB24-1448_GovJanReq'!CW22</f>
        <v>0</v>
      </c>
      <c r="CX22" s="12">
        <f>'HB24-1448_GovJanReq'!CX22</f>
        <v>0</v>
      </c>
      <c r="CY22" s="12">
        <f>'HB24-1448_GovJanReq'!CY22</f>
        <v>0</v>
      </c>
      <c r="CZ22" s="12">
        <f>'HB24-1448_GovJanReq'!CZ22</f>
        <v>0</v>
      </c>
      <c r="DA22" s="12">
        <f>'HB24-1448_GovJanReq'!DA22</f>
        <v>0</v>
      </c>
      <c r="DB22" s="12">
        <f>'HB24-1448_GovJanReq'!DB22</f>
        <v>0</v>
      </c>
      <c r="DC22" s="12">
        <f>'HB24-1448_GovJanReq'!DC22</f>
        <v>0</v>
      </c>
      <c r="DD22" s="12">
        <f>'HB24-1448_GovJanReq'!DD22</f>
        <v>0</v>
      </c>
      <c r="DE22" s="12">
        <f>'HB24-1448_GovJanReq'!DE22</f>
        <v>0</v>
      </c>
      <c r="DF22" s="12">
        <f>'HB24-1448_GovJanReq'!DF22</f>
        <v>1074</v>
      </c>
      <c r="DG22" s="12">
        <f>'HB24-1448_GovJanReq'!DG22</f>
        <v>0</v>
      </c>
      <c r="DH22" s="12">
        <f>'HB24-1448_GovJanReq'!DH22</f>
        <v>0</v>
      </c>
      <c r="DI22" s="12">
        <f>'HB24-1448_GovJanReq'!DI22</f>
        <v>386</v>
      </c>
      <c r="DJ22" s="12">
        <f>'HB24-1448_GovJanReq'!DJ22</f>
        <v>0</v>
      </c>
      <c r="DK22" s="12">
        <f>'HB24-1448_GovJanReq'!DK22</f>
        <v>0</v>
      </c>
      <c r="DL22" s="12">
        <f>'HB24-1448_GovJanReq'!DL22</f>
        <v>172</v>
      </c>
      <c r="DM22" s="12">
        <f>'HB24-1448_GovJanReq'!DM22</f>
        <v>0</v>
      </c>
      <c r="DN22" s="12">
        <f>'HB24-1448_GovJanReq'!DN22</f>
        <v>0</v>
      </c>
      <c r="DO22" s="12">
        <f>'HB24-1448_GovJanReq'!DO22</f>
        <v>0</v>
      </c>
      <c r="DP22" s="12">
        <f>'HB24-1448_GovJanReq'!DP22</f>
        <v>0</v>
      </c>
      <c r="DQ22" s="12">
        <f>'HB24-1448_GovJanReq'!DQ22</f>
        <v>0</v>
      </c>
      <c r="DR22" s="12">
        <f>'HB24-1448_GovJanReq'!DR22</f>
        <v>0</v>
      </c>
      <c r="DS22" s="12">
        <f>'HB24-1448_GovJanReq'!DS22</f>
        <v>0</v>
      </c>
      <c r="DT22" s="12">
        <f>'HB24-1448_GovJanReq'!DT22</f>
        <v>0</v>
      </c>
      <c r="DU22" s="12">
        <f>'HB24-1448_GovJanReq'!DU22</f>
        <v>0</v>
      </c>
      <c r="DV22" s="12">
        <f>'HB24-1448_GovJanReq'!DV22</f>
        <v>0</v>
      </c>
      <c r="DW22" s="12">
        <f>'HB24-1448_GovJanReq'!DW22</f>
        <v>0</v>
      </c>
      <c r="DX22" s="12">
        <f>'HB24-1448_GovJanReq'!DX22</f>
        <v>0</v>
      </c>
      <c r="DY22" s="12">
        <f>'HB24-1448_GovJanReq'!DY22</f>
        <v>0</v>
      </c>
      <c r="DZ22" s="12">
        <f>'HB24-1448_GovJanReq'!DZ22</f>
        <v>0</v>
      </c>
      <c r="EA22" s="12">
        <f>'HB24-1448_GovJanReq'!EA22</f>
        <v>161</v>
      </c>
      <c r="EB22" s="12">
        <f>'HB24-1448_GovJanReq'!EB22</f>
        <v>0</v>
      </c>
      <c r="EC22" s="12">
        <f>'HB24-1448_GovJanReq'!EC22</f>
        <v>0</v>
      </c>
      <c r="ED22" s="12">
        <f>'HB24-1448_GovJanReq'!ED22</f>
        <v>135</v>
      </c>
      <c r="EE22" s="12">
        <f>'HB24-1448_GovJanReq'!EE22</f>
        <v>0</v>
      </c>
      <c r="EF22" s="12">
        <f>'HB24-1448_GovJanReq'!EF22</f>
        <v>133</v>
      </c>
      <c r="EG22" s="12">
        <f>'HB24-1448_GovJanReq'!EG22</f>
        <v>0</v>
      </c>
      <c r="EH22" s="12">
        <f>'HB24-1448_GovJanReq'!EH22</f>
        <v>0</v>
      </c>
      <c r="EI22" s="12">
        <f>'HB24-1448_GovJanReq'!EI22</f>
        <v>1491</v>
      </c>
      <c r="EJ22" s="12">
        <f>'HB24-1448_GovJanReq'!EJ22</f>
        <v>1546</v>
      </c>
      <c r="EK22" s="12">
        <f>'HB24-1448_GovJanReq'!EK22</f>
        <v>0</v>
      </c>
      <c r="EL22" s="12">
        <f>'HB24-1448_GovJanReq'!EL22</f>
        <v>0</v>
      </c>
      <c r="EM22" s="12">
        <f>'HB24-1448_GovJanReq'!EM22</f>
        <v>0</v>
      </c>
      <c r="EN22" s="12">
        <f>'HB24-1448_GovJanReq'!EN22</f>
        <v>0</v>
      </c>
      <c r="EO22" s="12">
        <f>'HB24-1448_GovJanReq'!EO22</f>
        <v>0</v>
      </c>
      <c r="EP22" s="12">
        <f>'HB24-1448_GovJanReq'!EP22</f>
        <v>0</v>
      </c>
      <c r="EQ22" s="12">
        <f>'HB24-1448_GovJanReq'!EQ22</f>
        <v>85.5</v>
      </c>
      <c r="ER22" s="12">
        <f>'HB24-1448_GovJanReq'!ER22</f>
        <v>0</v>
      </c>
      <c r="ES22" s="12">
        <f>'HB24-1448_GovJanReq'!ES22</f>
        <v>0</v>
      </c>
      <c r="ET22" s="12">
        <f>'HB24-1448_GovJanReq'!ET22</f>
        <v>100</v>
      </c>
      <c r="EU22" s="12">
        <f>'HB24-1448_GovJanReq'!EU22</f>
        <v>0</v>
      </c>
      <c r="EV22" s="12">
        <f>'HB24-1448_GovJanReq'!EV22</f>
        <v>0</v>
      </c>
      <c r="EW22" s="12">
        <f>'HB24-1448_GovJanReq'!EW22</f>
        <v>0</v>
      </c>
      <c r="EX22" s="12">
        <f>'HB24-1448_GovJanReq'!EX22</f>
        <v>0</v>
      </c>
      <c r="EY22" s="12">
        <f>'HB24-1448_GovJanReq'!EY22</f>
        <v>0</v>
      </c>
      <c r="EZ22" s="12">
        <f>'HB24-1448_GovJanReq'!EZ22</f>
        <v>0</v>
      </c>
      <c r="FA22" s="12">
        <f>'HB24-1448_GovJanReq'!FA22</f>
        <v>0</v>
      </c>
      <c r="FB22" s="12">
        <f>'HB24-1448_GovJanReq'!FB22</f>
        <v>0</v>
      </c>
      <c r="FC22" s="12">
        <f>'HB24-1448_GovJanReq'!FC22</f>
        <v>452</v>
      </c>
      <c r="FD22" s="12">
        <f>'HB24-1448_GovJanReq'!FD22</f>
        <v>0</v>
      </c>
      <c r="FE22" s="12">
        <f>'HB24-1448_GovJanReq'!FE22</f>
        <v>0</v>
      </c>
      <c r="FF22" s="12">
        <f>'HB24-1448_GovJanReq'!FF22</f>
        <v>0</v>
      </c>
      <c r="FG22" s="12">
        <f>'HB24-1448_GovJanReq'!FG22</f>
        <v>0</v>
      </c>
      <c r="FH22" s="12">
        <f>'HB24-1448_GovJanReq'!FH22</f>
        <v>0</v>
      </c>
      <c r="FI22" s="12">
        <f>'HB24-1448_GovJanReq'!FI22</f>
        <v>0</v>
      </c>
      <c r="FJ22" s="12">
        <f>'HB24-1448_GovJanReq'!FJ22</f>
        <v>0</v>
      </c>
      <c r="FK22" s="12">
        <f>'HB24-1448_GovJanReq'!FK22</f>
        <v>182</v>
      </c>
      <c r="FL22" s="12">
        <f>'HB24-1448_GovJanReq'!FL22</f>
        <v>2030</v>
      </c>
      <c r="FM22" s="12">
        <f>'HB24-1448_GovJanReq'!FM22</f>
        <v>551</v>
      </c>
      <c r="FN22" s="12">
        <f>'HB24-1448_GovJanReq'!FN22</f>
        <v>4978</v>
      </c>
      <c r="FO22" s="12">
        <f>'HB24-1448_GovJanReq'!FO22</f>
        <v>0</v>
      </c>
      <c r="FP22" s="12">
        <f>'HB24-1448_GovJanReq'!FP22</f>
        <v>0</v>
      </c>
      <c r="FQ22" s="12">
        <f>'HB24-1448_GovJanReq'!FQ22</f>
        <v>0</v>
      </c>
      <c r="FR22" s="12">
        <f>'HB24-1448_GovJanReq'!FR22</f>
        <v>0</v>
      </c>
      <c r="FS22" s="12">
        <f>'HB24-1448_GovJanReq'!FS22</f>
        <v>0</v>
      </c>
      <c r="FT22" s="12">
        <f>'HB24-1448_GovJanReq'!FT22</f>
        <v>0</v>
      </c>
      <c r="FU22" s="12">
        <f>'HB24-1448_GovJanReq'!FU22</f>
        <v>0</v>
      </c>
      <c r="FV22" s="12">
        <f>'HB24-1448_GovJanReq'!FV22</f>
        <v>0</v>
      </c>
      <c r="FW22" s="12">
        <f>'HB24-1448_GovJanReq'!FW22</f>
        <v>0</v>
      </c>
      <c r="FX22" s="12">
        <f>'HB24-1448_GovJanReq'!FX22</f>
        <v>0</v>
      </c>
      <c r="FY22" s="12"/>
      <c r="FZ22" s="12">
        <f>SUM(C22:FY22)</f>
        <v>110843.5</v>
      </c>
      <c r="GA22" s="12"/>
      <c r="GB22" s="12"/>
      <c r="GC22" s="12"/>
      <c r="GD22" s="12"/>
      <c r="GE22" s="2"/>
      <c r="GF22" s="2"/>
      <c r="GG22" s="2"/>
      <c r="GH22" s="2"/>
      <c r="GI22" s="2"/>
      <c r="GJ22" s="2"/>
      <c r="GK22" s="2"/>
    </row>
    <row r="23" spans="1:254" x14ac:dyDescent="0.35">
      <c r="A23" s="22" t="s">
        <v>437</v>
      </c>
      <c r="B23" s="2" t="s">
        <v>674</v>
      </c>
      <c r="C23" s="23">
        <f>'HB24-1448_GovJanReq'!C23</f>
        <v>6556</v>
      </c>
      <c r="D23" s="23">
        <f>'HB24-1448_GovJanReq'!D23</f>
        <v>39211.699999999997</v>
      </c>
      <c r="E23" s="23">
        <f>'HB24-1448_GovJanReq'!E23</f>
        <v>6031.7</v>
      </c>
      <c r="F23" s="23">
        <f>'HB24-1448_GovJanReq'!F23</f>
        <v>23565.3</v>
      </c>
      <c r="G23" s="23">
        <f>'HB24-1448_GovJanReq'!G23</f>
        <v>1550.5</v>
      </c>
      <c r="H23" s="23">
        <f>'HB24-1448_GovJanReq'!H23</f>
        <v>1112</v>
      </c>
      <c r="I23" s="23">
        <f>'HB24-1448_GovJanReq'!I23</f>
        <v>8326</v>
      </c>
      <c r="J23" s="23">
        <f>'HB24-1448_GovJanReq'!J23</f>
        <v>2101.4</v>
      </c>
      <c r="K23" s="23">
        <f>'HB24-1448_GovJanReq'!K23</f>
        <v>270</v>
      </c>
      <c r="L23" s="23">
        <f>'HB24-1448_GovJanReq'!L23</f>
        <v>2192.6</v>
      </c>
      <c r="M23" s="23">
        <f>'HB24-1448_GovJanReq'!M23</f>
        <v>1008.8</v>
      </c>
      <c r="N23" s="23">
        <f>'HB24-1448_GovJanReq'!N23</f>
        <v>50909.1</v>
      </c>
      <c r="O23" s="23">
        <f>'HB24-1448_GovJanReq'!O23</f>
        <v>13189.5</v>
      </c>
      <c r="P23" s="23">
        <f>'HB24-1448_GovJanReq'!P23</f>
        <v>347</v>
      </c>
      <c r="Q23" s="23">
        <f>'HB24-1448_GovJanReq'!Q23</f>
        <v>37905.300000000003</v>
      </c>
      <c r="R23" s="23">
        <f>'HB24-1448_GovJanReq'!R23</f>
        <v>6074.5</v>
      </c>
      <c r="S23" s="23">
        <f>'HB24-1448_GovJanReq'!S23</f>
        <v>1606.3</v>
      </c>
      <c r="T23" s="23">
        <f>'HB24-1448_GovJanReq'!T23</f>
        <v>162.80000000000001</v>
      </c>
      <c r="U23" s="23">
        <f>'HB24-1448_GovJanReq'!U23</f>
        <v>51.7</v>
      </c>
      <c r="V23" s="23">
        <f>'HB24-1448_GovJanReq'!V23</f>
        <v>260.60000000000002</v>
      </c>
      <c r="W23" s="23">
        <f>'HB24-1448_GovJanReq'!W23</f>
        <v>208.9</v>
      </c>
      <c r="X23" s="23">
        <f>'HB24-1448_GovJanReq'!X23</f>
        <v>50</v>
      </c>
      <c r="Y23" s="23">
        <f>'HB24-1448_GovJanReq'!Y23</f>
        <v>948.7</v>
      </c>
      <c r="Z23" s="23">
        <f>'HB24-1448_GovJanReq'!Z23</f>
        <v>230.5</v>
      </c>
      <c r="AA23" s="23">
        <f>'HB24-1448_GovJanReq'!AA23</f>
        <v>31024.400000000001</v>
      </c>
      <c r="AB23" s="23">
        <f>'HB24-1448_GovJanReq'!AB23</f>
        <v>27406</v>
      </c>
      <c r="AC23" s="23">
        <f>'HB24-1448_GovJanReq'!AC23</f>
        <v>932.5</v>
      </c>
      <c r="AD23" s="23">
        <f>'HB24-1448_GovJanReq'!AD23</f>
        <v>1411.6</v>
      </c>
      <c r="AE23" s="23">
        <f>'HB24-1448_GovJanReq'!AE23</f>
        <v>94</v>
      </c>
      <c r="AF23" s="23">
        <f>'HB24-1448_GovJanReq'!AF23</f>
        <v>172</v>
      </c>
      <c r="AG23" s="23">
        <f>'HB24-1448_GovJanReq'!AG23</f>
        <v>612.29999999999995</v>
      </c>
      <c r="AH23" s="23">
        <f>'HB24-1448_GovJanReq'!AH23</f>
        <v>977.5</v>
      </c>
      <c r="AI23" s="23">
        <f>'HB24-1448_GovJanReq'!AI23</f>
        <v>400</v>
      </c>
      <c r="AJ23" s="23">
        <f>'HB24-1448_GovJanReq'!AJ23</f>
        <v>166</v>
      </c>
      <c r="AK23" s="23">
        <f>'HB24-1448_GovJanReq'!AK23</f>
        <v>170.4</v>
      </c>
      <c r="AL23" s="23">
        <f>'HB24-1448_GovJanReq'!AL23</f>
        <v>282</v>
      </c>
      <c r="AM23" s="23">
        <f>'HB24-1448_GovJanReq'!AM23</f>
        <v>371.8</v>
      </c>
      <c r="AN23" s="23">
        <f>'HB24-1448_GovJanReq'!AN23</f>
        <v>314.3</v>
      </c>
      <c r="AO23" s="23">
        <f>'HB24-1448_GovJanReq'!AO23</f>
        <v>4353.3999999999996</v>
      </c>
      <c r="AP23" s="23">
        <f>'HB24-1448_GovJanReq'!AP23</f>
        <v>83844</v>
      </c>
      <c r="AQ23" s="23">
        <f>'HB24-1448_GovJanReq'!AQ23</f>
        <v>237.8</v>
      </c>
      <c r="AR23" s="23">
        <f>'HB24-1448_GovJanReq'!AR23</f>
        <v>62998.26</v>
      </c>
      <c r="AS23" s="23">
        <f>'HB24-1448_GovJanReq'!AS23</f>
        <v>6617.4</v>
      </c>
      <c r="AT23" s="23">
        <f>'HB24-1448_GovJanReq'!AT23</f>
        <v>2651.4</v>
      </c>
      <c r="AU23" s="23">
        <f>'HB24-1448_GovJanReq'!AU23</f>
        <v>305.5</v>
      </c>
      <c r="AV23" s="23">
        <f>'HB24-1448_GovJanReq'!AV23</f>
        <v>307.5</v>
      </c>
      <c r="AW23" s="23">
        <f>'HB24-1448_GovJanReq'!AW23</f>
        <v>255.8</v>
      </c>
      <c r="AX23" s="23">
        <f>'HB24-1448_GovJanReq'!AX23</f>
        <v>66.3</v>
      </c>
      <c r="AY23" s="23">
        <f>'HB24-1448_GovJanReq'!AY23</f>
        <v>424.3</v>
      </c>
      <c r="AZ23" s="23">
        <f>'HB24-1448_GovJanReq'!AZ23</f>
        <v>12382</v>
      </c>
      <c r="BA23" s="23">
        <f>'HB24-1448_GovJanReq'!BA23</f>
        <v>9172.2999999999993</v>
      </c>
      <c r="BB23" s="23">
        <f>'HB24-1448_GovJanReq'!BB23</f>
        <v>7569.5</v>
      </c>
      <c r="BC23" s="23">
        <f>'HB24-1448_GovJanReq'!BC23</f>
        <v>25829.3</v>
      </c>
      <c r="BD23" s="23">
        <f>'HB24-1448_GovJanReq'!BD23</f>
        <v>3635</v>
      </c>
      <c r="BE23" s="23">
        <f>'HB24-1448_GovJanReq'!BE23</f>
        <v>1259.2</v>
      </c>
      <c r="BF23" s="23">
        <f>'HB24-1448_GovJanReq'!BF23</f>
        <v>25664.7</v>
      </c>
      <c r="BG23" s="23">
        <f>'HB24-1448_GovJanReq'!BG23</f>
        <v>899.7</v>
      </c>
      <c r="BH23" s="23">
        <f>'HB24-1448_GovJanReq'!BH23</f>
        <v>590.29999999999995</v>
      </c>
      <c r="BI23" s="23">
        <f>'HB24-1448_GovJanReq'!BI23</f>
        <v>257.10000000000002</v>
      </c>
      <c r="BJ23" s="23">
        <f>'HB24-1448_GovJanReq'!BJ23</f>
        <v>6303.3</v>
      </c>
      <c r="BK23" s="23">
        <f>'HB24-1448_GovJanReq'!BK23</f>
        <v>30973.9</v>
      </c>
      <c r="BL23" s="23">
        <f>'HB24-1448_GovJanReq'!BL23</f>
        <v>96.7</v>
      </c>
      <c r="BM23" s="23">
        <f>'HB24-1448_GovJanReq'!BM23</f>
        <v>420</v>
      </c>
      <c r="BN23" s="23">
        <f>'HB24-1448_GovJanReq'!BN23</f>
        <v>3202.6</v>
      </c>
      <c r="BO23" s="23">
        <f>'HB24-1448_GovJanReq'!BO23</f>
        <v>1287.2</v>
      </c>
      <c r="BP23" s="23">
        <f>'HB24-1448_GovJanReq'!BP23</f>
        <v>169.6</v>
      </c>
      <c r="BQ23" s="23">
        <f>'HB24-1448_GovJanReq'!BQ23</f>
        <v>5970.6</v>
      </c>
      <c r="BR23" s="23">
        <f>'HB24-1448_GovJanReq'!BR23</f>
        <v>4499.6000000000004</v>
      </c>
      <c r="BS23" s="23">
        <f>'HB24-1448_GovJanReq'!BS23</f>
        <v>1116.0999999999999</v>
      </c>
      <c r="BT23" s="23">
        <f>'HB24-1448_GovJanReq'!BT23</f>
        <v>386.6</v>
      </c>
      <c r="BU23" s="23">
        <f>'HB24-1448_GovJanReq'!BU23</f>
        <v>417</v>
      </c>
      <c r="BV23" s="23">
        <f>'HB24-1448_GovJanReq'!BV23</f>
        <v>1232.5999999999999</v>
      </c>
      <c r="BW23" s="23">
        <f>'HB24-1448_GovJanReq'!BW23</f>
        <v>1992.9</v>
      </c>
      <c r="BX23" s="23">
        <f>'HB24-1448_GovJanReq'!BX23</f>
        <v>69.2</v>
      </c>
      <c r="BY23" s="23">
        <f>'HB24-1448_GovJanReq'!BY23</f>
        <v>459.3</v>
      </c>
      <c r="BZ23" s="23">
        <f>'HB24-1448_GovJanReq'!BZ23</f>
        <v>203.7</v>
      </c>
      <c r="CA23" s="23">
        <f>'HB24-1448_GovJanReq'!CA23</f>
        <v>150.6</v>
      </c>
      <c r="CB23" s="23">
        <f>'HB24-1448_GovJanReq'!CB23</f>
        <v>74887.399999999994</v>
      </c>
      <c r="CC23" s="23">
        <f>'HB24-1448_GovJanReq'!CC23</f>
        <v>188</v>
      </c>
      <c r="CD23" s="23">
        <f>'HB24-1448_GovJanReq'!CD23</f>
        <v>211.3</v>
      </c>
      <c r="CE23" s="23">
        <f>'HB24-1448_GovJanReq'!CE23</f>
        <v>151.80000000000001</v>
      </c>
      <c r="CF23" s="23">
        <f>'HB24-1448_GovJanReq'!CF23</f>
        <v>114.9</v>
      </c>
      <c r="CG23" s="23">
        <f>'HB24-1448_GovJanReq'!CG23</f>
        <v>201.5</v>
      </c>
      <c r="CH23" s="23">
        <f>'HB24-1448_GovJanReq'!CH23</f>
        <v>100.2</v>
      </c>
      <c r="CI23" s="23">
        <f>'HB24-1448_GovJanReq'!CI23</f>
        <v>697.5</v>
      </c>
      <c r="CJ23" s="23">
        <f>'HB24-1448_GovJanReq'!CJ23</f>
        <v>896.7</v>
      </c>
      <c r="CK23" s="23">
        <f>'HB24-1448_GovJanReq'!CK23</f>
        <v>5676.9</v>
      </c>
      <c r="CL23" s="23">
        <f>'HB24-1448_GovJanReq'!CL23</f>
        <v>1281.3</v>
      </c>
      <c r="CM23" s="23">
        <f>'HB24-1448_GovJanReq'!CM23</f>
        <v>732.7</v>
      </c>
      <c r="CN23" s="23">
        <f>'HB24-1448_GovJanReq'!CN23</f>
        <v>32581.3</v>
      </c>
      <c r="CO23" s="23">
        <f>'HB24-1448_GovJanReq'!CO23</f>
        <v>14539.6</v>
      </c>
      <c r="CP23" s="23">
        <f>'HB24-1448_GovJanReq'!CP23</f>
        <v>971.7</v>
      </c>
      <c r="CQ23" s="23">
        <f>'HB24-1448_GovJanReq'!CQ23</f>
        <v>773</v>
      </c>
      <c r="CR23" s="23">
        <f>'HB24-1448_GovJanReq'!CR23</f>
        <v>233.2</v>
      </c>
      <c r="CS23" s="23">
        <f>'HB24-1448_GovJanReq'!CS23</f>
        <v>301.60000000000002</v>
      </c>
      <c r="CT23" s="23">
        <f>'HB24-1448_GovJanReq'!CT23</f>
        <v>103.8</v>
      </c>
      <c r="CU23" s="23">
        <f>'HB24-1448_GovJanReq'!CU23</f>
        <v>406.4</v>
      </c>
      <c r="CV23" s="23">
        <f>'HB24-1448_GovJanReq'!CV23</f>
        <v>50</v>
      </c>
      <c r="CW23" s="23">
        <f>'HB24-1448_GovJanReq'!CW23</f>
        <v>206</v>
      </c>
      <c r="CX23" s="23">
        <f>'HB24-1448_GovJanReq'!CX23</f>
        <v>462.5</v>
      </c>
      <c r="CY23" s="23">
        <f>'HB24-1448_GovJanReq'!CY23</f>
        <v>50</v>
      </c>
      <c r="CZ23" s="23">
        <f>'HB24-1448_GovJanReq'!CZ23</f>
        <v>1843.3</v>
      </c>
      <c r="DA23" s="23">
        <f>'HB24-1448_GovJanReq'!DA23</f>
        <v>199.5</v>
      </c>
      <c r="DB23" s="23">
        <f>'HB24-1448_GovJanReq'!DB23</f>
        <v>320.5</v>
      </c>
      <c r="DC23" s="23">
        <f>'HB24-1448_GovJanReq'!DC23</f>
        <v>183</v>
      </c>
      <c r="DD23" s="23">
        <f>'HB24-1448_GovJanReq'!DD23</f>
        <v>156</v>
      </c>
      <c r="DE23" s="23">
        <f>'HB24-1448_GovJanReq'!DE23</f>
        <v>297.89999999999998</v>
      </c>
      <c r="DF23" s="23">
        <f>'HB24-1448_GovJanReq'!DF23</f>
        <v>21065.599999999999</v>
      </c>
      <c r="DG23" s="23">
        <f>'HB24-1448_GovJanReq'!DG23</f>
        <v>104</v>
      </c>
      <c r="DH23" s="23">
        <f>'HB24-1448_GovJanReq'!DH23</f>
        <v>1860.6</v>
      </c>
      <c r="DI23" s="23">
        <f>'HB24-1448_GovJanReq'!DI23</f>
        <v>2486.8000000000002</v>
      </c>
      <c r="DJ23" s="23">
        <f>'HB24-1448_GovJanReq'!DJ23</f>
        <v>639.5</v>
      </c>
      <c r="DK23" s="23">
        <f>'HB24-1448_GovJanReq'!DK23</f>
        <v>500</v>
      </c>
      <c r="DL23" s="23">
        <f>'HB24-1448_GovJanReq'!DL23</f>
        <v>5726.4</v>
      </c>
      <c r="DM23" s="23">
        <f>'HB24-1448_GovJanReq'!DM23</f>
        <v>232.8</v>
      </c>
      <c r="DN23" s="23">
        <f>'HB24-1448_GovJanReq'!DN23</f>
        <v>1320</v>
      </c>
      <c r="DO23" s="23">
        <f>'HB24-1448_GovJanReq'!DO23</f>
        <v>3248</v>
      </c>
      <c r="DP23" s="23">
        <f>'HB24-1448_GovJanReq'!DP23</f>
        <v>198.3</v>
      </c>
      <c r="DQ23" s="23">
        <f>'HB24-1448_GovJanReq'!DQ23</f>
        <v>834</v>
      </c>
      <c r="DR23" s="23">
        <f>'HB24-1448_GovJanReq'!DR23</f>
        <v>1343.6</v>
      </c>
      <c r="DS23" s="23">
        <f>'HB24-1448_GovJanReq'!DS23</f>
        <v>639</v>
      </c>
      <c r="DT23" s="23">
        <f>'HB24-1448_GovJanReq'!DT23</f>
        <v>175</v>
      </c>
      <c r="DU23" s="23">
        <f>'HB24-1448_GovJanReq'!DU23</f>
        <v>361</v>
      </c>
      <c r="DV23" s="23">
        <f>'HB24-1448_GovJanReq'!DV23</f>
        <v>214</v>
      </c>
      <c r="DW23" s="23">
        <f>'HB24-1448_GovJanReq'!DW23</f>
        <v>307.7</v>
      </c>
      <c r="DX23" s="23">
        <f>'HB24-1448_GovJanReq'!DX23</f>
        <v>164.2</v>
      </c>
      <c r="DY23" s="23">
        <f>'HB24-1448_GovJanReq'!DY23</f>
        <v>305.3</v>
      </c>
      <c r="DZ23" s="23">
        <f>'HB24-1448_GovJanReq'!DZ23</f>
        <v>716.4</v>
      </c>
      <c r="EA23" s="23">
        <f>'HB24-1448_GovJanReq'!EA23</f>
        <v>531.29999999999995</v>
      </c>
      <c r="EB23" s="23">
        <f>'HB24-1448_GovJanReq'!EB23</f>
        <v>569.1</v>
      </c>
      <c r="EC23" s="23">
        <f>'HB24-1448_GovJanReq'!EC23</f>
        <v>297.10000000000002</v>
      </c>
      <c r="ED23" s="23">
        <f>'HB24-1448_GovJanReq'!ED23</f>
        <v>1562.4</v>
      </c>
      <c r="EE23" s="23">
        <f>'HB24-1448_GovJanReq'!EE23</f>
        <v>190.2</v>
      </c>
      <c r="EF23" s="23">
        <f>'HB24-1448_GovJanReq'!EF23</f>
        <v>1404.7</v>
      </c>
      <c r="EG23" s="23">
        <f>'HB24-1448_GovJanReq'!EG23</f>
        <v>249.9</v>
      </c>
      <c r="EH23" s="23">
        <f>'HB24-1448_GovJanReq'!EH23</f>
        <v>248</v>
      </c>
      <c r="EI23" s="23">
        <f>'HB24-1448_GovJanReq'!EI23</f>
        <v>14178.9</v>
      </c>
      <c r="EJ23" s="23">
        <f>'HB24-1448_GovJanReq'!EJ23</f>
        <v>10282</v>
      </c>
      <c r="EK23" s="23">
        <f>'HB24-1448_GovJanReq'!EK23</f>
        <v>682.8</v>
      </c>
      <c r="EL23" s="23">
        <f>'HB24-1448_GovJanReq'!EL23</f>
        <v>474.5</v>
      </c>
      <c r="EM23" s="23">
        <f>'HB24-1448_GovJanReq'!EM23</f>
        <v>384.9</v>
      </c>
      <c r="EN23" s="23">
        <f>'HB24-1448_GovJanReq'!EN23</f>
        <v>979.8</v>
      </c>
      <c r="EO23" s="23">
        <f>'HB24-1448_GovJanReq'!EO23</f>
        <v>314.2</v>
      </c>
      <c r="EP23" s="23">
        <f>'HB24-1448_GovJanReq'!EP23</f>
        <v>419.7</v>
      </c>
      <c r="EQ23" s="23">
        <f>'HB24-1448_GovJanReq'!EQ23</f>
        <v>2658.9</v>
      </c>
      <c r="ER23" s="23">
        <f>'HB24-1448_GovJanReq'!ER23</f>
        <v>316</v>
      </c>
      <c r="ES23" s="23">
        <f>'HB24-1448_GovJanReq'!ES23</f>
        <v>181.4</v>
      </c>
      <c r="ET23" s="23">
        <f>'HB24-1448_GovJanReq'!ET23</f>
        <v>191.2</v>
      </c>
      <c r="EU23" s="23">
        <f>'HB24-1448_GovJanReq'!EU23</f>
        <v>574.6</v>
      </c>
      <c r="EV23" s="23">
        <f>'HB24-1448_GovJanReq'!EV23</f>
        <v>78.8</v>
      </c>
      <c r="EW23" s="23">
        <f>'HB24-1448_GovJanReq'!EW23</f>
        <v>839</v>
      </c>
      <c r="EX23" s="23">
        <f>'HB24-1448_GovJanReq'!EX23</f>
        <v>169.3</v>
      </c>
      <c r="EY23" s="23">
        <f>'HB24-1448_GovJanReq'!EY23</f>
        <v>779</v>
      </c>
      <c r="EZ23" s="23">
        <f>'HB24-1448_GovJanReq'!EZ23</f>
        <v>128.5</v>
      </c>
      <c r="FA23" s="23">
        <f>'HB24-1448_GovJanReq'!FA23</f>
        <v>3455.1</v>
      </c>
      <c r="FB23" s="23">
        <f>'HB24-1448_GovJanReq'!FB23</f>
        <v>295.5</v>
      </c>
      <c r="FC23" s="23">
        <f>'HB24-1448_GovJanReq'!FC23</f>
        <v>1964.2</v>
      </c>
      <c r="FD23" s="23">
        <f>'HB24-1448_GovJanReq'!FD23</f>
        <v>405.3</v>
      </c>
      <c r="FE23" s="23">
        <f>'HB24-1448_GovJanReq'!FE23</f>
        <v>83.4</v>
      </c>
      <c r="FF23" s="23">
        <f>'HB24-1448_GovJanReq'!FF23</f>
        <v>195.4</v>
      </c>
      <c r="FG23" s="23">
        <f>'HB24-1448_GovJanReq'!FG23</f>
        <v>126.8</v>
      </c>
      <c r="FH23" s="23">
        <f>'HB24-1448_GovJanReq'!FH23</f>
        <v>69.7</v>
      </c>
      <c r="FI23" s="23">
        <f>'HB24-1448_GovJanReq'!FI23</f>
        <v>1739.1</v>
      </c>
      <c r="FJ23" s="23">
        <f>'HB24-1448_GovJanReq'!FJ23</f>
        <v>2033</v>
      </c>
      <c r="FK23" s="23">
        <f>'HB24-1448_GovJanReq'!FK23</f>
        <v>2573.5</v>
      </c>
      <c r="FL23" s="23">
        <f>'HB24-1448_GovJanReq'!FL23</f>
        <v>8294</v>
      </c>
      <c r="FM23" s="23">
        <f>'HB24-1448_GovJanReq'!FM23</f>
        <v>3886</v>
      </c>
      <c r="FN23" s="23">
        <f>'HB24-1448_GovJanReq'!FN23</f>
        <v>22184.9</v>
      </c>
      <c r="FO23" s="23">
        <f>'HB24-1448_GovJanReq'!FO23</f>
        <v>1089.0999999999999</v>
      </c>
      <c r="FP23" s="23">
        <f>'HB24-1448_GovJanReq'!FP23</f>
        <v>2280</v>
      </c>
      <c r="FQ23" s="23">
        <f>'HB24-1448_GovJanReq'!FQ23</f>
        <v>986.9</v>
      </c>
      <c r="FR23" s="23">
        <f>'HB24-1448_GovJanReq'!FR23</f>
        <v>169.4</v>
      </c>
      <c r="FS23" s="23">
        <f>'HB24-1448_GovJanReq'!FS23</f>
        <v>179.9</v>
      </c>
      <c r="FT23" s="23">
        <f>'HB24-1448_GovJanReq'!FT23</f>
        <v>59</v>
      </c>
      <c r="FU23" s="23">
        <f>'HB24-1448_GovJanReq'!FU23</f>
        <v>813.7</v>
      </c>
      <c r="FV23" s="23">
        <f>'HB24-1448_GovJanReq'!FV23</f>
        <v>784</v>
      </c>
      <c r="FW23" s="23">
        <f>'HB24-1448_GovJanReq'!FW23</f>
        <v>159.19999999999999</v>
      </c>
      <c r="FX23" s="23">
        <f>'HB24-1448_GovJanReq'!FX23</f>
        <v>57.2</v>
      </c>
      <c r="FY23" s="15"/>
      <c r="FZ23" s="12">
        <f t="shared" ref="FZ23:FZ36" si="15">SUM(C23:FX23)</f>
        <v>850310.15999999992</v>
      </c>
      <c r="GA23" s="12"/>
      <c r="GB23" s="12"/>
      <c r="GC23" s="12"/>
      <c r="GD23" s="12"/>
      <c r="GE23" s="2"/>
      <c r="GF23" s="2"/>
      <c r="GG23" s="2"/>
      <c r="GH23" s="2"/>
      <c r="GI23" s="2"/>
      <c r="GJ23" s="2"/>
      <c r="GK23" s="2"/>
    </row>
    <row r="24" spans="1:254" x14ac:dyDescent="0.35">
      <c r="A24" s="22" t="s">
        <v>438</v>
      </c>
      <c r="B24" s="107" t="s">
        <v>675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0</v>
      </c>
      <c r="DG24" s="12">
        <v>0</v>
      </c>
      <c r="DH24" s="12">
        <v>0</v>
      </c>
      <c r="DI24" s="12">
        <v>0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0</v>
      </c>
      <c r="DP24" s="12">
        <v>0</v>
      </c>
      <c r="DQ24" s="12">
        <v>0</v>
      </c>
      <c r="DR24" s="12">
        <v>0</v>
      </c>
      <c r="DS24" s="12">
        <v>0</v>
      </c>
      <c r="DT24" s="12">
        <v>0</v>
      </c>
      <c r="DU24" s="12">
        <v>0</v>
      </c>
      <c r="DV24" s="12">
        <v>0</v>
      </c>
      <c r="DW24" s="12">
        <v>0</v>
      </c>
      <c r="DX24" s="12">
        <v>0</v>
      </c>
      <c r="DY24" s="12">
        <v>0</v>
      </c>
      <c r="DZ24" s="12">
        <v>0</v>
      </c>
      <c r="EA24" s="12">
        <v>0</v>
      </c>
      <c r="EB24" s="12">
        <v>0</v>
      </c>
      <c r="EC24" s="12">
        <v>0</v>
      </c>
      <c r="ED24" s="12">
        <v>0</v>
      </c>
      <c r="EE24" s="12">
        <v>0</v>
      </c>
      <c r="EF24" s="12">
        <v>0</v>
      </c>
      <c r="EG24" s="12">
        <v>0</v>
      </c>
      <c r="EH24" s="12">
        <v>0</v>
      </c>
      <c r="EI24" s="12">
        <v>0</v>
      </c>
      <c r="EJ24" s="12">
        <v>0</v>
      </c>
      <c r="EK24" s="12">
        <v>0</v>
      </c>
      <c r="EL24" s="12">
        <v>0</v>
      </c>
      <c r="EM24" s="12">
        <v>0</v>
      </c>
      <c r="EN24" s="12">
        <v>0</v>
      </c>
      <c r="EO24" s="12">
        <v>0</v>
      </c>
      <c r="EP24" s="12">
        <v>0</v>
      </c>
      <c r="EQ24" s="12">
        <v>0</v>
      </c>
      <c r="ER24" s="12">
        <v>0</v>
      </c>
      <c r="ES24" s="12">
        <v>0</v>
      </c>
      <c r="ET24" s="12">
        <v>0</v>
      </c>
      <c r="EU24" s="12">
        <v>0</v>
      </c>
      <c r="EV24" s="12">
        <v>0</v>
      </c>
      <c r="EW24" s="12">
        <v>0</v>
      </c>
      <c r="EX24" s="12">
        <v>0</v>
      </c>
      <c r="EY24" s="12">
        <v>0</v>
      </c>
      <c r="EZ24" s="12">
        <v>0</v>
      </c>
      <c r="FA24" s="12">
        <v>0</v>
      </c>
      <c r="FB24" s="12">
        <v>0</v>
      </c>
      <c r="FC24" s="12">
        <v>0</v>
      </c>
      <c r="FD24" s="12">
        <v>0</v>
      </c>
      <c r="FE24" s="12">
        <v>0</v>
      </c>
      <c r="FF24" s="12">
        <v>0</v>
      </c>
      <c r="FG24" s="12">
        <v>0</v>
      </c>
      <c r="FH24" s="12">
        <v>0</v>
      </c>
      <c r="FI24" s="12">
        <v>0</v>
      </c>
      <c r="FJ24" s="12">
        <v>0</v>
      </c>
      <c r="FK24" s="12">
        <v>0</v>
      </c>
      <c r="FL24" s="12">
        <v>0</v>
      </c>
      <c r="FM24" s="12">
        <v>0</v>
      </c>
      <c r="FN24" s="12">
        <v>0</v>
      </c>
      <c r="FO24" s="12">
        <v>0</v>
      </c>
      <c r="FP24" s="12">
        <v>0</v>
      </c>
      <c r="FQ24" s="12">
        <v>0</v>
      </c>
      <c r="FR24" s="12">
        <v>0</v>
      </c>
      <c r="FS24" s="12">
        <v>0</v>
      </c>
      <c r="FT24" s="12">
        <v>0</v>
      </c>
      <c r="FU24" s="12">
        <v>0</v>
      </c>
      <c r="FV24" s="12">
        <v>0</v>
      </c>
      <c r="FW24" s="12">
        <v>0</v>
      </c>
      <c r="FX24" s="12">
        <v>0</v>
      </c>
      <c r="FY24" s="12"/>
      <c r="FZ24" s="12">
        <f t="shared" si="15"/>
        <v>0</v>
      </c>
      <c r="GA24" s="12"/>
      <c r="GB24" s="12"/>
      <c r="GC24" s="12"/>
      <c r="GD24" s="12"/>
      <c r="GE24" s="2"/>
      <c r="GF24" s="2"/>
      <c r="GG24" s="2"/>
      <c r="GH24" s="2"/>
      <c r="GI24" s="2"/>
      <c r="GJ24" s="2"/>
      <c r="GK24" s="2"/>
    </row>
    <row r="25" spans="1:254" x14ac:dyDescent="0.35">
      <c r="A25" s="22" t="s">
        <v>440</v>
      </c>
      <c r="B25" s="107" t="s">
        <v>439</v>
      </c>
      <c r="C25" s="12">
        <f>'HB24-1448_GovJanReq'!C25</f>
        <v>0</v>
      </c>
      <c r="D25" s="12">
        <f>'HB24-1448_GovJanReq'!D25</f>
        <v>0</v>
      </c>
      <c r="E25" s="12">
        <f>'HB24-1448_GovJanReq'!E25</f>
        <v>0</v>
      </c>
      <c r="F25" s="12">
        <f>'HB24-1448_GovJanReq'!F25</f>
        <v>0</v>
      </c>
      <c r="G25" s="12">
        <f>'HB24-1448_GovJanReq'!G25</f>
        <v>0</v>
      </c>
      <c r="H25" s="12">
        <f>'HB24-1448_GovJanReq'!H25</f>
        <v>0</v>
      </c>
      <c r="I25" s="12">
        <f>'HB24-1448_GovJanReq'!I25</f>
        <v>0</v>
      </c>
      <c r="J25" s="12">
        <f>'HB24-1448_GovJanReq'!J25</f>
        <v>0</v>
      </c>
      <c r="K25" s="12">
        <f>'HB24-1448_GovJanReq'!K25</f>
        <v>0</v>
      </c>
      <c r="L25" s="12">
        <f>'HB24-1448_GovJanReq'!L25</f>
        <v>0</v>
      </c>
      <c r="M25" s="12">
        <f>'HB24-1448_GovJanReq'!M25</f>
        <v>0</v>
      </c>
      <c r="N25" s="12">
        <f>'HB24-1448_GovJanReq'!N25</f>
        <v>0</v>
      </c>
      <c r="O25" s="12">
        <f>'HB24-1448_GovJanReq'!O25</f>
        <v>0</v>
      </c>
      <c r="P25" s="12">
        <f>'HB24-1448_GovJanReq'!P25</f>
        <v>0</v>
      </c>
      <c r="Q25" s="12">
        <f>'HB24-1448_GovJanReq'!Q25</f>
        <v>0</v>
      </c>
      <c r="R25" s="12">
        <f>'HB24-1448_GovJanReq'!R25</f>
        <v>0</v>
      </c>
      <c r="S25" s="12">
        <f>'HB24-1448_GovJanReq'!S25</f>
        <v>0</v>
      </c>
      <c r="T25" s="12">
        <f>'HB24-1448_GovJanReq'!T25</f>
        <v>0</v>
      </c>
      <c r="U25" s="12">
        <f>'HB24-1448_GovJanReq'!U25</f>
        <v>0</v>
      </c>
      <c r="V25" s="12">
        <f>'HB24-1448_GovJanReq'!V25</f>
        <v>0</v>
      </c>
      <c r="W25" s="12">
        <f>'HB24-1448_GovJanReq'!W25</f>
        <v>0</v>
      </c>
      <c r="X25" s="12">
        <f>'HB24-1448_GovJanReq'!X25</f>
        <v>0</v>
      </c>
      <c r="Y25" s="12">
        <f>'HB24-1448_GovJanReq'!Y25</f>
        <v>0</v>
      </c>
      <c r="Z25" s="12">
        <f>'HB24-1448_GovJanReq'!Z25</f>
        <v>0</v>
      </c>
      <c r="AA25" s="12">
        <f>'HB24-1448_GovJanReq'!AA25</f>
        <v>0</v>
      </c>
      <c r="AB25" s="12">
        <f>'HB24-1448_GovJanReq'!AB25</f>
        <v>0</v>
      </c>
      <c r="AC25" s="12">
        <f>'HB24-1448_GovJanReq'!AC25</f>
        <v>0</v>
      </c>
      <c r="AD25" s="12">
        <f>'HB24-1448_GovJanReq'!AD25</f>
        <v>0</v>
      </c>
      <c r="AE25" s="12">
        <f>'HB24-1448_GovJanReq'!AE25</f>
        <v>0</v>
      </c>
      <c r="AF25" s="12">
        <f>'HB24-1448_GovJanReq'!AF25</f>
        <v>0</v>
      </c>
      <c r="AG25" s="12">
        <f>'HB24-1448_GovJanReq'!AG25</f>
        <v>0</v>
      </c>
      <c r="AH25" s="12">
        <f>'HB24-1448_GovJanReq'!AH25</f>
        <v>0</v>
      </c>
      <c r="AI25" s="12">
        <f>'HB24-1448_GovJanReq'!AI25</f>
        <v>0</v>
      </c>
      <c r="AJ25" s="12">
        <f>'HB24-1448_GovJanReq'!AJ25</f>
        <v>0</v>
      </c>
      <c r="AK25" s="12">
        <f>'HB24-1448_GovJanReq'!AK25</f>
        <v>0</v>
      </c>
      <c r="AL25" s="12">
        <f>'HB24-1448_GovJanReq'!AL25</f>
        <v>0</v>
      </c>
      <c r="AM25" s="12">
        <f>'HB24-1448_GovJanReq'!AM25</f>
        <v>0</v>
      </c>
      <c r="AN25" s="12">
        <f>'HB24-1448_GovJanReq'!AN25</f>
        <v>0</v>
      </c>
      <c r="AO25" s="12">
        <f>'HB24-1448_GovJanReq'!AO25</f>
        <v>0</v>
      </c>
      <c r="AP25" s="12">
        <f>'HB24-1448_GovJanReq'!AP25</f>
        <v>0</v>
      </c>
      <c r="AQ25" s="12">
        <f>'HB24-1448_GovJanReq'!AQ25</f>
        <v>0</v>
      </c>
      <c r="AR25" s="12">
        <f>'HB24-1448_GovJanReq'!AR25</f>
        <v>0</v>
      </c>
      <c r="AS25" s="12">
        <f>'HB24-1448_GovJanReq'!AS25</f>
        <v>0</v>
      </c>
      <c r="AT25" s="12">
        <f>'HB24-1448_GovJanReq'!AT25</f>
        <v>0</v>
      </c>
      <c r="AU25" s="12">
        <f>'HB24-1448_GovJanReq'!AU25</f>
        <v>0</v>
      </c>
      <c r="AV25" s="12">
        <f>'HB24-1448_GovJanReq'!AV25</f>
        <v>0</v>
      </c>
      <c r="AW25" s="12">
        <f>'HB24-1448_GovJanReq'!AW25</f>
        <v>0</v>
      </c>
      <c r="AX25" s="12">
        <f>'HB24-1448_GovJanReq'!AX25</f>
        <v>0</v>
      </c>
      <c r="AY25" s="12">
        <f>'HB24-1448_GovJanReq'!AY25</f>
        <v>0</v>
      </c>
      <c r="AZ25" s="12">
        <f>'HB24-1448_GovJanReq'!AZ25</f>
        <v>0</v>
      </c>
      <c r="BA25" s="12">
        <f>'HB24-1448_GovJanReq'!BA25</f>
        <v>0</v>
      </c>
      <c r="BB25" s="12">
        <f>'HB24-1448_GovJanReq'!BB25</f>
        <v>0</v>
      </c>
      <c r="BC25" s="12">
        <f>'HB24-1448_GovJanReq'!BC25</f>
        <v>0</v>
      </c>
      <c r="BD25" s="12">
        <f>'HB24-1448_GovJanReq'!BD25</f>
        <v>0</v>
      </c>
      <c r="BE25" s="12">
        <f>'HB24-1448_GovJanReq'!BE25</f>
        <v>0</v>
      </c>
      <c r="BF25" s="12">
        <f>'HB24-1448_GovJanReq'!BF25</f>
        <v>0</v>
      </c>
      <c r="BG25" s="12">
        <f>'HB24-1448_GovJanReq'!BG25</f>
        <v>0</v>
      </c>
      <c r="BH25" s="12">
        <f>'HB24-1448_GovJanReq'!BH25</f>
        <v>0</v>
      </c>
      <c r="BI25" s="12">
        <f>'HB24-1448_GovJanReq'!BI25</f>
        <v>0</v>
      </c>
      <c r="BJ25" s="12">
        <f>'HB24-1448_GovJanReq'!BJ25</f>
        <v>0</v>
      </c>
      <c r="BK25" s="12">
        <f>'HB24-1448_GovJanReq'!BK25</f>
        <v>0</v>
      </c>
      <c r="BL25" s="12">
        <f>'HB24-1448_GovJanReq'!BL25</f>
        <v>0</v>
      </c>
      <c r="BM25" s="12">
        <f>'HB24-1448_GovJanReq'!BM25</f>
        <v>0</v>
      </c>
      <c r="BN25" s="12">
        <f>'HB24-1448_GovJanReq'!BN25</f>
        <v>0</v>
      </c>
      <c r="BO25" s="12">
        <f>'HB24-1448_GovJanReq'!BO25</f>
        <v>0</v>
      </c>
      <c r="BP25" s="12">
        <f>'HB24-1448_GovJanReq'!BP25</f>
        <v>0</v>
      </c>
      <c r="BQ25" s="12">
        <f>'HB24-1448_GovJanReq'!BQ25</f>
        <v>0</v>
      </c>
      <c r="BR25" s="12">
        <f>'HB24-1448_GovJanReq'!BR25</f>
        <v>0</v>
      </c>
      <c r="BS25" s="12">
        <f>'HB24-1448_GovJanReq'!BS25</f>
        <v>0</v>
      </c>
      <c r="BT25" s="12">
        <f>'HB24-1448_GovJanReq'!BT25</f>
        <v>0</v>
      </c>
      <c r="BU25" s="12">
        <f>'HB24-1448_GovJanReq'!BU25</f>
        <v>0</v>
      </c>
      <c r="BV25" s="12">
        <f>'HB24-1448_GovJanReq'!BV25</f>
        <v>0</v>
      </c>
      <c r="BW25" s="12">
        <f>'HB24-1448_GovJanReq'!BW25</f>
        <v>0</v>
      </c>
      <c r="BX25" s="12">
        <f>'HB24-1448_GovJanReq'!BX25</f>
        <v>0</v>
      </c>
      <c r="BY25" s="12">
        <f>'HB24-1448_GovJanReq'!BY25</f>
        <v>0</v>
      </c>
      <c r="BZ25" s="12">
        <f>'HB24-1448_GovJanReq'!BZ25</f>
        <v>0</v>
      </c>
      <c r="CA25" s="12">
        <f>'HB24-1448_GovJanReq'!CA25</f>
        <v>0</v>
      </c>
      <c r="CB25" s="12">
        <f>'HB24-1448_GovJanReq'!CB25</f>
        <v>0</v>
      </c>
      <c r="CC25" s="12">
        <f>'HB24-1448_GovJanReq'!CC25</f>
        <v>0</v>
      </c>
      <c r="CD25" s="12">
        <f>'HB24-1448_GovJanReq'!CD25</f>
        <v>0</v>
      </c>
      <c r="CE25" s="12">
        <f>'HB24-1448_GovJanReq'!CE25</f>
        <v>0</v>
      </c>
      <c r="CF25" s="12">
        <f>'HB24-1448_GovJanReq'!CF25</f>
        <v>0</v>
      </c>
      <c r="CG25" s="12">
        <f>'HB24-1448_GovJanReq'!CG25</f>
        <v>0</v>
      </c>
      <c r="CH25" s="12">
        <f>'HB24-1448_GovJanReq'!CH25</f>
        <v>0</v>
      </c>
      <c r="CI25" s="12">
        <f>'HB24-1448_GovJanReq'!CI25</f>
        <v>0</v>
      </c>
      <c r="CJ25" s="12">
        <f>'HB24-1448_GovJanReq'!CJ25</f>
        <v>0</v>
      </c>
      <c r="CK25" s="12">
        <f>'HB24-1448_GovJanReq'!CK25</f>
        <v>0</v>
      </c>
      <c r="CL25" s="12">
        <f>'HB24-1448_GovJanReq'!CL25</f>
        <v>0</v>
      </c>
      <c r="CM25" s="12">
        <f>'HB24-1448_GovJanReq'!CM25</f>
        <v>0</v>
      </c>
      <c r="CN25" s="12">
        <f>'HB24-1448_GovJanReq'!CN25</f>
        <v>0</v>
      </c>
      <c r="CO25" s="12">
        <f>'HB24-1448_GovJanReq'!CO25</f>
        <v>0</v>
      </c>
      <c r="CP25" s="12">
        <f>'HB24-1448_GovJanReq'!CP25</f>
        <v>0</v>
      </c>
      <c r="CQ25" s="12">
        <f>'HB24-1448_GovJanReq'!CQ25</f>
        <v>0</v>
      </c>
      <c r="CR25" s="12">
        <f>'HB24-1448_GovJanReq'!CR25</f>
        <v>0</v>
      </c>
      <c r="CS25" s="12">
        <f>'HB24-1448_GovJanReq'!CS25</f>
        <v>0</v>
      </c>
      <c r="CT25" s="12">
        <f>'HB24-1448_GovJanReq'!CT25</f>
        <v>0</v>
      </c>
      <c r="CU25" s="12">
        <f>'HB24-1448_GovJanReq'!CU25</f>
        <v>0</v>
      </c>
      <c r="CV25" s="12">
        <f>'HB24-1448_GovJanReq'!CV25</f>
        <v>0</v>
      </c>
      <c r="CW25" s="12">
        <f>'HB24-1448_GovJanReq'!CW25</f>
        <v>0</v>
      </c>
      <c r="CX25" s="12">
        <f>'HB24-1448_GovJanReq'!CX25</f>
        <v>0</v>
      </c>
      <c r="CY25" s="12">
        <f>'HB24-1448_GovJanReq'!CY25</f>
        <v>0</v>
      </c>
      <c r="CZ25" s="12">
        <f>'HB24-1448_GovJanReq'!CZ25</f>
        <v>0</v>
      </c>
      <c r="DA25" s="12">
        <f>'HB24-1448_GovJanReq'!DA25</f>
        <v>0</v>
      </c>
      <c r="DB25" s="12">
        <f>'HB24-1448_GovJanReq'!DB25</f>
        <v>0</v>
      </c>
      <c r="DC25" s="12">
        <f>'HB24-1448_GovJanReq'!DC25</f>
        <v>0</v>
      </c>
      <c r="DD25" s="12">
        <f>'HB24-1448_GovJanReq'!DD25</f>
        <v>0</v>
      </c>
      <c r="DE25" s="12">
        <f>'HB24-1448_GovJanReq'!DE25</f>
        <v>0</v>
      </c>
      <c r="DF25" s="12">
        <f>'HB24-1448_GovJanReq'!DF25</f>
        <v>0</v>
      </c>
      <c r="DG25" s="12">
        <f>'HB24-1448_GovJanReq'!DG25</f>
        <v>0</v>
      </c>
      <c r="DH25" s="12">
        <f>'HB24-1448_GovJanReq'!DH25</f>
        <v>0</v>
      </c>
      <c r="DI25" s="12">
        <f>'HB24-1448_GovJanReq'!DI25</f>
        <v>0</v>
      </c>
      <c r="DJ25" s="12">
        <f>'HB24-1448_GovJanReq'!DJ25</f>
        <v>0</v>
      </c>
      <c r="DK25" s="12">
        <f>'HB24-1448_GovJanReq'!DK25</f>
        <v>0</v>
      </c>
      <c r="DL25" s="12">
        <f>'HB24-1448_GovJanReq'!DL25</f>
        <v>0</v>
      </c>
      <c r="DM25" s="12">
        <f>'HB24-1448_GovJanReq'!DM25</f>
        <v>0</v>
      </c>
      <c r="DN25" s="12">
        <f>'HB24-1448_GovJanReq'!DN25</f>
        <v>0</v>
      </c>
      <c r="DO25" s="12">
        <f>'HB24-1448_GovJanReq'!DO25</f>
        <v>0</v>
      </c>
      <c r="DP25" s="12">
        <f>'HB24-1448_GovJanReq'!DP25</f>
        <v>0</v>
      </c>
      <c r="DQ25" s="12">
        <f>'HB24-1448_GovJanReq'!DQ25</f>
        <v>0</v>
      </c>
      <c r="DR25" s="12">
        <f>'HB24-1448_GovJanReq'!DR25</f>
        <v>0</v>
      </c>
      <c r="DS25" s="12">
        <f>'HB24-1448_GovJanReq'!DS25</f>
        <v>0</v>
      </c>
      <c r="DT25" s="12">
        <f>'HB24-1448_GovJanReq'!DT25</f>
        <v>0</v>
      </c>
      <c r="DU25" s="12">
        <f>'HB24-1448_GovJanReq'!DU25</f>
        <v>0</v>
      </c>
      <c r="DV25" s="12">
        <f>'HB24-1448_GovJanReq'!DV25</f>
        <v>0</v>
      </c>
      <c r="DW25" s="12">
        <f>'HB24-1448_GovJanReq'!DW25</f>
        <v>0</v>
      </c>
      <c r="DX25" s="12">
        <f>'HB24-1448_GovJanReq'!DX25</f>
        <v>0</v>
      </c>
      <c r="DY25" s="12">
        <f>'HB24-1448_GovJanReq'!DY25</f>
        <v>0</v>
      </c>
      <c r="DZ25" s="12">
        <f>'HB24-1448_GovJanReq'!DZ25</f>
        <v>0</v>
      </c>
      <c r="EA25" s="12">
        <f>'HB24-1448_GovJanReq'!EA25</f>
        <v>0</v>
      </c>
      <c r="EB25" s="12">
        <f>'HB24-1448_GovJanReq'!EB25</f>
        <v>0</v>
      </c>
      <c r="EC25" s="12">
        <f>'HB24-1448_GovJanReq'!EC25</f>
        <v>0</v>
      </c>
      <c r="ED25" s="12">
        <f>'HB24-1448_GovJanReq'!ED25</f>
        <v>0</v>
      </c>
      <c r="EE25" s="12">
        <f>'HB24-1448_GovJanReq'!EE25</f>
        <v>0</v>
      </c>
      <c r="EF25" s="12">
        <f>'HB24-1448_GovJanReq'!EF25</f>
        <v>0</v>
      </c>
      <c r="EG25" s="12">
        <f>'HB24-1448_GovJanReq'!EG25</f>
        <v>0</v>
      </c>
      <c r="EH25" s="12">
        <f>'HB24-1448_GovJanReq'!EH25</f>
        <v>0</v>
      </c>
      <c r="EI25" s="12">
        <f>'HB24-1448_GovJanReq'!EI25</f>
        <v>0</v>
      </c>
      <c r="EJ25" s="12">
        <f>'HB24-1448_GovJanReq'!EJ25</f>
        <v>0</v>
      </c>
      <c r="EK25" s="12">
        <f>'HB24-1448_GovJanReq'!EK25</f>
        <v>0</v>
      </c>
      <c r="EL25" s="12">
        <f>'HB24-1448_GovJanReq'!EL25</f>
        <v>0</v>
      </c>
      <c r="EM25" s="12">
        <f>'HB24-1448_GovJanReq'!EM25</f>
        <v>0</v>
      </c>
      <c r="EN25" s="12">
        <f>'HB24-1448_GovJanReq'!EN25</f>
        <v>0</v>
      </c>
      <c r="EO25" s="12">
        <f>'HB24-1448_GovJanReq'!EO25</f>
        <v>0</v>
      </c>
      <c r="EP25" s="12">
        <f>'HB24-1448_GovJanReq'!EP25</f>
        <v>0</v>
      </c>
      <c r="EQ25" s="12">
        <f>'HB24-1448_GovJanReq'!EQ25</f>
        <v>0</v>
      </c>
      <c r="ER25" s="12">
        <f>'HB24-1448_GovJanReq'!ER25</f>
        <v>0</v>
      </c>
      <c r="ES25" s="12">
        <f>'HB24-1448_GovJanReq'!ES25</f>
        <v>0</v>
      </c>
      <c r="ET25" s="12">
        <f>'HB24-1448_GovJanReq'!ET25</f>
        <v>0</v>
      </c>
      <c r="EU25" s="12">
        <f>'HB24-1448_GovJanReq'!EU25</f>
        <v>0</v>
      </c>
      <c r="EV25" s="12">
        <f>'HB24-1448_GovJanReq'!EV25</f>
        <v>0</v>
      </c>
      <c r="EW25" s="12">
        <f>'HB24-1448_GovJanReq'!EW25</f>
        <v>0</v>
      </c>
      <c r="EX25" s="12">
        <f>'HB24-1448_GovJanReq'!EX25</f>
        <v>0</v>
      </c>
      <c r="EY25" s="12">
        <f>'HB24-1448_GovJanReq'!EY25</f>
        <v>0</v>
      </c>
      <c r="EZ25" s="12">
        <f>'HB24-1448_GovJanReq'!EZ25</f>
        <v>0</v>
      </c>
      <c r="FA25" s="12">
        <f>'HB24-1448_GovJanReq'!FA25</f>
        <v>0</v>
      </c>
      <c r="FB25" s="12">
        <f>'HB24-1448_GovJanReq'!FB25</f>
        <v>0</v>
      </c>
      <c r="FC25" s="12">
        <f>'HB24-1448_GovJanReq'!FC25</f>
        <v>0</v>
      </c>
      <c r="FD25" s="12">
        <f>'HB24-1448_GovJanReq'!FD25</f>
        <v>0</v>
      </c>
      <c r="FE25" s="12">
        <f>'HB24-1448_GovJanReq'!FE25</f>
        <v>0</v>
      </c>
      <c r="FF25" s="12">
        <f>'HB24-1448_GovJanReq'!FF25</f>
        <v>0</v>
      </c>
      <c r="FG25" s="12">
        <f>'HB24-1448_GovJanReq'!FG25</f>
        <v>0</v>
      </c>
      <c r="FH25" s="12">
        <f>'HB24-1448_GovJanReq'!FH25</f>
        <v>0</v>
      </c>
      <c r="FI25" s="12">
        <f>'HB24-1448_GovJanReq'!FI25</f>
        <v>0</v>
      </c>
      <c r="FJ25" s="12">
        <f>'HB24-1448_GovJanReq'!FJ25</f>
        <v>0</v>
      </c>
      <c r="FK25" s="12">
        <f>'HB24-1448_GovJanReq'!FK25</f>
        <v>0</v>
      </c>
      <c r="FL25" s="12">
        <f>'HB24-1448_GovJanReq'!FL25</f>
        <v>0</v>
      </c>
      <c r="FM25" s="12">
        <f>'HB24-1448_GovJanReq'!FM25</f>
        <v>0</v>
      </c>
      <c r="FN25" s="12">
        <f>'HB24-1448_GovJanReq'!FN25</f>
        <v>0</v>
      </c>
      <c r="FO25" s="12">
        <f>'HB24-1448_GovJanReq'!FO25</f>
        <v>0</v>
      </c>
      <c r="FP25" s="12">
        <f>'HB24-1448_GovJanReq'!FP25</f>
        <v>0</v>
      </c>
      <c r="FQ25" s="12">
        <f>'HB24-1448_GovJanReq'!FQ25</f>
        <v>0</v>
      </c>
      <c r="FR25" s="12">
        <f>'HB24-1448_GovJanReq'!FR25</f>
        <v>0</v>
      </c>
      <c r="FS25" s="12">
        <f>'HB24-1448_GovJanReq'!FS25</f>
        <v>0</v>
      </c>
      <c r="FT25" s="12">
        <f>'HB24-1448_GovJanReq'!FT25</f>
        <v>0</v>
      </c>
      <c r="FU25" s="12">
        <f>'HB24-1448_GovJanReq'!FU25</f>
        <v>0</v>
      </c>
      <c r="FV25" s="12">
        <f>'HB24-1448_GovJanReq'!FV25</f>
        <v>0</v>
      </c>
      <c r="FW25" s="12">
        <f>'HB24-1448_GovJanReq'!FW25</f>
        <v>0</v>
      </c>
      <c r="FX25" s="12">
        <f>'HB24-1448_GovJanReq'!FX25</f>
        <v>0</v>
      </c>
      <c r="FY25" s="12"/>
      <c r="FZ25" s="12">
        <f t="shared" si="15"/>
        <v>0</v>
      </c>
      <c r="GA25" s="12"/>
      <c r="GB25" s="12"/>
      <c r="GC25" s="12"/>
      <c r="GD25" s="12"/>
      <c r="GE25" s="2"/>
      <c r="GF25" s="2"/>
      <c r="GG25" s="2"/>
      <c r="GH25" s="2"/>
      <c r="GI25" s="2"/>
      <c r="GJ25" s="2"/>
      <c r="GK25" s="2"/>
    </row>
    <row r="26" spans="1:254" x14ac:dyDescent="0.35">
      <c r="A26" s="22" t="s">
        <v>442</v>
      </c>
      <c r="B26" s="107" t="s">
        <v>441</v>
      </c>
      <c r="C26" s="12">
        <f>'HB24-1448_GovJanReq'!C26</f>
        <v>0</v>
      </c>
      <c r="D26" s="12">
        <f>'HB24-1448_GovJanReq'!D26</f>
        <v>0</v>
      </c>
      <c r="E26" s="12">
        <f>'HB24-1448_GovJanReq'!E26</f>
        <v>0</v>
      </c>
      <c r="F26" s="12">
        <f>'HB24-1448_GovJanReq'!F26</f>
        <v>0</v>
      </c>
      <c r="G26" s="12">
        <f>'HB24-1448_GovJanReq'!G26</f>
        <v>0</v>
      </c>
      <c r="H26" s="12">
        <f>'HB24-1448_GovJanReq'!H26</f>
        <v>0</v>
      </c>
      <c r="I26" s="12">
        <f>'HB24-1448_GovJanReq'!I26</f>
        <v>0</v>
      </c>
      <c r="J26" s="12">
        <f>'HB24-1448_GovJanReq'!J26</f>
        <v>0</v>
      </c>
      <c r="K26" s="12">
        <f>'HB24-1448_GovJanReq'!K26</f>
        <v>0</v>
      </c>
      <c r="L26" s="12">
        <f>'HB24-1448_GovJanReq'!L26</f>
        <v>0</v>
      </c>
      <c r="M26" s="12">
        <f>'HB24-1448_GovJanReq'!M26</f>
        <v>0</v>
      </c>
      <c r="N26" s="12">
        <f>'HB24-1448_GovJanReq'!N26</f>
        <v>0</v>
      </c>
      <c r="O26" s="12">
        <f>'HB24-1448_GovJanReq'!O26</f>
        <v>0</v>
      </c>
      <c r="P26" s="12">
        <f>'HB24-1448_GovJanReq'!P26</f>
        <v>0</v>
      </c>
      <c r="Q26" s="12">
        <f>'HB24-1448_GovJanReq'!Q26</f>
        <v>0</v>
      </c>
      <c r="R26" s="12">
        <f>'HB24-1448_GovJanReq'!R26</f>
        <v>0</v>
      </c>
      <c r="S26" s="12">
        <f>'HB24-1448_GovJanReq'!S26</f>
        <v>0</v>
      </c>
      <c r="T26" s="12">
        <f>'HB24-1448_GovJanReq'!T26</f>
        <v>0</v>
      </c>
      <c r="U26" s="12">
        <f>'HB24-1448_GovJanReq'!U26</f>
        <v>0</v>
      </c>
      <c r="V26" s="12">
        <f>'HB24-1448_GovJanReq'!V26</f>
        <v>0</v>
      </c>
      <c r="W26" s="12">
        <f>'HB24-1448_GovJanReq'!W26</f>
        <v>0</v>
      </c>
      <c r="X26" s="12">
        <f>'HB24-1448_GovJanReq'!X26</f>
        <v>0</v>
      </c>
      <c r="Y26" s="12">
        <f>'HB24-1448_GovJanReq'!Y26</f>
        <v>0</v>
      </c>
      <c r="Z26" s="12">
        <f>'HB24-1448_GovJanReq'!Z26</f>
        <v>0</v>
      </c>
      <c r="AA26" s="12">
        <f>'HB24-1448_GovJanReq'!AA26</f>
        <v>0</v>
      </c>
      <c r="AB26" s="12">
        <f>'HB24-1448_GovJanReq'!AB26</f>
        <v>0</v>
      </c>
      <c r="AC26" s="12">
        <f>'HB24-1448_GovJanReq'!AC26</f>
        <v>0</v>
      </c>
      <c r="AD26" s="12">
        <f>'HB24-1448_GovJanReq'!AD26</f>
        <v>0</v>
      </c>
      <c r="AE26" s="12">
        <f>'HB24-1448_GovJanReq'!AE26</f>
        <v>0</v>
      </c>
      <c r="AF26" s="12">
        <f>'HB24-1448_GovJanReq'!AF26</f>
        <v>0</v>
      </c>
      <c r="AG26" s="12">
        <f>'HB24-1448_GovJanReq'!AG26</f>
        <v>0</v>
      </c>
      <c r="AH26" s="12">
        <f>'HB24-1448_GovJanReq'!AH26</f>
        <v>0</v>
      </c>
      <c r="AI26" s="12">
        <f>'HB24-1448_GovJanReq'!AI26</f>
        <v>0</v>
      </c>
      <c r="AJ26" s="12">
        <f>'HB24-1448_GovJanReq'!AJ26</f>
        <v>0</v>
      </c>
      <c r="AK26" s="12">
        <f>'HB24-1448_GovJanReq'!AK26</f>
        <v>0</v>
      </c>
      <c r="AL26" s="12">
        <f>'HB24-1448_GovJanReq'!AL26</f>
        <v>0</v>
      </c>
      <c r="AM26" s="12">
        <f>'HB24-1448_GovJanReq'!AM26</f>
        <v>0</v>
      </c>
      <c r="AN26" s="12">
        <f>'HB24-1448_GovJanReq'!AN26</f>
        <v>0</v>
      </c>
      <c r="AO26" s="12">
        <f>'HB24-1448_GovJanReq'!AO26</f>
        <v>0</v>
      </c>
      <c r="AP26" s="12">
        <f>'HB24-1448_GovJanReq'!AP26</f>
        <v>0</v>
      </c>
      <c r="AQ26" s="12">
        <f>'HB24-1448_GovJanReq'!AQ26</f>
        <v>0</v>
      </c>
      <c r="AR26" s="12">
        <f>'HB24-1448_GovJanReq'!AR26</f>
        <v>0</v>
      </c>
      <c r="AS26" s="12">
        <f>'HB24-1448_GovJanReq'!AS26</f>
        <v>0</v>
      </c>
      <c r="AT26" s="12">
        <f>'HB24-1448_GovJanReq'!AT26</f>
        <v>0</v>
      </c>
      <c r="AU26" s="12">
        <f>'HB24-1448_GovJanReq'!AU26</f>
        <v>0</v>
      </c>
      <c r="AV26" s="12">
        <f>'HB24-1448_GovJanReq'!AV26</f>
        <v>0</v>
      </c>
      <c r="AW26" s="12">
        <f>'HB24-1448_GovJanReq'!AW26</f>
        <v>0</v>
      </c>
      <c r="AX26" s="12">
        <f>'HB24-1448_GovJanReq'!AX26</f>
        <v>0</v>
      </c>
      <c r="AY26" s="12">
        <f>'HB24-1448_GovJanReq'!AY26</f>
        <v>0</v>
      </c>
      <c r="AZ26" s="12">
        <f>'HB24-1448_GovJanReq'!AZ26</f>
        <v>0</v>
      </c>
      <c r="BA26" s="12">
        <f>'HB24-1448_GovJanReq'!BA26</f>
        <v>0</v>
      </c>
      <c r="BB26" s="12">
        <f>'HB24-1448_GovJanReq'!BB26</f>
        <v>0</v>
      </c>
      <c r="BC26" s="12">
        <f>'HB24-1448_GovJanReq'!BC26</f>
        <v>0</v>
      </c>
      <c r="BD26" s="12">
        <f>'HB24-1448_GovJanReq'!BD26</f>
        <v>0</v>
      </c>
      <c r="BE26" s="12">
        <f>'HB24-1448_GovJanReq'!BE26</f>
        <v>0</v>
      </c>
      <c r="BF26" s="12">
        <f>'HB24-1448_GovJanReq'!BF26</f>
        <v>0</v>
      </c>
      <c r="BG26" s="12">
        <f>'HB24-1448_GovJanReq'!BG26</f>
        <v>0</v>
      </c>
      <c r="BH26" s="12">
        <f>'HB24-1448_GovJanReq'!BH26</f>
        <v>0</v>
      </c>
      <c r="BI26" s="12">
        <f>'HB24-1448_GovJanReq'!BI26</f>
        <v>0</v>
      </c>
      <c r="BJ26" s="12">
        <f>'HB24-1448_GovJanReq'!BJ26</f>
        <v>0</v>
      </c>
      <c r="BK26" s="12">
        <f>'HB24-1448_GovJanReq'!BK26</f>
        <v>0</v>
      </c>
      <c r="BL26" s="12">
        <f>'HB24-1448_GovJanReq'!BL26</f>
        <v>0</v>
      </c>
      <c r="BM26" s="12">
        <f>'HB24-1448_GovJanReq'!BM26</f>
        <v>0</v>
      </c>
      <c r="BN26" s="12">
        <f>'HB24-1448_GovJanReq'!BN26</f>
        <v>0</v>
      </c>
      <c r="BO26" s="12">
        <f>'HB24-1448_GovJanReq'!BO26</f>
        <v>0</v>
      </c>
      <c r="BP26" s="12">
        <f>'HB24-1448_GovJanReq'!BP26</f>
        <v>0</v>
      </c>
      <c r="BQ26" s="12">
        <f>'HB24-1448_GovJanReq'!BQ26</f>
        <v>0</v>
      </c>
      <c r="BR26" s="12">
        <f>'HB24-1448_GovJanReq'!BR26</f>
        <v>0</v>
      </c>
      <c r="BS26" s="12">
        <f>'HB24-1448_GovJanReq'!BS26</f>
        <v>0</v>
      </c>
      <c r="BT26" s="12">
        <f>'HB24-1448_GovJanReq'!BT26</f>
        <v>0</v>
      </c>
      <c r="BU26" s="12">
        <f>'HB24-1448_GovJanReq'!BU26</f>
        <v>0</v>
      </c>
      <c r="BV26" s="12">
        <f>'HB24-1448_GovJanReq'!BV26</f>
        <v>0</v>
      </c>
      <c r="BW26" s="12">
        <f>'HB24-1448_GovJanReq'!BW26</f>
        <v>0</v>
      </c>
      <c r="BX26" s="12">
        <f>'HB24-1448_GovJanReq'!BX26</f>
        <v>0</v>
      </c>
      <c r="BY26" s="12">
        <f>'HB24-1448_GovJanReq'!BY26</f>
        <v>0</v>
      </c>
      <c r="BZ26" s="12">
        <f>'HB24-1448_GovJanReq'!BZ26</f>
        <v>0</v>
      </c>
      <c r="CA26" s="12">
        <f>'HB24-1448_GovJanReq'!CA26</f>
        <v>0</v>
      </c>
      <c r="CB26" s="12">
        <f>'HB24-1448_GovJanReq'!CB26</f>
        <v>0</v>
      </c>
      <c r="CC26" s="12">
        <f>'HB24-1448_GovJanReq'!CC26</f>
        <v>0</v>
      </c>
      <c r="CD26" s="12">
        <f>'HB24-1448_GovJanReq'!CD26</f>
        <v>0</v>
      </c>
      <c r="CE26" s="12">
        <f>'HB24-1448_GovJanReq'!CE26</f>
        <v>0</v>
      </c>
      <c r="CF26" s="12">
        <f>'HB24-1448_GovJanReq'!CF26</f>
        <v>0</v>
      </c>
      <c r="CG26" s="12">
        <f>'HB24-1448_GovJanReq'!CG26</f>
        <v>0</v>
      </c>
      <c r="CH26" s="12">
        <f>'HB24-1448_GovJanReq'!CH26</f>
        <v>0</v>
      </c>
      <c r="CI26" s="12">
        <f>'HB24-1448_GovJanReq'!CI26</f>
        <v>0</v>
      </c>
      <c r="CJ26" s="12">
        <f>'HB24-1448_GovJanReq'!CJ26</f>
        <v>0</v>
      </c>
      <c r="CK26" s="12">
        <f>'HB24-1448_GovJanReq'!CK26</f>
        <v>0</v>
      </c>
      <c r="CL26" s="12">
        <f>'HB24-1448_GovJanReq'!CL26</f>
        <v>0</v>
      </c>
      <c r="CM26" s="12">
        <f>'HB24-1448_GovJanReq'!CM26</f>
        <v>0</v>
      </c>
      <c r="CN26" s="12">
        <f>'HB24-1448_GovJanReq'!CN26</f>
        <v>0</v>
      </c>
      <c r="CO26" s="12">
        <f>'HB24-1448_GovJanReq'!CO26</f>
        <v>0</v>
      </c>
      <c r="CP26" s="12">
        <f>'HB24-1448_GovJanReq'!CP26</f>
        <v>0</v>
      </c>
      <c r="CQ26" s="12">
        <f>'HB24-1448_GovJanReq'!CQ26</f>
        <v>0</v>
      </c>
      <c r="CR26" s="12">
        <f>'HB24-1448_GovJanReq'!CR26</f>
        <v>0</v>
      </c>
      <c r="CS26" s="12">
        <f>'HB24-1448_GovJanReq'!CS26</f>
        <v>0</v>
      </c>
      <c r="CT26" s="12">
        <f>'HB24-1448_GovJanReq'!CT26</f>
        <v>0</v>
      </c>
      <c r="CU26" s="12">
        <f>'HB24-1448_GovJanReq'!CU26</f>
        <v>0</v>
      </c>
      <c r="CV26" s="12">
        <f>'HB24-1448_GovJanReq'!CV26</f>
        <v>0</v>
      </c>
      <c r="CW26" s="12">
        <f>'HB24-1448_GovJanReq'!CW26</f>
        <v>0</v>
      </c>
      <c r="CX26" s="12">
        <f>'HB24-1448_GovJanReq'!CX26</f>
        <v>0</v>
      </c>
      <c r="CY26" s="12">
        <f>'HB24-1448_GovJanReq'!CY26</f>
        <v>0</v>
      </c>
      <c r="CZ26" s="12">
        <f>'HB24-1448_GovJanReq'!CZ26</f>
        <v>0</v>
      </c>
      <c r="DA26" s="12">
        <f>'HB24-1448_GovJanReq'!DA26</f>
        <v>0</v>
      </c>
      <c r="DB26" s="12">
        <f>'HB24-1448_GovJanReq'!DB26</f>
        <v>0</v>
      </c>
      <c r="DC26" s="12">
        <f>'HB24-1448_GovJanReq'!DC26</f>
        <v>0</v>
      </c>
      <c r="DD26" s="12">
        <f>'HB24-1448_GovJanReq'!DD26</f>
        <v>0</v>
      </c>
      <c r="DE26" s="12">
        <f>'HB24-1448_GovJanReq'!DE26</f>
        <v>0</v>
      </c>
      <c r="DF26" s="12">
        <f>'HB24-1448_GovJanReq'!DF26</f>
        <v>0</v>
      </c>
      <c r="DG26" s="12">
        <f>'HB24-1448_GovJanReq'!DG26</f>
        <v>0</v>
      </c>
      <c r="DH26" s="12">
        <f>'HB24-1448_GovJanReq'!DH26</f>
        <v>0</v>
      </c>
      <c r="DI26" s="12">
        <f>'HB24-1448_GovJanReq'!DI26</f>
        <v>0</v>
      </c>
      <c r="DJ26" s="12">
        <f>'HB24-1448_GovJanReq'!DJ26</f>
        <v>0</v>
      </c>
      <c r="DK26" s="12">
        <f>'HB24-1448_GovJanReq'!DK26</f>
        <v>0</v>
      </c>
      <c r="DL26" s="12">
        <f>'HB24-1448_GovJanReq'!DL26</f>
        <v>0</v>
      </c>
      <c r="DM26" s="12">
        <f>'HB24-1448_GovJanReq'!DM26</f>
        <v>0</v>
      </c>
      <c r="DN26" s="12">
        <f>'HB24-1448_GovJanReq'!DN26</f>
        <v>0</v>
      </c>
      <c r="DO26" s="12">
        <f>'HB24-1448_GovJanReq'!DO26</f>
        <v>0</v>
      </c>
      <c r="DP26" s="12">
        <f>'HB24-1448_GovJanReq'!DP26</f>
        <v>0</v>
      </c>
      <c r="DQ26" s="12">
        <f>'HB24-1448_GovJanReq'!DQ26</f>
        <v>0</v>
      </c>
      <c r="DR26" s="12">
        <f>'HB24-1448_GovJanReq'!DR26</f>
        <v>0</v>
      </c>
      <c r="DS26" s="12">
        <f>'HB24-1448_GovJanReq'!DS26</f>
        <v>0</v>
      </c>
      <c r="DT26" s="12">
        <f>'HB24-1448_GovJanReq'!DT26</f>
        <v>0</v>
      </c>
      <c r="DU26" s="12">
        <f>'HB24-1448_GovJanReq'!DU26</f>
        <v>0</v>
      </c>
      <c r="DV26" s="12">
        <f>'HB24-1448_GovJanReq'!DV26</f>
        <v>0</v>
      </c>
      <c r="DW26" s="12">
        <f>'HB24-1448_GovJanReq'!DW26</f>
        <v>0</v>
      </c>
      <c r="DX26" s="12">
        <f>'HB24-1448_GovJanReq'!DX26</f>
        <v>0</v>
      </c>
      <c r="DY26" s="12">
        <f>'HB24-1448_GovJanReq'!DY26</f>
        <v>0</v>
      </c>
      <c r="DZ26" s="12">
        <f>'HB24-1448_GovJanReq'!DZ26</f>
        <v>0</v>
      </c>
      <c r="EA26" s="12">
        <f>'HB24-1448_GovJanReq'!EA26</f>
        <v>0</v>
      </c>
      <c r="EB26" s="12">
        <f>'HB24-1448_GovJanReq'!EB26</f>
        <v>0</v>
      </c>
      <c r="EC26" s="12">
        <f>'HB24-1448_GovJanReq'!EC26</f>
        <v>0</v>
      </c>
      <c r="ED26" s="12">
        <f>'HB24-1448_GovJanReq'!ED26</f>
        <v>0</v>
      </c>
      <c r="EE26" s="12">
        <f>'HB24-1448_GovJanReq'!EE26</f>
        <v>0</v>
      </c>
      <c r="EF26" s="12">
        <f>'HB24-1448_GovJanReq'!EF26</f>
        <v>0</v>
      </c>
      <c r="EG26" s="12">
        <f>'HB24-1448_GovJanReq'!EG26</f>
        <v>0</v>
      </c>
      <c r="EH26" s="12">
        <f>'HB24-1448_GovJanReq'!EH26</f>
        <v>0</v>
      </c>
      <c r="EI26" s="12">
        <f>'HB24-1448_GovJanReq'!EI26</f>
        <v>0</v>
      </c>
      <c r="EJ26" s="12">
        <f>'HB24-1448_GovJanReq'!EJ26</f>
        <v>0</v>
      </c>
      <c r="EK26" s="12">
        <f>'HB24-1448_GovJanReq'!EK26</f>
        <v>0</v>
      </c>
      <c r="EL26" s="12">
        <f>'HB24-1448_GovJanReq'!EL26</f>
        <v>0</v>
      </c>
      <c r="EM26" s="12">
        <f>'HB24-1448_GovJanReq'!EM26</f>
        <v>0</v>
      </c>
      <c r="EN26" s="12">
        <f>'HB24-1448_GovJanReq'!EN26</f>
        <v>0</v>
      </c>
      <c r="EO26" s="12">
        <f>'HB24-1448_GovJanReq'!EO26</f>
        <v>0</v>
      </c>
      <c r="EP26" s="12">
        <f>'HB24-1448_GovJanReq'!EP26</f>
        <v>0</v>
      </c>
      <c r="EQ26" s="12">
        <f>'HB24-1448_GovJanReq'!EQ26</f>
        <v>0</v>
      </c>
      <c r="ER26" s="12">
        <f>'HB24-1448_GovJanReq'!ER26</f>
        <v>0</v>
      </c>
      <c r="ES26" s="12">
        <f>'HB24-1448_GovJanReq'!ES26</f>
        <v>0</v>
      </c>
      <c r="ET26" s="12">
        <f>'HB24-1448_GovJanReq'!ET26</f>
        <v>0</v>
      </c>
      <c r="EU26" s="12">
        <f>'HB24-1448_GovJanReq'!EU26</f>
        <v>0</v>
      </c>
      <c r="EV26" s="12">
        <f>'HB24-1448_GovJanReq'!EV26</f>
        <v>0</v>
      </c>
      <c r="EW26" s="12">
        <f>'HB24-1448_GovJanReq'!EW26</f>
        <v>0</v>
      </c>
      <c r="EX26" s="12">
        <f>'HB24-1448_GovJanReq'!EX26</f>
        <v>0</v>
      </c>
      <c r="EY26" s="12">
        <f>'HB24-1448_GovJanReq'!EY26</f>
        <v>0</v>
      </c>
      <c r="EZ26" s="12">
        <f>'HB24-1448_GovJanReq'!EZ26</f>
        <v>0</v>
      </c>
      <c r="FA26" s="12">
        <f>'HB24-1448_GovJanReq'!FA26</f>
        <v>0</v>
      </c>
      <c r="FB26" s="12">
        <f>'HB24-1448_GovJanReq'!FB26</f>
        <v>0</v>
      </c>
      <c r="FC26" s="12">
        <f>'HB24-1448_GovJanReq'!FC26</f>
        <v>0</v>
      </c>
      <c r="FD26" s="12">
        <f>'HB24-1448_GovJanReq'!FD26</f>
        <v>0</v>
      </c>
      <c r="FE26" s="12">
        <f>'HB24-1448_GovJanReq'!FE26</f>
        <v>0</v>
      </c>
      <c r="FF26" s="12">
        <f>'HB24-1448_GovJanReq'!FF26</f>
        <v>0</v>
      </c>
      <c r="FG26" s="12">
        <f>'HB24-1448_GovJanReq'!FG26</f>
        <v>0</v>
      </c>
      <c r="FH26" s="12">
        <f>'HB24-1448_GovJanReq'!FH26</f>
        <v>0</v>
      </c>
      <c r="FI26" s="12">
        <f>'HB24-1448_GovJanReq'!FI26</f>
        <v>0</v>
      </c>
      <c r="FJ26" s="12">
        <f>'HB24-1448_GovJanReq'!FJ26</f>
        <v>0</v>
      </c>
      <c r="FK26" s="12">
        <f>'HB24-1448_GovJanReq'!FK26</f>
        <v>0</v>
      </c>
      <c r="FL26" s="12">
        <f>'HB24-1448_GovJanReq'!FL26</f>
        <v>0</v>
      </c>
      <c r="FM26" s="12">
        <f>'HB24-1448_GovJanReq'!FM26</f>
        <v>0</v>
      </c>
      <c r="FN26" s="12">
        <f>'HB24-1448_GovJanReq'!FN26</f>
        <v>0</v>
      </c>
      <c r="FO26" s="12">
        <f>'HB24-1448_GovJanReq'!FO26</f>
        <v>0</v>
      </c>
      <c r="FP26" s="12">
        <f>'HB24-1448_GovJanReq'!FP26</f>
        <v>0</v>
      </c>
      <c r="FQ26" s="12">
        <f>'HB24-1448_GovJanReq'!FQ26</f>
        <v>0</v>
      </c>
      <c r="FR26" s="12">
        <f>'HB24-1448_GovJanReq'!FR26</f>
        <v>0</v>
      </c>
      <c r="FS26" s="12">
        <f>'HB24-1448_GovJanReq'!FS26</f>
        <v>0</v>
      </c>
      <c r="FT26" s="12">
        <f>'HB24-1448_GovJanReq'!FT26</f>
        <v>0</v>
      </c>
      <c r="FU26" s="12">
        <f>'HB24-1448_GovJanReq'!FU26</f>
        <v>0</v>
      </c>
      <c r="FV26" s="12">
        <f>'HB24-1448_GovJanReq'!FV26</f>
        <v>0</v>
      </c>
      <c r="FW26" s="12">
        <f>'HB24-1448_GovJanReq'!FW26</f>
        <v>0</v>
      </c>
      <c r="FX26" s="12">
        <f>'HB24-1448_GovJanReq'!FX26</f>
        <v>0</v>
      </c>
      <c r="FY26" s="12"/>
      <c r="FZ26" s="12">
        <f t="shared" si="15"/>
        <v>0</v>
      </c>
      <c r="GA26" s="12"/>
      <c r="GB26" s="12"/>
      <c r="GC26" s="12"/>
      <c r="GD26" s="12"/>
      <c r="GE26" s="2"/>
      <c r="GF26" s="2"/>
      <c r="GG26" s="2"/>
      <c r="GH26" s="2"/>
      <c r="GI26" s="2"/>
      <c r="GJ26" s="2"/>
      <c r="GK26" s="2"/>
    </row>
    <row r="27" spans="1:254" x14ac:dyDescent="0.35">
      <c r="A27" s="22" t="s">
        <v>443</v>
      </c>
      <c r="B27" s="107" t="s">
        <v>778</v>
      </c>
      <c r="C27" s="12">
        <f>IF('HB24-1448_GovJanReq'!$B$7&lt;4,0,VLOOKUP(C5,PriorYR_FTE!$A$3:$E$180,5))</f>
        <v>0</v>
      </c>
      <c r="D27" s="12">
        <f>IF('HB24-1448_GovJanReq'!$B$7&lt;4,0,VLOOKUP(D5,PriorYR_FTE!$A$3:$E$180,5))</f>
        <v>0</v>
      </c>
      <c r="E27" s="12">
        <f>IF('HB24-1448_GovJanReq'!$B$7&lt;4,0,VLOOKUP(E5,PriorYR_FTE!$A$3:$E$180,5))</f>
        <v>0</v>
      </c>
      <c r="F27" s="12">
        <f>IF('HB24-1448_GovJanReq'!$B$7&lt;4,0,VLOOKUP(F5,PriorYR_FTE!$A$3:$E$180,5))</f>
        <v>0</v>
      </c>
      <c r="G27" s="12">
        <f>IF('HB24-1448_GovJanReq'!$B$7&lt;4,0,VLOOKUP(G5,PriorYR_FTE!$A$3:$E$180,5))</f>
        <v>0</v>
      </c>
      <c r="H27" s="12">
        <f>IF('HB24-1448_GovJanReq'!$B$7&lt;4,0,VLOOKUP(H5,PriorYR_FTE!$A$3:$E$180,5))</f>
        <v>0</v>
      </c>
      <c r="I27" s="12">
        <f>IF('HB24-1448_GovJanReq'!$B$7&lt;4,0,VLOOKUP(I5,PriorYR_FTE!$A$3:$E$180,5))</f>
        <v>0</v>
      </c>
      <c r="J27" s="12">
        <f>IF('HB24-1448_GovJanReq'!$B$7&lt;4,0,VLOOKUP(J5,PriorYR_FTE!$A$3:$E$180,5))</f>
        <v>0</v>
      </c>
      <c r="K27" s="12">
        <f>IF('HB24-1448_GovJanReq'!$B$7&lt;4,0,VLOOKUP(K5,PriorYR_FTE!$A$3:$E$180,5))</f>
        <v>0</v>
      </c>
      <c r="L27" s="12">
        <f>IF('HB24-1448_GovJanReq'!$B$7&lt;4,0,VLOOKUP(L5,PriorYR_FTE!$A$3:$E$180,5))</f>
        <v>0</v>
      </c>
      <c r="M27" s="12">
        <f>IF('HB24-1448_GovJanReq'!$B$7&lt;4,0,VLOOKUP(M5,PriorYR_FTE!$A$3:$E$180,5))</f>
        <v>0</v>
      </c>
      <c r="N27" s="12">
        <f>IF('HB24-1448_GovJanReq'!$B$7&lt;4,0,VLOOKUP(N5,PriorYR_FTE!$A$3:$E$180,5))</f>
        <v>0</v>
      </c>
      <c r="O27" s="12">
        <f>IF('HB24-1448_GovJanReq'!$B$7&lt;4,0,VLOOKUP(O5,PriorYR_FTE!$A$3:$E$180,5))</f>
        <v>0</v>
      </c>
      <c r="P27" s="12">
        <f>IF('HB24-1448_GovJanReq'!$B$7&lt;4,0,VLOOKUP(P5,PriorYR_FTE!$A$3:$E$180,5))</f>
        <v>0</v>
      </c>
      <c r="Q27" s="12">
        <f>IF('HB24-1448_GovJanReq'!$B$7&lt;4,0,VLOOKUP(Q5,PriorYR_FTE!$A$3:$E$180,5))</f>
        <v>0</v>
      </c>
      <c r="R27" s="12">
        <f>IF('HB24-1448_GovJanReq'!$B$7&lt;4,0,VLOOKUP(R5,PriorYR_FTE!$A$3:$E$180,5))</f>
        <v>0</v>
      </c>
      <c r="S27" s="12">
        <f>IF('HB24-1448_GovJanReq'!$B$7&lt;4,0,VLOOKUP(S5,PriorYR_FTE!$A$3:$E$180,5))</f>
        <v>0</v>
      </c>
      <c r="T27" s="12">
        <f>IF('HB24-1448_GovJanReq'!$B$7&lt;4,0,VLOOKUP(T5,PriorYR_FTE!$A$3:$E$180,5))</f>
        <v>0</v>
      </c>
      <c r="U27" s="12">
        <f>IF('HB24-1448_GovJanReq'!$B$7&lt;4,0,VLOOKUP(U5,PriorYR_FTE!$A$3:$E$180,5))</f>
        <v>0</v>
      </c>
      <c r="V27" s="12">
        <f>IF('HB24-1448_GovJanReq'!$B$7&lt;4,0,VLOOKUP(V5,PriorYR_FTE!$A$3:$E$180,5))</f>
        <v>0</v>
      </c>
      <c r="W27" s="12">
        <f>IF('HB24-1448_GovJanReq'!$B$7&lt;4,0,VLOOKUP(W5,PriorYR_FTE!$A$3:$E$180,5))</f>
        <v>0</v>
      </c>
      <c r="X27" s="12">
        <f>IF('HB24-1448_GovJanReq'!$B$7&lt;4,0,VLOOKUP(X5,PriorYR_FTE!$A$3:$E$180,5))</f>
        <v>0</v>
      </c>
      <c r="Y27" s="12">
        <f>IF('HB24-1448_GovJanReq'!$B$7&lt;4,0,VLOOKUP(Y5,PriorYR_FTE!$A$3:$E$180,5))</f>
        <v>0</v>
      </c>
      <c r="Z27" s="12">
        <f>IF('HB24-1448_GovJanReq'!$B$7&lt;4,0,VLOOKUP(Z5,PriorYR_FTE!$A$3:$E$180,5))</f>
        <v>0</v>
      </c>
      <c r="AA27" s="12">
        <f>IF('HB24-1448_GovJanReq'!$B$7&lt;4,0,VLOOKUP(AA5,PriorYR_FTE!$A$3:$E$180,5))</f>
        <v>0</v>
      </c>
      <c r="AB27" s="12">
        <f>IF('HB24-1448_GovJanReq'!$B$7&lt;4,0,VLOOKUP(AB5,PriorYR_FTE!$A$3:$E$180,5))</f>
        <v>0</v>
      </c>
      <c r="AC27" s="12">
        <f>IF('HB24-1448_GovJanReq'!$B$7&lt;4,0,VLOOKUP(AC5,PriorYR_FTE!$A$3:$E$180,5))</f>
        <v>0</v>
      </c>
      <c r="AD27" s="12">
        <f>IF('HB24-1448_GovJanReq'!$B$7&lt;4,0,VLOOKUP(AD5,PriorYR_FTE!$A$3:$E$180,5))</f>
        <v>0</v>
      </c>
      <c r="AE27" s="12">
        <f>IF('HB24-1448_GovJanReq'!$B$7&lt;4,0,VLOOKUP(AE5,PriorYR_FTE!$A$3:$E$180,5))</f>
        <v>0</v>
      </c>
      <c r="AF27" s="12">
        <f>IF('HB24-1448_GovJanReq'!$B$7&lt;4,0,VLOOKUP(AF5,PriorYR_FTE!$A$3:$E$180,5))</f>
        <v>0</v>
      </c>
      <c r="AG27" s="12">
        <f>IF('HB24-1448_GovJanReq'!$B$7&lt;4,0,VLOOKUP(AG5,PriorYR_FTE!$A$3:$E$180,5))</f>
        <v>0</v>
      </c>
      <c r="AH27" s="12">
        <f>IF('HB24-1448_GovJanReq'!$B$7&lt;4,0,VLOOKUP(AH5,PriorYR_FTE!$A$3:$E$180,5))</f>
        <v>0</v>
      </c>
      <c r="AI27" s="12">
        <f>IF('HB24-1448_GovJanReq'!$B$7&lt;4,0,VLOOKUP(AI5,PriorYR_FTE!$A$3:$E$180,5))</f>
        <v>0</v>
      </c>
      <c r="AJ27" s="12">
        <f>IF('HB24-1448_GovJanReq'!$B$7&lt;4,0,VLOOKUP(AJ5,PriorYR_FTE!$A$3:$E$180,5))</f>
        <v>0</v>
      </c>
      <c r="AK27" s="12">
        <f>IF('HB24-1448_GovJanReq'!$B$7&lt;4,0,VLOOKUP(AK5,PriorYR_FTE!$A$3:$E$180,5))</f>
        <v>0</v>
      </c>
      <c r="AL27" s="12">
        <f>IF('HB24-1448_GovJanReq'!$B$7&lt;4,0,VLOOKUP(AL5,PriorYR_FTE!$A$3:$E$180,5))</f>
        <v>0</v>
      </c>
      <c r="AM27" s="12">
        <f>IF('HB24-1448_GovJanReq'!$B$7&lt;4,0,VLOOKUP(AM5,PriorYR_FTE!$A$3:$E$180,5))</f>
        <v>0</v>
      </c>
      <c r="AN27" s="12">
        <f>IF('HB24-1448_GovJanReq'!$B$7&lt;4,0,VLOOKUP(AN5,PriorYR_FTE!$A$3:$E$180,5))</f>
        <v>0</v>
      </c>
      <c r="AO27" s="12">
        <f>IF('HB24-1448_GovJanReq'!$B$7&lt;4,0,VLOOKUP(AO5,PriorYR_FTE!$A$3:$E$180,5))</f>
        <v>0</v>
      </c>
      <c r="AP27" s="12">
        <f>IF('HB24-1448_GovJanReq'!$B$7&lt;4,0,VLOOKUP(AP5,PriorYR_FTE!$A$3:$E$180,5))</f>
        <v>0</v>
      </c>
      <c r="AQ27" s="12">
        <f>IF('HB24-1448_GovJanReq'!$B$7&lt;4,0,VLOOKUP(AQ5,PriorYR_FTE!$A$3:$E$180,5))</f>
        <v>0</v>
      </c>
      <c r="AR27" s="12">
        <f>IF('HB24-1448_GovJanReq'!$B$7&lt;4,0,VLOOKUP(AR5,PriorYR_FTE!$A$3:$E$180,5))</f>
        <v>0</v>
      </c>
      <c r="AS27" s="12">
        <f>IF('HB24-1448_GovJanReq'!$B$7&lt;4,0,VLOOKUP(AS5,PriorYR_FTE!$A$3:$E$180,5))</f>
        <v>0</v>
      </c>
      <c r="AT27" s="12">
        <f>IF('HB24-1448_GovJanReq'!$B$7&lt;4,0,VLOOKUP(AT5,PriorYR_FTE!$A$3:$E$180,5))</f>
        <v>0</v>
      </c>
      <c r="AU27" s="12">
        <f>IF('HB24-1448_GovJanReq'!$B$7&lt;4,0,VLOOKUP(AU5,PriorYR_FTE!$A$3:$E$180,5))</f>
        <v>0</v>
      </c>
      <c r="AV27" s="12">
        <f>IF('HB24-1448_GovJanReq'!$B$7&lt;4,0,VLOOKUP(AV5,PriorYR_FTE!$A$3:$E$180,5))</f>
        <v>0</v>
      </c>
      <c r="AW27" s="12">
        <f>IF('HB24-1448_GovJanReq'!$B$7&lt;4,0,VLOOKUP(AW5,PriorYR_FTE!$A$3:$E$180,5))</f>
        <v>0</v>
      </c>
      <c r="AX27" s="12">
        <f>IF('HB24-1448_GovJanReq'!$B$7&lt;4,0,VLOOKUP(AX5,PriorYR_FTE!$A$3:$E$180,5))</f>
        <v>0</v>
      </c>
      <c r="AY27" s="12">
        <f>IF('HB24-1448_GovJanReq'!$B$7&lt;4,0,VLOOKUP(AY5,PriorYR_FTE!$A$3:$E$180,5))</f>
        <v>0</v>
      </c>
      <c r="AZ27" s="12">
        <f>IF('HB24-1448_GovJanReq'!$B$7&lt;4,0,VLOOKUP(AZ5,PriorYR_FTE!$A$3:$E$180,5))</f>
        <v>0</v>
      </c>
      <c r="BA27" s="12">
        <f>IF('HB24-1448_GovJanReq'!$B$7&lt;4,0,VLOOKUP(BA5,PriorYR_FTE!$A$3:$E$180,5))</f>
        <v>0</v>
      </c>
      <c r="BB27" s="12">
        <f>IF('HB24-1448_GovJanReq'!$B$7&lt;4,0,VLOOKUP(BB5,PriorYR_FTE!$A$3:$E$180,5))</f>
        <v>0</v>
      </c>
      <c r="BC27" s="12">
        <f>IF('HB24-1448_GovJanReq'!$B$7&lt;4,0,VLOOKUP(BC5,PriorYR_FTE!$A$3:$E$180,5))</f>
        <v>0</v>
      </c>
      <c r="BD27" s="12">
        <f>IF('HB24-1448_GovJanReq'!$B$7&lt;4,0,VLOOKUP(BD5,PriorYR_FTE!$A$3:$E$180,5))</f>
        <v>0</v>
      </c>
      <c r="BE27" s="12">
        <f>IF('HB24-1448_GovJanReq'!$B$7&lt;4,0,VLOOKUP(BE5,PriorYR_FTE!$A$3:$E$180,5))</f>
        <v>0</v>
      </c>
      <c r="BF27" s="12">
        <f>IF('HB24-1448_GovJanReq'!$B$7&lt;4,0,VLOOKUP(BF5,PriorYR_FTE!$A$3:$E$180,5))</f>
        <v>0</v>
      </c>
      <c r="BG27" s="12">
        <f>IF('HB24-1448_GovJanReq'!$B$7&lt;4,0,VLOOKUP(BG5,PriorYR_FTE!$A$3:$E$180,5))</f>
        <v>0</v>
      </c>
      <c r="BH27" s="12">
        <f>IF('HB24-1448_GovJanReq'!$B$7&lt;4,0,VLOOKUP(BH5,PriorYR_FTE!$A$3:$E$180,5))</f>
        <v>0</v>
      </c>
      <c r="BI27" s="12">
        <f>IF('HB24-1448_GovJanReq'!$B$7&lt;4,0,VLOOKUP(BI5,PriorYR_FTE!$A$3:$E$180,5))</f>
        <v>0</v>
      </c>
      <c r="BJ27" s="12">
        <f>IF('HB24-1448_GovJanReq'!$B$7&lt;4,0,VLOOKUP(BJ5,PriorYR_FTE!$A$3:$E$180,5))</f>
        <v>0</v>
      </c>
      <c r="BK27" s="12">
        <f>IF('HB24-1448_GovJanReq'!$B$7&lt;4,0,VLOOKUP(BK5,PriorYR_FTE!$A$3:$E$180,5))</f>
        <v>0</v>
      </c>
      <c r="BL27" s="12">
        <f>IF('HB24-1448_GovJanReq'!$B$7&lt;4,0,VLOOKUP(BL5,PriorYR_FTE!$A$3:$E$180,5))</f>
        <v>0</v>
      </c>
      <c r="BM27" s="12">
        <f>IF('HB24-1448_GovJanReq'!$B$7&lt;4,0,VLOOKUP(BM5,PriorYR_FTE!$A$3:$E$180,5))</f>
        <v>0</v>
      </c>
      <c r="BN27" s="12">
        <f>IF('HB24-1448_GovJanReq'!$B$7&lt;4,0,VLOOKUP(BN5,PriorYR_FTE!$A$3:$E$180,5))</f>
        <v>0</v>
      </c>
      <c r="BO27" s="12">
        <f>IF('HB24-1448_GovJanReq'!$B$7&lt;4,0,VLOOKUP(BO5,PriorYR_FTE!$A$3:$E$180,5))</f>
        <v>0</v>
      </c>
      <c r="BP27" s="12">
        <f>IF('HB24-1448_GovJanReq'!$B$7&lt;4,0,VLOOKUP(BP5,PriorYR_FTE!$A$3:$E$180,5))</f>
        <v>0</v>
      </c>
      <c r="BQ27" s="12">
        <f>IF('HB24-1448_GovJanReq'!$B$7&lt;4,0,VLOOKUP(BQ5,PriorYR_FTE!$A$3:$E$180,5))</f>
        <v>0</v>
      </c>
      <c r="BR27" s="12">
        <f>IF('HB24-1448_GovJanReq'!$B$7&lt;4,0,VLOOKUP(BR5,PriorYR_FTE!$A$3:$E$180,5))</f>
        <v>0</v>
      </c>
      <c r="BS27" s="12">
        <f>IF('HB24-1448_GovJanReq'!$B$7&lt;4,0,VLOOKUP(BS5,PriorYR_FTE!$A$3:$E$180,5))</f>
        <v>0</v>
      </c>
      <c r="BT27" s="12">
        <f>IF('HB24-1448_GovJanReq'!$B$7&lt;4,0,VLOOKUP(BT5,PriorYR_FTE!$A$3:$E$180,5))</f>
        <v>0</v>
      </c>
      <c r="BU27" s="12">
        <f>IF('HB24-1448_GovJanReq'!$B$7&lt;4,0,VLOOKUP(BU5,PriorYR_FTE!$A$3:$E$180,5))</f>
        <v>0</v>
      </c>
      <c r="BV27" s="12">
        <f>IF('HB24-1448_GovJanReq'!$B$7&lt;4,0,VLOOKUP(BV5,PriorYR_FTE!$A$3:$E$180,5))</f>
        <v>0</v>
      </c>
      <c r="BW27" s="12">
        <f>IF('HB24-1448_GovJanReq'!$B$7&lt;4,0,VLOOKUP(BW5,PriorYR_FTE!$A$3:$E$180,5))</f>
        <v>0</v>
      </c>
      <c r="BX27" s="12">
        <f>IF('HB24-1448_GovJanReq'!$B$7&lt;4,0,VLOOKUP(BX5,PriorYR_FTE!$A$3:$E$180,5))</f>
        <v>0</v>
      </c>
      <c r="BY27" s="12">
        <f>IF('HB24-1448_GovJanReq'!$B$7&lt;4,0,VLOOKUP(BY5,PriorYR_FTE!$A$3:$E$180,5))</f>
        <v>0</v>
      </c>
      <c r="BZ27" s="12">
        <f>IF('HB24-1448_GovJanReq'!$B$7&lt;4,0,VLOOKUP(BZ5,PriorYR_FTE!$A$3:$E$180,5))</f>
        <v>0</v>
      </c>
      <c r="CA27" s="12">
        <f>IF('HB24-1448_GovJanReq'!$B$7&lt;4,0,VLOOKUP(CA5,PriorYR_FTE!$A$3:$E$180,5))</f>
        <v>0</v>
      </c>
      <c r="CB27" s="12">
        <f>IF('HB24-1448_GovJanReq'!$B$7&lt;4,0,VLOOKUP(CB5,PriorYR_FTE!$A$3:$E$180,5))</f>
        <v>0</v>
      </c>
      <c r="CC27" s="12">
        <f>IF('HB24-1448_GovJanReq'!$B$7&lt;4,0,VLOOKUP(CC5,PriorYR_FTE!$A$3:$E$180,5))</f>
        <v>0</v>
      </c>
      <c r="CD27" s="12">
        <f>IF('HB24-1448_GovJanReq'!$B$7&lt;4,0,VLOOKUP(CD5,PriorYR_FTE!$A$3:$E$180,5))</f>
        <v>0</v>
      </c>
      <c r="CE27" s="12">
        <f>IF('HB24-1448_GovJanReq'!$B$7&lt;4,0,VLOOKUP(CE5,PriorYR_FTE!$A$3:$E$180,5))</f>
        <v>0</v>
      </c>
      <c r="CF27" s="12">
        <f>IF('HB24-1448_GovJanReq'!$B$7&lt;4,0,VLOOKUP(CF5,PriorYR_FTE!$A$3:$E$180,5))</f>
        <v>0</v>
      </c>
      <c r="CG27" s="12">
        <f>IF('HB24-1448_GovJanReq'!$B$7&lt;4,0,VLOOKUP(CG5,PriorYR_FTE!$A$3:$E$180,5))</f>
        <v>0</v>
      </c>
      <c r="CH27" s="12">
        <f>IF('HB24-1448_GovJanReq'!$B$7&lt;4,0,VLOOKUP(CH5,PriorYR_FTE!$A$3:$E$180,5))</f>
        <v>0</v>
      </c>
      <c r="CI27" s="12">
        <f>IF('HB24-1448_GovJanReq'!$B$7&lt;4,0,VLOOKUP(CI5,PriorYR_FTE!$A$3:$E$180,5))</f>
        <v>0</v>
      </c>
      <c r="CJ27" s="12">
        <f>IF('HB24-1448_GovJanReq'!$B$7&lt;4,0,VLOOKUP(CJ5,PriorYR_FTE!$A$3:$E$180,5))</f>
        <v>0</v>
      </c>
      <c r="CK27" s="12">
        <f>IF('HB24-1448_GovJanReq'!$B$7&lt;4,0,VLOOKUP(CK5,PriorYR_FTE!$A$3:$E$180,5))</f>
        <v>0</v>
      </c>
      <c r="CL27" s="12">
        <f>IF('HB24-1448_GovJanReq'!$B$7&lt;4,0,VLOOKUP(CL5,PriorYR_FTE!$A$3:$E$180,5))</f>
        <v>0</v>
      </c>
      <c r="CM27" s="12">
        <f>IF('HB24-1448_GovJanReq'!$B$7&lt;4,0,VLOOKUP(CM5,PriorYR_FTE!$A$3:$E$180,5))</f>
        <v>0</v>
      </c>
      <c r="CN27" s="12">
        <f>IF('HB24-1448_GovJanReq'!$B$7&lt;4,0,VLOOKUP(CN5,PriorYR_FTE!$A$3:$E$180,5))</f>
        <v>0</v>
      </c>
      <c r="CO27" s="12">
        <f>IF('HB24-1448_GovJanReq'!$B$7&lt;4,0,VLOOKUP(CO5,PriorYR_FTE!$A$3:$E$180,5))</f>
        <v>0</v>
      </c>
      <c r="CP27" s="12">
        <f>IF('HB24-1448_GovJanReq'!$B$7&lt;4,0,VLOOKUP(CP5,PriorYR_FTE!$A$3:$E$180,5))</f>
        <v>0</v>
      </c>
      <c r="CQ27" s="12">
        <f>IF('HB24-1448_GovJanReq'!$B$7&lt;4,0,VLOOKUP(CQ5,PriorYR_FTE!$A$3:$E$180,5))</f>
        <v>0</v>
      </c>
      <c r="CR27" s="12">
        <f>IF('HB24-1448_GovJanReq'!$B$7&lt;4,0,VLOOKUP(CR5,PriorYR_FTE!$A$3:$E$180,5))</f>
        <v>0</v>
      </c>
      <c r="CS27" s="12">
        <f>IF('HB24-1448_GovJanReq'!$B$7&lt;4,0,VLOOKUP(CS5,PriorYR_FTE!$A$3:$E$180,5))</f>
        <v>0</v>
      </c>
      <c r="CT27" s="12">
        <f>IF('HB24-1448_GovJanReq'!$B$7&lt;4,0,VLOOKUP(CT5,PriorYR_FTE!$A$3:$E$180,5))</f>
        <v>0</v>
      </c>
      <c r="CU27" s="12">
        <f>IF('HB24-1448_GovJanReq'!$B$7&lt;4,0,VLOOKUP(CU5,PriorYR_FTE!$A$3:$E$180,5))</f>
        <v>0</v>
      </c>
      <c r="CV27" s="12">
        <f>IF('HB24-1448_GovJanReq'!$B$7&lt;4,0,VLOOKUP(CV5,PriorYR_FTE!$A$3:$E$180,5))</f>
        <v>0</v>
      </c>
      <c r="CW27" s="12">
        <f>IF('HB24-1448_GovJanReq'!$B$7&lt;4,0,VLOOKUP(CW5,PriorYR_FTE!$A$3:$E$180,5))</f>
        <v>0</v>
      </c>
      <c r="CX27" s="12">
        <f>IF('HB24-1448_GovJanReq'!$B$7&lt;4,0,VLOOKUP(CX5,PriorYR_FTE!$A$3:$E$180,5))</f>
        <v>0</v>
      </c>
      <c r="CY27" s="12">
        <f>IF('HB24-1448_GovJanReq'!$B$7&lt;4,0,VLOOKUP(CY5,PriorYR_FTE!$A$3:$E$180,5))</f>
        <v>0</v>
      </c>
      <c r="CZ27" s="12">
        <f>IF('HB24-1448_GovJanReq'!$B$7&lt;4,0,VLOOKUP(CZ5,PriorYR_FTE!$A$3:$E$180,5))</f>
        <v>0</v>
      </c>
      <c r="DA27" s="12">
        <f>IF('HB24-1448_GovJanReq'!$B$7&lt;4,0,VLOOKUP(DA5,PriorYR_FTE!$A$3:$E$180,5))</f>
        <v>0</v>
      </c>
      <c r="DB27" s="12">
        <f>IF('HB24-1448_GovJanReq'!$B$7&lt;4,0,VLOOKUP(DB5,PriorYR_FTE!$A$3:$E$180,5))</f>
        <v>0</v>
      </c>
      <c r="DC27" s="12">
        <f>IF('HB24-1448_GovJanReq'!$B$7&lt;4,0,VLOOKUP(DC5,PriorYR_FTE!$A$3:$E$180,5))</f>
        <v>0</v>
      </c>
      <c r="DD27" s="12">
        <f>IF('HB24-1448_GovJanReq'!$B$7&lt;4,0,VLOOKUP(DD5,PriorYR_FTE!$A$3:$E$180,5))</f>
        <v>0</v>
      </c>
      <c r="DE27" s="12">
        <f>IF('HB24-1448_GovJanReq'!$B$7&lt;4,0,VLOOKUP(DE5,PriorYR_FTE!$A$3:$E$180,5))</f>
        <v>0</v>
      </c>
      <c r="DF27" s="12">
        <f>IF('HB24-1448_GovJanReq'!$B$7&lt;4,0,VLOOKUP(DF5,PriorYR_FTE!$A$3:$E$180,5))</f>
        <v>0</v>
      </c>
      <c r="DG27" s="12">
        <f>IF('HB24-1448_GovJanReq'!$B$7&lt;4,0,VLOOKUP(DG5,PriorYR_FTE!$A$3:$E$180,5))</f>
        <v>0</v>
      </c>
      <c r="DH27" s="12">
        <f>IF('HB24-1448_GovJanReq'!$B$7&lt;4,0,VLOOKUP(DH5,PriorYR_FTE!$A$3:$E$180,5))</f>
        <v>0</v>
      </c>
      <c r="DI27" s="12">
        <f>IF('HB24-1448_GovJanReq'!$B$7&lt;4,0,VLOOKUP(DI5,PriorYR_FTE!$A$3:$E$180,5))</f>
        <v>0</v>
      </c>
      <c r="DJ27" s="12">
        <f>IF('HB24-1448_GovJanReq'!$B$7&lt;4,0,VLOOKUP(DJ5,PriorYR_FTE!$A$3:$E$180,5))</f>
        <v>0</v>
      </c>
      <c r="DK27" s="12">
        <f>IF('HB24-1448_GovJanReq'!$B$7&lt;4,0,VLOOKUP(DK5,PriorYR_FTE!$A$3:$E$180,5))</f>
        <v>0</v>
      </c>
      <c r="DL27" s="12">
        <f>IF('HB24-1448_GovJanReq'!$B$7&lt;4,0,VLOOKUP(DL5,PriorYR_FTE!$A$3:$E$180,5))</f>
        <v>0</v>
      </c>
      <c r="DM27" s="12">
        <f>IF('HB24-1448_GovJanReq'!$B$7&lt;4,0,VLOOKUP(DM5,PriorYR_FTE!$A$3:$E$180,5))</f>
        <v>0</v>
      </c>
      <c r="DN27" s="12">
        <f>IF('HB24-1448_GovJanReq'!$B$7&lt;4,0,VLOOKUP(DN5,PriorYR_FTE!$A$3:$E$180,5))</f>
        <v>0</v>
      </c>
      <c r="DO27" s="12">
        <f>IF('HB24-1448_GovJanReq'!$B$7&lt;4,0,VLOOKUP(DO5,PriorYR_FTE!$A$3:$E$180,5))</f>
        <v>0</v>
      </c>
      <c r="DP27" s="12">
        <f>IF('HB24-1448_GovJanReq'!$B$7&lt;4,0,VLOOKUP(DP5,PriorYR_FTE!$A$3:$E$180,5))</f>
        <v>0</v>
      </c>
      <c r="DQ27" s="12">
        <f>IF('HB24-1448_GovJanReq'!$B$7&lt;4,0,VLOOKUP(DQ5,PriorYR_FTE!$A$3:$E$180,5))</f>
        <v>0</v>
      </c>
      <c r="DR27" s="12">
        <f>IF('HB24-1448_GovJanReq'!$B$7&lt;4,0,VLOOKUP(DR5,PriorYR_FTE!$A$3:$E$180,5))</f>
        <v>0</v>
      </c>
      <c r="DS27" s="12">
        <f>IF('HB24-1448_GovJanReq'!$B$7&lt;4,0,VLOOKUP(DS5,PriorYR_FTE!$A$3:$E$180,5))</f>
        <v>0</v>
      </c>
      <c r="DT27" s="12">
        <f>IF('HB24-1448_GovJanReq'!$B$7&lt;4,0,VLOOKUP(DT5,PriorYR_FTE!$A$3:$E$180,5))</f>
        <v>0</v>
      </c>
      <c r="DU27" s="12">
        <f>IF('HB24-1448_GovJanReq'!$B$7&lt;4,0,VLOOKUP(DU5,PriorYR_FTE!$A$3:$E$180,5))</f>
        <v>0</v>
      </c>
      <c r="DV27" s="12">
        <f>IF('HB24-1448_GovJanReq'!$B$7&lt;4,0,VLOOKUP(DV5,PriorYR_FTE!$A$3:$E$180,5))</f>
        <v>0</v>
      </c>
      <c r="DW27" s="12">
        <f>IF('HB24-1448_GovJanReq'!$B$7&lt;4,0,VLOOKUP(DW5,PriorYR_FTE!$A$3:$E$180,5))</f>
        <v>0</v>
      </c>
      <c r="DX27" s="12">
        <f>IF('HB24-1448_GovJanReq'!$B$7&lt;4,0,VLOOKUP(DX5,PriorYR_FTE!$A$3:$E$180,5))</f>
        <v>0</v>
      </c>
      <c r="DY27" s="12">
        <f>IF('HB24-1448_GovJanReq'!$B$7&lt;4,0,VLOOKUP(DY5,PriorYR_FTE!$A$3:$E$180,5))</f>
        <v>0</v>
      </c>
      <c r="DZ27" s="12">
        <f>IF('HB24-1448_GovJanReq'!$B$7&lt;4,0,VLOOKUP(DZ5,PriorYR_FTE!$A$3:$E$180,5))</f>
        <v>0</v>
      </c>
      <c r="EA27" s="12">
        <f>IF('HB24-1448_GovJanReq'!$B$7&lt;4,0,VLOOKUP(EA5,PriorYR_FTE!$A$3:$E$180,5))</f>
        <v>0</v>
      </c>
      <c r="EB27" s="12">
        <f>IF('HB24-1448_GovJanReq'!$B$7&lt;4,0,VLOOKUP(EB5,PriorYR_FTE!$A$3:$E$180,5))</f>
        <v>0</v>
      </c>
      <c r="EC27" s="12">
        <f>IF('HB24-1448_GovJanReq'!$B$7&lt;4,0,VLOOKUP(EC5,PriorYR_FTE!$A$3:$E$180,5))</f>
        <v>0</v>
      </c>
      <c r="ED27" s="12">
        <f>IF('HB24-1448_GovJanReq'!$B$7&lt;4,0,VLOOKUP(ED5,PriorYR_FTE!$A$3:$E$180,5))</f>
        <v>0</v>
      </c>
      <c r="EE27" s="12">
        <f>IF('HB24-1448_GovJanReq'!$B$7&lt;4,0,VLOOKUP(EE5,PriorYR_FTE!$A$3:$E$180,5))</f>
        <v>0</v>
      </c>
      <c r="EF27" s="12">
        <f>IF('HB24-1448_GovJanReq'!$B$7&lt;4,0,VLOOKUP(EF5,PriorYR_FTE!$A$3:$E$180,5))</f>
        <v>0</v>
      </c>
      <c r="EG27" s="12">
        <f>IF('HB24-1448_GovJanReq'!$B$7&lt;4,0,VLOOKUP(EG5,PriorYR_FTE!$A$3:$E$180,5))</f>
        <v>0</v>
      </c>
      <c r="EH27" s="12">
        <f>IF('HB24-1448_GovJanReq'!$B$7&lt;4,0,VLOOKUP(EH5,PriorYR_FTE!$A$3:$E$180,5))</f>
        <v>0</v>
      </c>
      <c r="EI27" s="12">
        <f>IF('HB24-1448_GovJanReq'!$B$7&lt;4,0,VLOOKUP(EI5,PriorYR_FTE!$A$3:$E$180,5))</f>
        <v>0</v>
      </c>
      <c r="EJ27" s="12">
        <f>IF('HB24-1448_GovJanReq'!$B$7&lt;4,0,VLOOKUP(EJ5,PriorYR_FTE!$A$3:$E$180,5))</f>
        <v>0</v>
      </c>
      <c r="EK27" s="12">
        <f>IF('HB24-1448_GovJanReq'!$B$7&lt;4,0,VLOOKUP(EK5,PriorYR_FTE!$A$3:$E$180,5))</f>
        <v>0</v>
      </c>
      <c r="EL27" s="12">
        <f>IF('HB24-1448_GovJanReq'!$B$7&lt;4,0,VLOOKUP(EL5,PriorYR_FTE!$A$3:$E$180,5))</f>
        <v>0</v>
      </c>
      <c r="EM27" s="12">
        <f>IF('HB24-1448_GovJanReq'!$B$7&lt;4,0,VLOOKUP(EM5,PriorYR_FTE!$A$3:$E$180,5))</f>
        <v>0</v>
      </c>
      <c r="EN27" s="12">
        <f>IF('HB24-1448_GovJanReq'!$B$7&lt;4,0,VLOOKUP(EN5,PriorYR_FTE!$A$3:$E$180,5))</f>
        <v>0</v>
      </c>
      <c r="EO27" s="12">
        <f>IF('HB24-1448_GovJanReq'!$B$7&lt;4,0,VLOOKUP(EO5,PriorYR_FTE!$A$3:$E$180,5))</f>
        <v>0</v>
      </c>
      <c r="EP27" s="12">
        <f>IF('HB24-1448_GovJanReq'!$B$7&lt;4,0,VLOOKUP(EP5,PriorYR_FTE!$A$3:$E$180,5))</f>
        <v>0</v>
      </c>
      <c r="EQ27" s="12">
        <f>IF('HB24-1448_GovJanReq'!$B$7&lt;4,0,VLOOKUP(EQ5,PriorYR_FTE!$A$3:$E$180,5))</f>
        <v>0</v>
      </c>
      <c r="ER27" s="12">
        <f>IF('HB24-1448_GovJanReq'!$B$7&lt;4,0,VLOOKUP(ER5,PriorYR_FTE!$A$3:$E$180,5))</f>
        <v>0</v>
      </c>
      <c r="ES27" s="12">
        <f>IF('HB24-1448_GovJanReq'!$B$7&lt;4,0,VLOOKUP(ES5,PriorYR_FTE!$A$3:$E$180,5))</f>
        <v>0</v>
      </c>
      <c r="ET27" s="12">
        <f>IF('HB24-1448_GovJanReq'!$B$7&lt;4,0,VLOOKUP(ET5,PriorYR_FTE!$A$3:$E$180,5))</f>
        <v>0</v>
      </c>
      <c r="EU27" s="12">
        <f>IF('HB24-1448_GovJanReq'!$B$7&lt;4,0,VLOOKUP(EU5,PriorYR_FTE!$A$3:$E$180,5))</f>
        <v>0</v>
      </c>
      <c r="EV27" s="12">
        <f>IF('HB24-1448_GovJanReq'!$B$7&lt;4,0,VLOOKUP(EV5,PriorYR_FTE!$A$3:$E$180,5))</f>
        <v>0</v>
      </c>
      <c r="EW27" s="12">
        <f>IF('HB24-1448_GovJanReq'!$B$7&lt;4,0,VLOOKUP(EW5,PriorYR_FTE!$A$3:$E$180,5))</f>
        <v>0</v>
      </c>
      <c r="EX27" s="12">
        <f>IF('HB24-1448_GovJanReq'!$B$7&lt;4,0,VLOOKUP(EX5,PriorYR_FTE!$A$3:$E$180,5))</f>
        <v>0</v>
      </c>
      <c r="EY27" s="12">
        <f>IF('HB24-1448_GovJanReq'!$B$7&lt;4,0,VLOOKUP(EY5,PriorYR_FTE!$A$3:$E$180,5))</f>
        <v>0</v>
      </c>
      <c r="EZ27" s="12">
        <f>IF('HB24-1448_GovJanReq'!$B$7&lt;4,0,VLOOKUP(EZ5,PriorYR_FTE!$A$3:$E$180,5))</f>
        <v>0</v>
      </c>
      <c r="FA27" s="12">
        <f>IF('HB24-1448_GovJanReq'!$B$7&lt;4,0,VLOOKUP(FA5,PriorYR_FTE!$A$3:$E$180,5))</f>
        <v>0</v>
      </c>
      <c r="FB27" s="12">
        <f>IF('HB24-1448_GovJanReq'!$B$7&lt;4,0,VLOOKUP(FB5,PriorYR_FTE!$A$3:$E$180,5))</f>
        <v>0</v>
      </c>
      <c r="FC27" s="12">
        <f>IF('HB24-1448_GovJanReq'!$B$7&lt;4,0,VLOOKUP(FC5,PriorYR_FTE!$A$3:$E$180,5))</f>
        <v>0</v>
      </c>
      <c r="FD27" s="12">
        <f>IF('HB24-1448_GovJanReq'!$B$7&lt;4,0,VLOOKUP(FD5,PriorYR_FTE!$A$3:$E$180,5))</f>
        <v>0</v>
      </c>
      <c r="FE27" s="12">
        <f>IF('HB24-1448_GovJanReq'!$B$7&lt;4,0,VLOOKUP(FE5,PriorYR_FTE!$A$3:$E$180,5))</f>
        <v>0</v>
      </c>
      <c r="FF27" s="12">
        <f>IF('HB24-1448_GovJanReq'!$B$7&lt;4,0,VLOOKUP(FF5,PriorYR_FTE!$A$3:$E$180,5))</f>
        <v>0</v>
      </c>
      <c r="FG27" s="12">
        <f>IF('HB24-1448_GovJanReq'!$B$7&lt;4,0,VLOOKUP(FG5,PriorYR_FTE!$A$3:$E$180,5))</f>
        <v>0</v>
      </c>
      <c r="FH27" s="12">
        <f>IF('HB24-1448_GovJanReq'!$B$7&lt;4,0,VLOOKUP(FH5,PriorYR_FTE!$A$3:$E$180,5))</f>
        <v>0</v>
      </c>
      <c r="FI27" s="12">
        <f>IF('HB24-1448_GovJanReq'!$B$7&lt;4,0,VLOOKUP(FI5,PriorYR_FTE!$A$3:$E$180,5))</f>
        <v>0</v>
      </c>
      <c r="FJ27" s="12">
        <f>IF('HB24-1448_GovJanReq'!$B$7&lt;4,0,VLOOKUP(FJ5,PriorYR_FTE!$A$3:$E$180,5))</f>
        <v>0</v>
      </c>
      <c r="FK27" s="12">
        <f>IF('HB24-1448_GovJanReq'!$B$7&lt;4,0,VLOOKUP(FK5,PriorYR_FTE!$A$3:$E$180,5))</f>
        <v>0</v>
      </c>
      <c r="FL27" s="12">
        <f>IF('HB24-1448_GovJanReq'!$B$7&lt;4,0,VLOOKUP(FL5,PriorYR_FTE!$A$3:$E$180,5))</f>
        <v>0</v>
      </c>
      <c r="FM27" s="12">
        <f>IF('HB24-1448_GovJanReq'!$B$7&lt;4,0,VLOOKUP(FM5,PriorYR_FTE!$A$3:$E$180,5))</f>
        <v>0</v>
      </c>
      <c r="FN27" s="12">
        <f>IF('HB24-1448_GovJanReq'!$B$7&lt;4,0,VLOOKUP(FN5,PriorYR_FTE!$A$3:$E$180,5))</f>
        <v>0</v>
      </c>
      <c r="FO27" s="12">
        <f>IF('HB24-1448_GovJanReq'!$B$7&lt;4,0,VLOOKUP(FO5,PriorYR_FTE!$A$3:$E$180,5))</f>
        <v>0</v>
      </c>
      <c r="FP27" s="12">
        <f>IF('HB24-1448_GovJanReq'!$B$7&lt;4,0,VLOOKUP(FP5,PriorYR_FTE!$A$3:$E$180,5))</f>
        <v>0</v>
      </c>
      <c r="FQ27" s="12">
        <f>IF('HB24-1448_GovJanReq'!$B$7&lt;4,0,VLOOKUP(FQ5,PriorYR_FTE!$A$3:$E$180,5))</f>
        <v>0</v>
      </c>
      <c r="FR27" s="12">
        <f>IF('HB24-1448_GovJanReq'!$B$7&lt;4,0,VLOOKUP(FR5,PriorYR_FTE!$A$3:$E$180,5))</f>
        <v>0</v>
      </c>
      <c r="FS27" s="12">
        <f>IF('HB24-1448_GovJanReq'!$B$7&lt;4,0,VLOOKUP(FS5,PriorYR_FTE!$A$3:$E$180,5))</f>
        <v>0</v>
      </c>
      <c r="FT27" s="12">
        <f>IF('HB24-1448_GovJanReq'!$B$7&lt;4,0,VLOOKUP(FT5,PriorYR_FTE!$A$3:$E$180,5))</f>
        <v>0</v>
      </c>
      <c r="FU27" s="12">
        <f>IF('HB24-1448_GovJanReq'!$B$7&lt;4,0,VLOOKUP(FU5,PriorYR_FTE!$A$3:$E$180,5))</f>
        <v>0</v>
      </c>
      <c r="FV27" s="12">
        <f>IF('HB24-1448_GovJanReq'!$B$7&lt;4,0,VLOOKUP(FV5,PriorYR_FTE!$A$3:$E$180,5))</f>
        <v>0</v>
      </c>
      <c r="FW27" s="12">
        <f>IF('HB24-1448_GovJanReq'!$B$7&lt;4,0,VLOOKUP(FW5,PriorYR_FTE!$A$3:$E$180,5))</f>
        <v>0</v>
      </c>
      <c r="FX27" s="12">
        <f>IF('HB24-1448_GovJanReq'!$B$7&lt;4,0,VLOOKUP(FX5,PriorYR_FTE!$A$3:$E$180,5))</f>
        <v>0</v>
      </c>
      <c r="FY27" s="12"/>
      <c r="FZ27" s="12">
        <f t="shared" si="15"/>
        <v>0</v>
      </c>
      <c r="GA27" s="12"/>
      <c r="GB27" s="12"/>
      <c r="GC27" s="12"/>
      <c r="GD27" s="12"/>
      <c r="GE27" s="2"/>
      <c r="GF27" s="2"/>
      <c r="GG27" s="2"/>
      <c r="GH27" s="2"/>
      <c r="GI27" s="2"/>
      <c r="GJ27" s="2"/>
      <c r="GK27" s="2"/>
    </row>
    <row r="28" spans="1:254" x14ac:dyDescent="0.35">
      <c r="A28" s="22" t="s">
        <v>779</v>
      </c>
      <c r="B28" s="2" t="s">
        <v>780</v>
      </c>
      <c r="C28" s="12">
        <f>'HB24-1448_GovJanReq'!C27</f>
        <v>0</v>
      </c>
      <c r="D28" s="12">
        <f>'HB24-1448_GovJanReq'!D27</f>
        <v>268</v>
      </c>
      <c r="E28" s="12">
        <f>'HB24-1448_GovJanReq'!E27</f>
        <v>49</v>
      </c>
      <c r="F28" s="12">
        <f>'HB24-1448_GovJanReq'!F27</f>
        <v>0</v>
      </c>
      <c r="G28" s="12">
        <f>'HB24-1448_GovJanReq'!G27</f>
        <v>0</v>
      </c>
      <c r="H28" s="12">
        <f>'HB24-1448_GovJanReq'!H27</f>
        <v>0</v>
      </c>
      <c r="I28" s="12">
        <f>'HB24-1448_GovJanReq'!I27</f>
        <v>0</v>
      </c>
      <c r="J28" s="12">
        <f>'HB24-1448_GovJanReq'!J27</f>
        <v>555</v>
      </c>
      <c r="K28" s="12">
        <f>'HB24-1448_GovJanReq'!K27</f>
        <v>0</v>
      </c>
      <c r="L28" s="12">
        <f>'HB24-1448_GovJanReq'!L27</f>
        <v>0</v>
      </c>
      <c r="M28" s="12">
        <f>'HB24-1448_GovJanReq'!M27</f>
        <v>0</v>
      </c>
      <c r="N28" s="12">
        <f>'HB24-1448_GovJanReq'!N27</f>
        <v>131</v>
      </c>
      <c r="O28" s="12">
        <f>'HB24-1448_GovJanReq'!O27</f>
        <v>37</v>
      </c>
      <c r="P28" s="12">
        <f>'HB24-1448_GovJanReq'!P27</f>
        <v>0</v>
      </c>
      <c r="Q28" s="12">
        <f>'HB24-1448_GovJanReq'!Q27</f>
        <v>18</v>
      </c>
      <c r="R28" s="12">
        <f>'HB24-1448_GovJanReq'!R27</f>
        <v>0</v>
      </c>
      <c r="S28" s="12">
        <f>'HB24-1448_GovJanReq'!S27</f>
        <v>0</v>
      </c>
      <c r="T28" s="12">
        <f>'HB24-1448_GovJanReq'!T27</f>
        <v>0</v>
      </c>
      <c r="U28" s="12">
        <f>'HB24-1448_GovJanReq'!U27</f>
        <v>0</v>
      </c>
      <c r="V28" s="12">
        <f>'HB24-1448_GovJanReq'!V27</f>
        <v>0</v>
      </c>
      <c r="W28" s="12">
        <f>'HB24-1448_GovJanReq'!W27</f>
        <v>0</v>
      </c>
      <c r="X28" s="12">
        <f>'HB24-1448_GovJanReq'!X27</f>
        <v>0</v>
      </c>
      <c r="Y28" s="12">
        <f>'HB24-1448_GovJanReq'!Y27</f>
        <v>0</v>
      </c>
      <c r="Z28" s="12">
        <f>'HB24-1448_GovJanReq'!Z27</f>
        <v>0</v>
      </c>
      <c r="AA28" s="12">
        <f>'HB24-1448_GovJanReq'!AA27</f>
        <v>107</v>
      </c>
      <c r="AB28" s="12">
        <f>'HB24-1448_GovJanReq'!AB27</f>
        <v>0</v>
      </c>
      <c r="AC28" s="12">
        <f>'HB24-1448_GovJanReq'!AC27</f>
        <v>0</v>
      </c>
      <c r="AD28" s="12">
        <f>'HB24-1448_GovJanReq'!AD27</f>
        <v>0</v>
      </c>
      <c r="AE28" s="12">
        <f>'HB24-1448_GovJanReq'!AE27</f>
        <v>0</v>
      </c>
      <c r="AF28" s="12">
        <f>'HB24-1448_GovJanReq'!AF27</f>
        <v>0</v>
      </c>
      <c r="AG28" s="12">
        <f>'HB24-1448_GovJanReq'!AG27</f>
        <v>0</v>
      </c>
      <c r="AH28" s="12">
        <f>'HB24-1448_GovJanReq'!AH27</f>
        <v>28</v>
      </c>
      <c r="AI28" s="12">
        <f>'HB24-1448_GovJanReq'!AI27</f>
        <v>0</v>
      </c>
      <c r="AJ28" s="12">
        <f>'HB24-1448_GovJanReq'!AJ27</f>
        <v>0</v>
      </c>
      <c r="AK28" s="12">
        <f>'HB24-1448_GovJanReq'!AK27</f>
        <v>0</v>
      </c>
      <c r="AL28" s="12">
        <f>'HB24-1448_GovJanReq'!AL27</f>
        <v>0</v>
      </c>
      <c r="AM28" s="12">
        <f>'HB24-1448_GovJanReq'!AM27</f>
        <v>0</v>
      </c>
      <c r="AN28" s="12">
        <f>'HB24-1448_GovJanReq'!AN27</f>
        <v>0</v>
      </c>
      <c r="AO28" s="12">
        <f>'HB24-1448_GovJanReq'!AO27</f>
        <v>6</v>
      </c>
      <c r="AP28" s="12">
        <f>'HB24-1448_GovJanReq'!AP27</f>
        <v>0</v>
      </c>
      <c r="AQ28" s="12">
        <f>'HB24-1448_GovJanReq'!AQ27</f>
        <v>0</v>
      </c>
      <c r="AR28" s="12">
        <f>'HB24-1448_GovJanReq'!AR27</f>
        <v>84.5</v>
      </c>
      <c r="AS28" s="12">
        <f>'HB24-1448_GovJanReq'!AS27</f>
        <v>71.5</v>
      </c>
      <c r="AT28" s="12">
        <f>'HB24-1448_GovJanReq'!AT27</f>
        <v>0</v>
      </c>
      <c r="AU28" s="12">
        <f>'HB24-1448_GovJanReq'!AU27</f>
        <v>0</v>
      </c>
      <c r="AV28" s="12">
        <f>'HB24-1448_GovJanReq'!AV27</f>
        <v>0</v>
      </c>
      <c r="AW28" s="12">
        <f>'HB24-1448_GovJanReq'!AW27</f>
        <v>0</v>
      </c>
      <c r="AX28" s="12">
        <f>'HB24-1448_GovJanReq'!AX27</f>
        <v>0</v>
      </c>
      <c r="AY28" s="12">
        <f>'HB24-1448_GovJanReq'!AY27</f>
        <v>0</v>
      </c>
      <c r="AZ28" s="12">
        <f>'HB24-1448_GovJanReq'!AZ27</f>
        <v>0</v>
      </c>
      <c r="BA28" s="12">
        <f>'HB24-1448_GovJanReq'!BA27</f>
        <v>7.5</v>
      </c>
      <c r="BB28" s="12">
        <f>'HB24-1448_GovJanReq'!BB27</f>
        <v>0</v>
      </c>
      <c r="BC28" s="12">
        <f>'HB24-1448_GovJanReq'!BC27</f>
        <v>22</v>
      </c>
      <c r="BD28" s="12">
        <f>'HB24-1448_GovJanReq'!BD27</f>
        <v>0</v>
      </c>
      <c r="BE28" s="12">
        <f>'HB24-1448_GovJanReq'!BE27</f>
        <v>0</v>
      </c>
      <c r="BF28" s="12">
        <f>'HB24-1448_GovJanReq'!BF27</f>
        <v>0</v>
      </c>
      <c r="BG28" s="12">
        <f>'HB24-1448_GovJanReq'!BG27</f>
        <v>0</v>
      </c>
      <c r="BH28" s="12">
        <f>'HB24-1448_GovJanReq'!BH27</f>
        <v>0</v>
      </c>
      <c r="BI28" s="12">
        <f>'HB24-1448_GovJanReq'!BI27</f>
        <v>0</v>
      </c>
      <c r="BJ28" s="12">
        <f>'HB24-1448_GovJanReq'!BJ27</f>
        <v>590.5</v>
      </c>
      <c r="BK28" s="12">
        <f>'HB24-1448_GovJanReq'!BK27</f>
        <v>0</v>
      </c>
      <c r="BL28" s="12">
        <f>'HB24-1448_GovJanReq'!BL27</f>
        <v>0</v>
      </c>
      <c r="BM28" s="12">
        <f>'HB24-1448_GovJanReq'!BM27</f>
        <v>0</v>
      </c>
      <c r="BN28" s="12">
        <f>'HB24-1448_GovJanReq'!BN27</f>
        <v>0</v>
      </c>
      <c r="BO28" s="12">
        <f>'HB24-1448_GovJanReq'!BO27</f>
        <v>0</v>
      </c>
      <c r="BP28" s="12">
        <f>'HB24-1448_GovJanReq'!BP27</f>
        <v>0</v>
      </c>
      <c r="BQ28" s="12">
        <f>'HB24-1448_GovJanReq'!BQ27</f>
        <v>0</v>
      </c>
      <c r="BR28" s="12">
        <f>'HB24-1448_GovJanReq'!BR27</f>
        <v>0</v>
      </c>
      <c r="BS28" s="12">
        <f>'HB24-1448_GovJanReq'!BS27</f>
        <v>0</v>
      </c>
      <c r="BT28" s="12">
        <f>'HB24-1448_GovJanReq'!BT27</f>
        <v>0</v>
      </c>
      <c r="BU28" s="12">
        <f>'HB24-1448_GovJanReq'!BU27</f>
        <v>0</v>
      </c>
      <c r="BV28" s="12">
        <f>'HB24-1448_GovJanReq'!BV27</f>
        <v>0</v>
      </c>
      <c r="BW28" s="12">
        <f>'HB24-1448_GovJanReq'!BW27</f>
        <v>0</v>
      </c>
      <c r="BX28" s="12">
        <f>'HB24-1448_GovJanReq'!BX27</f>
        <v>0</v>
      </c>
      <c r="BY28" s="12">
        <f>'HB24-1448_GovJanReq'!BY27</f>
        <v>0</v>
      </c>
      <c r="BZ28" s="12">
        <f>'HB24-1448_GovJanReq'!BZ27</f>
        <v>0</v>
      </c>
      <c r="CA28" s="12">
        <f>'HB24-1448_GovJanReq'!CA27</f>
        <v>0</v>
      </c>
      <c r="CB28" s="12">
        <f>'HB24-1448_GovJanReq'!CB27</f>
        <v>34</v>
      </c>
      <c r="CC28" s="12">
        <f>'HB24-1448_GovJanReq'!CC27</f>
        <v>0</v>
      </c>
      <c r="CD28" s="12">
        <f>'HB24-1448_GovJanReq'!CD27</f>
        <v>0</v>
      </c>
      <c r="CE28" s="12">
        <f>'HB24-1448_GovJanReq'!CE27</f>
        <v>0</v>
      </c>
      <c r="CF28" s="12">
        <f>'HB24-1448_GovJanReq'!CF27</f>
        <v>0</v>
      </c>
      <c r="CG28" s="12">
        <f>'HB24-1448_GovJanReq'!CG27</f>
        <v>0</v>
      </c>
      <c r="CH28" s="12">
        <f>'HB24-1448_GovJanReq'!CH27</f>
        <v>0</v>
      </c>
      <c r="CI28" s="12">
        <f>'HB24-1448_GovJanReq'!CI27</f>
        <v>0</v>
      </c>
      <c r="CJ28" s="12">
        <f>'HB24-1448_GovJanReq'!CJ27</f>
        <v>0</v>
      </c>
      <c r="CK28" s="12">
        <f>'HB24-1448_GovJanReq'!CK27</f>
        <v>0</v>
      </c>
      <c r="CL28" s="12">
        <f>'HB24-1448_GovJanReq'!CL27</f>
        <v>0</v>
      </c>
      <c r="CM28" s="12">
        <f>'HB24-1448_GovJanReq'!CM27</f>
        <v>0</v>
      </c>
      <c r="CN28" s="12">
        <f>'HB24-1448_GovJanReq'!CN27</f>
        <v>0</v>
      </c>
      <c r="CO28" s="12">
        <f>'HB24-1448_GovJanReq'!CO27</f>
        <v>8</v>
      </c>
      <c r="CP28" s="12">
        <f>'HB24-1448_GovJanReq'!CP27</f>
        <v>0</v>
      </c>
      <c r="CQ28" s="12">
        <f>'HB24-1448_GovJanReq'!CQ27</f>
        <v>0</v>
      </c>
      <c r="CR28" s="12">
        <f>'HB24-1448_GovJanReq'!CR27</f>
        <v>0</v>
      </c>
      <c r="CS28" s="12">
        <f>'HB24-1448_GovJanReq'!CS27</f>
        <v>0</v>
      </c>
      <c r="CT28" s="12">
        <f>'HB24-1448_GovJanReq'!CT27</f>
        <v>0</v>
      </c>
      <c r="CU28" s="12">
        <f>'HB24-1448_GovJanReq'!CU27</f>
        <v>0</v>
      </c>
      <c r="CV28" s="12">
        <f>'HB24-1448_GovJanReq'!CV27</f>
        <v>0</v>
      </c>
      <c r="CW28" s="12">
        <f>'HB24-1448_GovJanReq'!CW27</f>
        <v>0</v>
      </c>
      <c r="CX28" s="12">
        <f>'HB24-1448_GovJanReq'!CX27</f>
        <v>0</v>
      </c>
      <c r="CY28" s="12">
        <f>'HB24-1448_GovJanReq'!CY27</f>
        <v>0</v>
      </c>
      <c r="CZ28" s="12">
        <f>'HB24-1448_GovJanReq'!CZ27</f>
        <v>0</v>
      </c>
      <c r="DA28" s="12">
        <f>'HB24-1448_GovJanReq'!DA27</f>
        <v>0</v>
      </c>
      <c r="DB28" s="12">
        <f>'HB24-1448_GovJanReq'!DB27</f>
        <v>0</v>
      </c>
      <c r="DC28" s="12">
        <f>'HB24-1448_GovJanReq'!DC27</f>
        <v>0</v>
      </c>
      <c r="DD28" s="12">
        <f>'HB24-1448_GovJanReq'!DD27</f>
        <v>0</v>
      </c>
      <c r="DE28" s="12">
        <f>'HB24-1448_GovJanReq'!DE27</f>
        <v>0</v>
      </c>
      <c r="DF28" s="12">
        <f>'HB24-1448_GovJanReq'!DF27</f>
        <v>307</v>
      </c>
      <c r="DG28" s="12">
        <f>'HB24-1448_GovJanReq'!DG27</f>
        <v>0</v>
      </c>
      <c r="DH28" s="12">
        <f>'HB24-1448_GovJanReq'!DH27</f>
        <v>0</v>
      </c>
      <c r="DI28" s="12">
        <f>'HB24-1448_GovJanReq'!DI27</f>
        <v>0</v>
      </c>
      <c r="DJ28" s="12">
        <f>'HB24-1448_GovJanReq'!DJ27</f>
        <v>0</v>
      </c>
      <c r="DK28" s="12">
        <f>'HB24-1448_GovJanReq'!DK27</f>
        <v>0</v>
      </c>
      <c r="DL28" s="12">
        <f>'HB24-1448_GovJanReq'!DL27</f>
        <v>192</v>
      </c>
      <c r="DM28" s="12">
        <f>'HB24-1448_GovJanReq'!DM27</f>
        <v>0</v>
      </c>
      <c r="DN28" s="12">
        <f>'HB24-1448_GovJanReq'!DN27</f>
        <v>0</v>
      </c>
      <c r="DO28" s="12">
        <f>'HB24-1448_GovJanReq'!DO27</f>
        <v>0</v>
      </c>
      <c r="DP28" s="12">
        <f>'HB24-1448_GovJanReq'!DP27</f>
        <v>0</v>
      </c>
      <c r="DQ28" s="12">
        <f>'HB24-1448_GovJanReq'!DQ27</f>
        <v>0</v>
      </c>
      <c r="DR28" s="12">
        <f>'HB24-1448_GovJanReq'!DR27</f>
        <v>0</v>
      </c>
      <c r="DS28" s="12">
        <f>'HB24-1448_GovJanReq'!DS27</f>
        <v>0</v>
      </c>
      <c r="DT28" s="12">
        <f>'HB24-1448_GovJanReq'!DT27</f>
        <v>0</v>
      </c>
      <c r="DU28" s="12">
        <f>'HB24-1448_GovJanReq'!DU27</f>
        <v>0</v>
      </c>
      <c r="DV28" s="12">
        <f>'HB24-1448_GovJanReq'!DV27</f>
        <v>0</v>
      </c>
      <c r="DW28" s="12">
        <f>'HB24-1448_GovJanReq'!DW27</f>
        <v>0</v>
      </c>
      <c r="DX28" s="12">
        <f>'HB24-1448_GovJanReq'!DX27</f>
        <v>0</v>
      </c>
      <c r="DY28" s="12">
        <f>'HB24-1448_GovJanReq'!DY27</f>
        <v>0</v>
      </c>
      <c r="DZ28" s="12">
        <f>'HB24-1448_GovJanReq'!DZ27</f>
        <v>0</v>
      </c>
      <c r="EA28" s="12">
        <f>'HB24-1448_GovJanReq'!EA27</f>
        <v>0</v>
      </c>
      <c r="EB28" s="12">
        <f>'HB24-1448_GovJanReq'!EB27</f>
        <v>32</v>
      </c>
      <c r="EC28" s="12">
        <f>'HB24-1448_GovJanReq'!EC27</f>
        <v>0</v>
      </c>
      <c r="ED28" s="12">
        <f>'HB24-1448_GovJanReq'!ED27</f>
        <v>0</v>
      </c>
      <c r="EE28" s="12">
        <f>'HB24-1448_GovJanReq'!EE27</f>
        <v>0</v>
      </c>
      <c r="EF28" s="12">
        <f>'HB24-1448_GovJanReq'!EF27</f>
        <v>0</v>
      </c>
      <c r="EG28" s="12">
        <f>'HB24-1448_GovJanReq'!EG27</f>
        <v>0</v>
      </c>
      <c r="EH28" s="12">
        <f>'HB24-1448_GovJanReq'!EH27</f>
        <v>0</v>
      </c>
      <c r="EI28" s="12">
        <f>'HB24-1448_GovJanReq'!EI27</f>
        <v>272</v>
      </c>
      <c r="EJ28" s="12">
        <f>'HB24-1448_GovJanReq'!EJ27</f>
        <v>0</v>
      </c>
      <c r="EK28" s="12">
        <f>'HB24-1448_GovJanReq'!EK27</f>
        <v>0</v>
      </c>
      <c r="EL28" s="12">
        <f>'HB24-1448_GovJanReq'!EL27</f>
        <v>0</v>
      </c>
      <c r="EM28" s="12">
        <f>'HB24-1448_GovJanReq'!EM27</f>
        <v>0</v>
      </c>
      <c r="EN28" s="12">
        <f>'HB24-1448_GovJanReq'!EN27</f>
        <v>0</v>
      </c>
      <c r="EO28" s="12">
        <f>'HB24-1448_GovJanReq'!EO27</f>
        <v>0</v>
      </c>
      <c r="EP28" s="12">
        <f>'HB24-1448_GovJanReq'!EP27</f>
        <v>0</v>
      </c>
      <c r="EQ28" s="12">
        <f>'HB24-1448_GovJanReq'!EQ27</f>
        <v>0</v>
      </c>
      <c r="ER28" s="12">
        <f>'HB24-1448_GovJanReq'!ER27</f>
        <v>0</v>
      </c>
      <c r="ES28" s="12">
        <f>'HB24-1448_GovJanReq'!ES27</f>
        <v>0</v>
      </c>
      <c r="ET28" s="12">
        <f>'HB24-1448_GovJanReq'!ET27</f>
        <v>0</v>
      </c>
      <c r="EU28" s="12">
        <f>'HB24-1448_GovJanReq'!EU27</f>
        <v>13</v>
      </c>
      <c r="EV28" s="12">
        <f>'HB24-1448_GovJanReq'!EV27</f>
        <v>0</v>
      </c>
      <c r="EW28" s="12">
        <f>'HB24-1448_GovJanReq'!EW27</f>
        <v>0</v>
      </c>
      <c r="EX28" s="12">
        <f>'HB24-1448_GovJanReq'!EX27</f>
        <v>0</v>
      </c>
      <c r="EY28" s="12">
        <f>'HB24-1448_GovJanReq'!EY27</f>
        <v>0</v>
      </c>
      <c r="EZ28" s="12">
        <f>'HB24-1448_GovJanReq'!EZ27</f>
        <v>0</v>
      </c>
      <c r="FA28" s="12">
        <f>'HB24-1448_GovJanReq'!FA27</f>
        <v>0</v>
      </c>
      <c r="FB28" s="12">
        <f>'HB24-1448_GovJanReq'!FB27</f>
        <v>0</v>
      </c>
      <c r="FC28" s="12">
        <f>'HB24-1448_GovJanReq'!FC27</f>
        <v>19</v>
      </c>
      <c r="FD28" s="12">
        <f>'HB24-1448_GovJanReq'!FD27</f>
        <v>0</v>
      </c>
      <c r="FE28" s="12">
        <f>'HB24-1448_GovJanReq'!FE27</f>
        <v>0</v>
      </c>
      <c r="FF28" s="12">
        <f>'HB24-1448_GovJanReq'!FF27</f>
        <v>0</v>
      </c>
      <c r="FG28" s="12">
        <f>'HB24-1448_GovJanReq'!FG27</f>
        <v>0</v>
      </c>
      <c r="FH28" s="12">
        <f>'HB24-1448_GovJanReq'!FH27</f>
        <v>0</v>
      </c>
      <c r="FI28" s="12">
        <f>'HB24-1448_GovJanReq'!FI27</f>
        <v>8</v>
      </c>
      <c r="FJ28" s="12">
        <f>'HB24-1448_GovJanReq'!FJ27</f>
        <v>0</v>
      </c>
      <c r="FK28" s="12">
        <f>'HB24-1448_GovJanReq'!FK27</f>
        <v>0</v>
      </c>
      <c r="FL28" s="12">
        <f>'HB24-1448_GovJanReq'!FL27</f>
        <v>600.5</v>
      </c>
      <c r="FM28" s="12">
        <f>'HB24-1448_GovJanReq'!FM27</f>
        <v>88</v>
      </c>
      <c r="FN28" s="12">
        <f>'HB24-1448_GovJanReq'!FN27</f>
        <v>0</v>
      </c>
      <c r="FO28" s="12">
        <f>'HB24-1448_GovJanReq'!FO27</f>
        <v>0</v>
      </c>
      <c r="FP28" s="12">
        <f>'HB24-1448_GovJanReq'!FP27</f>
        <v>0</v>
      </c>
      <c r="FQ28" s="12">
        <f>'HB24-1448_GovJanReq'!FQ27</f>
        <v>0</v>
      </c>
      <c r="FR28" s="12">
        <f>'HB24-1448_GovJanReq'!FR27</f>
        <v>0</v>
      </c>
      <c r="FS28" s="12">
        <f>'HB24-1448_GovJanReq'!FS27</f>
        <v>0</v>
      </c>
      <c r="FT28" s="12">
        <f>'HB24-1448_GovJanReq'!FT27</f>
        <v>0</v>
      </c>
      <c r="FU28" s="12">
        <f>'HB24-1448_GovJanReq'!FU27</f>
        <v>0</v>
      </c>
      <c r="FV28" s="12">
        <f>'HB24-1448_GovJanReq'!FV27</f>
        <v>0</v>
      </c>
      <c r="FW28" s="12">
        <f>'HB24-1448_GovJanReq'!FW27</f>
        <v>0</v>
      </c>
      <c r="FX28" s="12">
        <f>'HB24-1448_GovJanReq'!FX27</f>
        <v>0</v>
      </c>
      <c r="FY28" s="12"/>
      <c r="FZ28" s="12">
        <f t="shared" si="15"/>
        <v>3548.5</v>
      </c>
      <c r="GA28" s="12"/>
      <c r="GB28" s="12"/>
      <c r="GC28" s="12"/>
      <c r="GD28" s="12"/>
      <c r="GE28" s="2"/>
      <c r="GF28" s="2"/>
      <c r="GG28" s="2"/>
      <c r="GH28" s="2"/>
      <c r="GI28" s="2"/>
      <c r="GJ28" s="2"/>
      <c r="GK28" s="2"/>
    </row>
    <row r="29" spans="1:254" x14ac:dyDescent="0.35">
      <c r="A29" s="3" t="s">
        <v>444</v>
      </c>
      <c r="B29" s="2" t="s">
        <v>659</v>
      </c>
      <c r="C29" s="12">
        <f>'HB24-1448_GovJanReq'!C28</f>
        <v>1359</v>
      </c>
      <c r="D29" s="12">
        <f>'HB24-1448_GovJanReq'!D28</f>
        <v>4465</v>
      </c>
      <c r="E29" s="12">
        <f>'HB24-1448_GovJanReq'!E28</f>
        <v>1525</v>
      </c>
      <c r="F29" s="12">
        <f>'HB24-1448_GovJanReq'!F28</f>
        <v>2508</v>
      </c>
      <c r="G29" s="12">
        <f>'HB24-1448_GovJanReq'!G28</f>
        <v>207</v>
      </c>
      <c r="H29" s="12">
        <f>'HB24-1448_GovJanReq'!H28</f>
        <v>69</v>
      </c>
      <c r="I29" s="12">
        <f>'HB24-1448_GovJanReq'!I28</f>
        <v>1835</v>
      </c>
      <c r="J29" s="12">
        <f>'HB24-1448_GovJanReq'!J28</f>
        <v>185</v>
      </c>
      <c r="K29" s="12">
        <f>'HB24-1448_GovJanReq'!K28</f>
        <v>3</v>
      </c>
      <c r="L29" s="12">
        <f>'HB24-1448_GovJanReq'!L28</f>
        <v>184</v>
      </c>
      <c r="M29" s="12">
        <f>'HB24-1448_GovJanReq'!M28</f>
        <v>187</v>
      </c>
      <c r="N29" s="12">
        <f>'HB24-1448_GovJanReq'!N28</f>
        <v>5452</v>
      </c>
      <c r="O29" s="12">
        <f>'HB24-1448_GovJanReq'!O28</f>
        <v>401</v>
      </c>
      <c r="P29" s="12">
        <f>'HB24-1448_GovJanReq'!P28</f>
        <v>31</v>
      </c>
      <c r="Q29" s="12">
        <f>'HB24-1448_GovJanReq'!Q28</f>
        <v>11916</v>
      </c>
      <c r="R29" s="12">
        <f>'HB24-1448_GovJanReq'!R28</f>
        <v>108</v>
      </c>
      <c r="S29" s="12">
        <f>'HB24-1448_GovJanReq'!S28</f>
        <v>50</v>
      </c>
      <c r="T29" s="12">
        <f>'HB24-1448_GovJanReq'!T28</f>
        <v>0</v>
      </c>
      <c r="U29" s="12">
        <f>'HB24-1448_GovJanReq'!U28</f>
        <v>0</v>
      </c>
      <c r="V29" s="12">
        <f>'HB24-1448_GovJanReq'!V28</f>
        <v>0</v>
      </c>
      <c r="W29" s="12">
        <f>'HB24-1448_GovJanReq'!W28</f>
        <v>0</v>
      </c>
      <c r="X29" s="12">
        <f>'HB24-1448_GovJanReq'!X28</f>
        <v>0</v>
      </c>
      <c r="Y29" s="12">
        <f>'HB24-1448_GovJanReq'!Y28</f>
        <v>4</v>
      </c>
      <c r="Z29" s="12">
        <f>'HB24-1448_GovJanReq'!Z28</f>
        <v>4</v>
      </c>
      <c r="AA29" s="12">
        <f>'HB24-1448_GovJanReq'!AA28</f>
        <v>2041</v>
      </c>
      <c r="AB29" s="12">
        <f>'HB24-1448_GovJanReq'!AB28</f>
        <v>1565</v>
      </c>
      <c r="AC29" s="12">
        <f>'HB24-1448_GovJanReq'!AC28</f>
        <v>32</v>
      </c>
      <c r="AD29" s="12">
        <f>'HB24-1448_GovJanReq'!AD28</f>
        <v>35</v>
      </c>
      <c r="AE29" s="12">
        <f>'HB24-1448_GovJanReq'!AE28</f>
        <v>3</v>
      </c>
      <c r="AF29" s="12">
        <f>'HB24-1448_GovJanReq'!AF28</f>
        <v>6</v>
      </c>
      <c r="AG29" s="12">
        <f>'HB24-1448_GovJanReq'!AG28</f>
        <v>12</v>
      </c>
      <c r="AH29" s="12">
        <f>'HB24-1448_GovJanReq'!AH28</f>
        <v>0</v>
      </c>
      <c r="AI29" s="12">
        <f>'HB24-1448_GovJanReq'!AI28</f>
        <v>3</v>
      </c>
      <c r="AJ29" s="12">
        <f>'HB24-1448_GovJanReq'!AJ28</f>
        <v>2</v>
      </c>
      <c r="AK29" s="12">
        <f>'HB24-1448_GovJanReq'!AK28</f>
        <v>1</v>
      </c>
      <c r="AL29" s="12">
        <f>'HB24-1448_GovJanReq'!AL28</f>
        <v>21</v>
      </c>
      <c r="AM29" s="12">
        <f>'HB24-1448_GovJanReq'!AM28</f>
        <v>1</v>
      </c>
      <c r="AN29" s="12">
        <f>'HB24-1448_GovJanReq'!AN28</f>
        <v>0</v>
      </c>
      <c r="AO29" s="12">
        <f>'HB24-1448_GovJanReq'!AO28</f>
        <v>117</v>
      </c>
      <c r="AP29" s="12">
        <f>'HB24-1448_GovJanReq'!AP28</f>
        <v>16832</v>
      </c>
      <c r="AQ29" s="12">
        <f>'HB24-1448_GovJanReq'!AQ28</f>
        <v>0</v>
      </c>
      <c r="AR29" s="12">
        <f>'HB24-1448_GovJanReq'!AR28</f>
        <v>1715</v>
      </c>
      <c r="AS29" s="12">
        <f>'HB24-1448_GovJanReq'!AS28</f>
        <v>1141</v>
      </c>
      <c r="AT29" s="12">
        <f>'HB24-1448_GovJanReq'!AT28</f>
        <v>32</v>
      </c>
      <c r="AU29" s="12">
        <f>'HB24-1448_GovJanReq'!AU28</f>
        <v>4</v>
      </c>
      <c r="AV29" s="12">
        <f>'HB24-1448_GovJanReq'!AV28</f>
        <v>3</v>
      </c>
      <c r="AW29" s="12">
        <f>'HB24-1448_GovJanReq'!AW28</f>
        <v>1</v>
      </c>
      <c r="AX29" s="12">
        <f>'HB24-1448_GovJanReq'!AX28</f>
        <v>5</v>
      </c>
      <c r="AY29" s="12">
        <f>'HB24-1448_GovJanReq'!AY28</f>
        <v>5</v>
      </c>
      <c r="AZ29" s="12">
        <f>'HB24-1448_GovJanReq'!AZ28</f>
        <v>1133</v>
      </c>
      <c r="BA29" s="12">
        <f>'HB24-1448_GovJanReq'!BA28</f>
        <v>201</v>
      </c>
      <c r="BB29" s="12">
        <f>'HB24-1448_GovJanReq'!BB28</f>
        <v>184</v>
      </c>
      <c r="BC29" s="12">
        <f>'HB24-1448_GovJanReq'!BC28</f>
        <v>1622</v>
      </c>
      <c r="BD29" s="12">
        <f>'HB24-1448_GovJanReq'!BD28</f>
        <v>53</v>
      </c>
      <c r="BE29" s="12">
        <f>'HB24-1448_GovJanReq'!BE28</f>
        <v>3</v>
      </c>
      <c r="BF29" s="12">
        <f>'HB24-1448_GovJanReq'!BF28</f>
        <v>448</v>
      </c>
      <c r="BG29" s="12">
        <f>'HB24-1448_GovJanReq'!BG28</f>
        <v>78</v>
      </c>
      <c r="BH29" s="12">
        <f>'HB24-1448_GovJanReq'!BH28</f>
        <v>6</v>
      </c>
      <c r="BI29" s="12">
        <f>'HB24-1448_GovJanReq'!BI28</f>
        <v>15</v>
      </c>
      <c r="BJ29" s="12">
        <f>'HB24-1448_GovJanReq'!BJ28</f>
        <v>68</v>
      </c>
      <c r="BK29" s="12">
        <f>'HB24-1448_GovJanReq'!BK28</f>
        <v>681</v>
      </c>
      <c r="BL29" s="12">
        <f>'HB24-1448_GovJanReq'!BL28</f>
        <v>1</v>
      </c>
      <c r="BM29" s="12">
        <f>'HB24-1448_GovJanReq'!BM28</f>
        <v>11</v>
      </c>
      <c r="BN29" s="12">
        <f>'HB24-1448_GovJanReq'!BN28</f>
        <v>11</v>
      </c>
      <c r="BO29" s="12">
        <f>'HB24-1448_GovJanReq'!BO28</f>
        <v>9</v>
      </c>
      <c r="BP29" s="12">
        <f>'HB24-1448_GovJanReq'!BP28</f>
        <v>1</v>
      </c>
      <c r="BQ29" s="12">
        <f>'HB24-1448_GovJanReq'!BQ28</f>
        <v>1133</v>
      </c>
      <c r="BR29" s="12">
        <f>'HB24-1448_GovJanReq'!BR28</f>
        <v>764</v>
      </c>
      <c r="BS29" s="12">
        <f>'HB24-1448_GovJanReq'!BS28</f>
        <v>207</v>
      </c>
      <c r="BT29" s="12">
        <f>'HB24-1448_GovJanReq'!BT28</f>
        <v>2</v>
      </c>
      <c r="BU29" s="12">
        <f>'HB24-1448_GovJanReq'!BU28</f>
        <v>42</v>
      </c>
      <c r="BV29" s="12">
        <f>'HB24-1448_GovJanReq'!BV28</f>
        <v>85</v>
      </c>
      <c r="BW29" s="12">
        <f>'HB24-1448_GovJanReq'!BW28</f>
        <v>214</v>
      </c>
      <c r="BX29" s="12">
        <f>'HB24-1448_GovJanReq'!BX28</f>
        <v>0</v>
      </c>
      <c r="BY29" s="12">
        <f>'HB24-1448_GovJanReq'!BY28</f>
        <v>0</v>
      </c>
      <c r="BZ29" s="12">
        <f>'HB24-1448_GovJanReq'!BZ28</f>
        <v>0</v>
      </c>
      <c r="CA29" s="12">
        <f>'HB24-1448_GovJanReq'!CA28</f>
        <v>5</v>
      </c>
      <c r="CB29" s="12">
        <f>'HB24-1448_GovJanReq'!CB28</f>
        <v>2880</v>
      </c>
      <c r="CC29" s="12">
        <f>'HB24-1448_GovJanReq'!CC28</f>
        <v>0</v>
      </c>
      <c r="CD29" s="12">
        <f>'HB24-1448_GovJanReq'!CD28</f>
        <v>1</v>
      </c>
      <c r="CE29" s="12">
        <f>'HB24-1448_GovJanReq'!CE28</f>
        <v>0</v>
      </c>
      <c r="CF29" s="12">
        <f>'HB24-1448_GovJanReq'!CF28</f>
        <v>0</v>
      </c>
      <c r="CG29" s="12">
        <f>'HB24-1448_GovJanReq'!CG28</f>
        <v>11</v>
      </c>
      <c r="CH29" s="12">
        <f>'HB24-1448_GovJanReq'!CH28</f>
        <v>6</v>
      </c>
      <c r="CI29" s="12">
        <f>'HB24-1448_GovJanReq'!CI28</f>
        <v>63</v>
      </c>
      <c r="CJ29" s="12">
        <f>'HB24-1448_GovJanReq'!CJ28</f>
        <v>158</v>
      </c>
      <c r="CK29" s="12">
        <f>'HB24-1448_GovJanReq'!CK28</f>
        <v>168</v>
      </c>
      <c r="CL29" s="12">
        <f>'HB24-1448_GovJanReq'!CL28</f>
        <v>22</v>
      </c>
      <c r="CM29" s="12">
        <f>'HB24-1448_GovJanReq'!CM28</f>
        <v>8</v>
      </c>
      <c r="CN29" s="12">
        <f>'HB24-1448_GovJanReq'!CN28</f>
        <v>1199</v>
      </c>
      <c r="CO29" s="12">
        <f>'HB24-1448_GovJanReq'!CO28</f>
        <v>377</v>
      </c>
      <c r="CP29" s="12">
        <f>'HB24-1448_GovJanReq'!CP28</f>
        <v>139</v>
      </c>
      <c r="CQ29" s="12">
        <f>'HB24-1448_GovJanReq'!CQ28</f>
        <v>3</v>
      </c>
      <c r="CR29" s="12">
        <f>'HB24-1448_GovJanReq'!CR28</f>
        <v>0</v>
      </c>
      <c r="CS29" s="12">
        <f>'HB24-1448_GovJanReq'!CS28</f>
        <v>1</v>
      </c>
      <c r="CT29" s="12">
        <f>'HB24-1448_GovJanReq'!CT28</f>
        <v>1</v>
      </c>
      <c r="CU29" s="12">
        <f>'HB24-1448_GovJanReq'!CU28</f>
        <v>3</v>
      </c>
      <c r="CV29" s="12">
        <f>'HB24-1448_GovJanReq'!CV28</f>
        <v>0</v>
      </c>
      <c r="CW29" s="12">
        <f>'HB24-1448_GovJanReq'!CW28</f>
        <v>1</v>
      </c>
      <c r="CX29" s="12">
        <f>'HB24-1448_GovJanReq'!CX28</f>
        <v>12</v>
      </c>
      <c r="CY29" s="12">
        <f>'HB24-1448_GovJanReq'!CY28</f>
        <v>0</v>
      </c>
      <c r="CZ29" s="12">
        <f>'HB24-1448_GovJanReq'!CZ28</f>
        <v>39</v>
      </c>
      <c r="DA29" s="12">
        <f>'HB24-1448_GovJanReq'!DA28</f>
        <v>0</v>
      </c>
      <c r="DB29" s="12">
        <f>'HB24-1448_GovJanReq'!DB28</f>
        <v>7</v>
      </c>
      <c r="DC29" s="12">
        <f>'HB24-1448_GovJanReq'!DC28</f>
        <v>0</v>
      </c>
      <c r="DD29" s="12">
        <f>'HB24-1448_GovJanReq'!DD28</f>
        <v>7</v>
      </c>
      <c r="DE29" s="12">
        <f>'HB24-1448_GovJanReq'!DE28</f>
        <v>1</v>
      </c>
      <c r="DF29" s="12">
        <f>'HB24-1448_GovJanReq'!DF28</f>
        <v>654</v>
      </c>
      <c r="DG29" s="12">
        <f>'HB24-1448_GovJanReq'!DG28</f>
        <v>0</v>
      </c>
      <c r="DH29" s="12">
        <f>'HB24-1448_GovJanReq'!DH28</f>
        <v>120</v>
      </c>
      <c r="DI29" s="12">
        <f>'HB24-1448_GovJanReq'!DI28</f>
        <v>62</v>
      </c>
      <c r="DJ29" s="12">
        <f>'HB24-1448_GovJanReq'!DJ28</f>
        <v>9</v>
      </c>
      <c r="DK29" s="12">
        <f>'HB24-1448_GovJanReq'!DK28</f>
        <v>19</v>
      </c>
      <c r="DL29" s="12">
        <f>'HB24-1448_GovJanReq'!DL28</f>
        <v>415</v>
      </c>
      <c r="DM29" s="12">
        <f>'HB24-1448_GovJanReq'!DM28</f>
        <v>0</v>
      </c>
      <c r="DN29" s="12">
        <f>'HB24-1448_GovJanReq'!DN28</f>
        <v>66</v>
      </c>
      <c r="DO29" s="12">
        <f>'HB24-1448_GovJanReq'!DO28</f>
        <v>533</v>
      </c>
      <c r="DP29" s="12">
        <f>'HB24-1448_GovJanReq'!DP28</f>
        <v>0</v>
      </c>
      <c r="DQ29" s="12">
        <f>'HB24-1448_GovJanReq'!DQ28</f>
        <v>51</v>
      </c>
      <c r="DR29" s="12">
        <f>'HB24-1448_GovJanReq'!DR28</f>
        <v>17</v>
      </c>
      <c r="DS29" s="12">
        <f>'HB24-1448_GovJanReq'!DS28</f>
        <v>32</v>
      </c>
      <c r="DT29" s="12">
        <f>'HB24-1448_GovJanReq'!DT28</f>
        <v>6</v>
      </c>
      <c r="DU29" s="12">
        <f>'HB24-1448_GovJanReq'!DU28</f>
        <v>3</v>
      </c>
      <c r="DV29" s="12">
        <f>'HB24-1448_GovJanReq'!DV28</f>
        <v>1</v>
      </c>
      <c r="DW29" s="12">
        <f>'HB24-1448_GovJanReq'!DW28</f>
        <v>1</v>
      </c>
      <c r="DX29" s="12">
        <f>'HB24-1448_GovJanReq'!DX28</f>
        <v>1</v>
      </c>
      <c r="DY29" s="12">
        <f>'HB24-1448_GovJanReq'!DY28</f>
        <v>4</v>
      </c>
      <c r="DZ29" s="12">
        <f>'HB24-1448_GovJanReq'!DZ28</f>
        <v>0</v>
      </c>
      <c r="EA29" s="12">
        <f>'HB24-1448_GovJanReq'!EA28</f>
        <v>28</v>
      </c>
      <c r="EB29" s="12">
        <f>'HB24-1448_GovJanReq'!EB28</f>
        <v>62</v>
      </c>
      <c r="EC29" s="12">
        <f>'HB24-1448_GovJanReq'!EC28</f>
        <v>9</v>
      </c>
      <c r="ED29" s="12">
        <f>'HB24-1448_GovJanReq'!ED28</f>
        <v>66</v>
      </c>
      <c r="EE29" s="12">
        <f>'HB24-1448_GovJanReq'!EE28</f>
        <v>19</v>
      </c>
      <c r="EF29" s="12">
        <f>'HB24-1448_GovJanReq'!EF28</f>
        <v>71</v>
      </c>
      <c r="EG29" s="12">
        <f>'HB24-1448_GovJanReq'!EG28</f>
        <v>44</v>
      </c>
      <c r="EH29" s="12">
        <f>'HB24-1448_GovJanReq'!EH28</f>
        <v>14</v>
      </c>
      <c r="EI29" s="12">
        <f>'HB24-1448_GovJanReq'!EI28</f>
        <v>421</v>
      </c>
      <c r="EJ29" s="12">
        <f>'HB24-1448_GovJanReq'!EJ28</f>
        <v>200</v>
      </c>
      <c r="EK29" s="12">
        <f>'HB24-1448_GovJanReq'!EK28</f>
        <v>17</v>
      </c>
      <c r="EL29" s="12">
        <f>'HB24-1448_GovJanReq'!EL28</f>
        <v>1</v>
      </c>
      <c r="EM29" s="12">
        <f>'HB24-1448_GovJanReq'!EM28</f>
        <v>6</v>
      </c>
      <c r="EN29" s="12">
        <f>'HB24-1448_GovJanReq'!EN28</f>
        <v>10</v>
      </c>
      <c r="EO29" s="12">
        <f>'HB24-1448_GovJanReq'!EO28</f>
        <v>5</v>
      </c>
      <c r="EP29" s="12">
        <f>'HB24-1448_GovJanReq'!EP28</f>
        <v>17</v>
      </c>
      <c r="EQ29" s="12">
        <f>'HB24-1448_GovJanReq'!EQ28</f>
        <v>184</v>
      </c>
      <c r="ER29" s="12">
        <f>'HB24-1448_GovJanReq'!ER28</f>
        <v>14</v>
      </c>
      <c r="ES29" s="12">
        <f>'HB24-1448_GovJanReq'!ES28</f>
        <v>3</v>
      </c>
      <c r="ET29" s="12">
        <f>'HB24-1448_GovJanReq'!ET28</f>
        <v>5</v>
      </c>
      <c r="EU29" s="12">
        <f>'HB24-1448_GovJanReq'!EU28</f>
        <v>102</v>
      </c>
      <c r="EV29" s="12">
        <f>'HB24-1448_GovJanReq'!EV28</f>
        <v>6</v>
      </c>
      <c r="EW29" s="12">
        <f>'HB24-1448_GovJanReq'!EW28</f>
        <v>59</v>
      </c>
      <c r="EX29" s="12">
        <f>'HB24-1448_GovJanReq'!EX28</f>
        <v>8</v>
      </c>
      <c r="EY29" s="12">
        <f>'HB24-1448_GovJanReq'!EY28</f>
        <v>17</v>
      </c>
      <c r="EZ29" s="12">
        <f>'HB24-1448_GovJanReq'!EZ28</f>
        <v>0</v>
      </c>
      <c r="FA29" s="12">
        <f>'HB24-1448_GovJanReq'!FA28</f>
        <v>611</v>
      </c>
      <c r="FB29" s="12">
        <f>'HB24-1448_GovJanReq'!FB28</f>
        <v>3</v>
      </c>
      <c r="FC29" s="12">
        <f>'HB24-1448_GovJanReq'!FC28</f>
        <v>32</v>
      </c>
      <c r="FD29" s="12">
        <f>'HB24-1448_GovJanReq'!FD28</f>
        <v>4</v>
      </c>
      <c r="FE29" s="12">
        <f>'HB24-1448_GovJanReq'!FE28</f>
        <v>13</v>
      </c>
      <c r="FF29" s="12">
        <f>'HB24-1448_GovJanReq'!FF28</f>
        <v>2</v>
      </c>
      <c r="FG29" s="12">
        <f>'HB24-1448_GovJanReq'!FG28</f>
        <v>3</v>
      </c>
      <c r="FH29" s="12">
        <f>'HB24-1448_GovJanReq'!FH28</f>
        <v>0</v>
      </c>
      <c r="FI29" s="12">
        <f>'HB24-1448_GovJanReq'!FI28</f>
        <v>182</v>
      </c>
      <c r="FJ29" s="12">
        <f>'HB24-1448_GovJanReq'!FJ28</f>
        <v>72</v>
      </c>
      <c r="FK29" s="12">
        <f>'HB24-1448_GovJanReq'!FK28</f>
        <v>246</v>
      </c>
      <c r="FL29" s="12">
        <f>'HB24-1448_GovJanReq'!FL28</f>
        <v>195</v>
      </c>
      <c r="FM29" s="12">
        <f>'HB24-1448_GovJanReq'!FM28</f>
        <v>93</v>
      </c>
      <c r="FN29" s="12">
        <f>'HB24-1448_GovJanReq'!FN28</f>
        <v>3402</v>
      </c>
      <c r="FO29" s="12">
        <f>'HB24-1448_GovJanReq'!FO28</f>
        <v>55</v>
      </c>
      <c r="FP29" s="12">
        <f>'HB24-1448_GovJanReq'!FP28</f>
        <v>325</v>
      </c>
      <c r="FQ29" s="12">
        <f>'HB24-1448_GovJanReq'!FQ28</f>
        <v>60</v>
      </c>
      <c r="FR29" s="12">
        <f>'HB24-1448_GovJanReq'!FR28</f>
        <v>1</v>
      </c>
      <c r="FS29" s="12">
        <f>'HB24-1448_GovJanReq'!FS28</f>
        <v>0</v>
      </c>
      <c r="FT29" s="12">
        <f>'HB24-1448_GovJanReq'!FT28</f>
        <v>0</v>
      </c>
      <c r="FU29" s="12">
        <f>'HB24-1448_GovJanReq'!FU28</f>
        <v>137</v>
      </c>
      <c r="FV29" s="12">
        <f>'HB24-1448_GovJanReq'!FV28</f>
        <v>88</v>
      </c>
      <c r="FW29" s="12">
        <f>'HB24-1448_GovJanReq'!FW28</f>
        <v>5</v>
      </c>
      <c r="FX29" s="12">
        <f>'HB24-1448_GovJanReq'!FX28</f>
        <v>0</v>
      </c>
      <c r="FY29" s="12"/>
      <c r="FZ29" s="12">
        <f t="shared" si="15"/>
        <v>75065</v>
      </c>
      <c r="GA29" s="12"/>
      <c r="GB29" s="12"/>
      <c r="GC29" s="12"/>
      <c r="GD29" s="12"/>
      <c r="GE29" s="2"/>
      <c r="GF29" s="2"/>
      <c r="GG29" s="2"/>
      <c r="GH29" s="2"/>
      <c r="GI29" s="2"/>
      <c r="GJ29" s="2"/>
      <c r="GK29" s="2"/>
    </row>
    <row r="30" spans="1:254" x14ac:dyDescent="0.35">
      <c r="A30" s="3" t="s">
        <v>445</v>
      </c>
      <c r="B30" s="2" t="s">
        <v>660</v>
      </c>
      <c r="C30" s="92">
        <f>'HB24-1448_GovJanReq'!C30</f>
        <v>0</v>
      </c>
      <c r="D30" s="204">
        <f>'HB24-1448_GovJanReq'!D30</f>
        <v>4562.5</v>
      </c>
      <c r="E30" s="204">
        <f>'HB24-1448_GovJanReq'!E30</f>
        <v>643</v>
      </c>
      <c r="F30" s="204">
        <f>'HB24-1448_GovJanReq'!F30</f>
        <v>907.5</v>
      </c>
      <c r="G30" s="204">
        <f>'HB24-1448_GovJanReq'!G30</f>
        <v>0</v>
      </c>
      <c r="H30" s="204">
        <f>'HB24-1448_GovJanReq'!H30</f>
        <v>0</v>
      </c>
      <c r="I30" s="204">
        <f>'HB24-1448_GovJanReq'!I30</f>
        <v>748</v>
      </c>
      <c r="J30" s="204">
        <f>'HB24-1448_GovJanReq'!J30</f>
        <v>0</v>
      </c>
      <c r="K30" s="204">
        <f>'HB24-1448_GovJanReq'!K30</f>
        <v>0</v>
      </c>
      <c r="L30" s="204">
        <f>'HB24-1448_GovJanReq'!L30</f>
        <v>0</v>
      </c>
      <c r="M30" s="204">
        <f>'HB24-1448_GovJanReq'!M30</f>
        <v>0</v>
      </c>
      <c r="N30" s="204">
        <f>'HB24-1448_GovJanReq'!N30</f>
        <v>90</v>
      </c>
      <c r="O30" s="204">
        <f>'HB24-1448_GovJanReq'!O30</f>
        <v>0</v>
      </c>
      <c r="P30" s="204">
        <f>'HB24-1448_GovJanReq'!P30</f>
        <v>0</v>
      </c>
      <c r="Q30" s="204">
        <f>'HB24-1448_GovJanReq'!Q30</f>
        <v>1920</v>
      </c>
      <c r="R30" s="204">
        <f>'HB24-1448_GovJanReq'!R30</f>
        <v>0</v>
      </c>
      <c r="S30" s="204">
        <f>'HB24-1448_GovJanReq'!S30</f>
        <v>0</v>
      </c>
      <c r="T30" s="204">
        <f>'HB24-1448_GovJanReq'!T30</f>
        <v>0</v>
      </c>
      <c r="U30" s="204">
        <f>'HB24-1448_GovJanReq'!U30</f>
        <v>0</v>
      </c>
      <c r="V30" s="204">
        <f>'HB24-1448_GovJanReq'!V30</f>
        <v>0</v>
      </c>
      <c r="W30" s="204">
        <f>'HB24-1448_GovJanReq'!W30</f>
        <v>0</v>
      </c>
      <c r="X30" s="204">
        <f>'HB24-1448_GovJanReq'!X30</f>
        <v>0</v>
      </c>
      <c r="Y30" s="204">
        <f>'HB24-1448_GovJanReq'!Y30</f>
        <v>0</v>
      </c>
      <c r="Z30" s="204">
        <f>'HB24-1448_GovJanReq'!Z30</f>
        <v>0</v>
      </c>
      <c r="AA30" s="204">
        <f>'HB24-1448_GovJanReq'!AA30</f>
        <v>0</v>
      </c>
      <c r="AB30" s="204">
        <f>'HB24-1448_GovJanReq'!AB30</f>
        <v>0</v>
      </c>
      <c r="AC30" s="204">
        <f>'HB24-1448_GovJanReq'!AC30</f>
        <v>0</v>
      </c>
      <c r="AD30" s="204">
        <f>'HB24-1448_GovJanReq'!AD30</f>
        <v>154</v>
      </c>
      <c r="AE30" s="204">
        <f>'HB24-1448_GovJanReq'!AE30</f>
        <v>0</v>
      </c>
      <c r="AF30" s="204">
        <f>'HB24-1448_GovJanReq'!AF30</f>
        <v>0</v>
      </c>
      <c r="AG30" s="204">
        <f>'HB24-1448_GovJanReq'!AG30</f>
        <v>0</v>
      </c>
      <c r="AH30" s="204">
        <f>'HB24-1448_GovJanReq'!AH30</f>
        <v>0</v>
      </c>
      <c r="AI30" s="204">
        <f>'HB24-1448_GovJanReq'!AI30</f>
        <v>0</v>
      </c>
      <c r="AJ30" s="204">
        <f>'HB24-1448_GovJanReq'!AJ30</f>
        <v>0</v>
      </c>
      <c r="AK30" s="204">
        <f>'HB24-1448_GovJanReq'!AK30</f>
        <v>0</v>
      </c>
      <c r="AL30" s="204">
        <f>'HB24-1448_GovJanReq'!AL30</f>
        <v>0</v>
      </c>
      <c r="AM30" s="204">
        <f>'HB24-1448_GovJanReq'!AM30</f>
        <v>0</v>
      </c>
      <c r="AN30" s="204">
        <f>'HB24-1448_GovJanReq'!AN30</f>
        <v>0</v>
      </c>
      <c r="AO30" s="204">
        <f>'HB24-1448_GovJanReq'!AO30</f>
        <v>0</v>
      </c>
      <c r="AP30" s="204">
        <f>'HB24-1448_GovJanReq'!AP30</f>
        <v>0</v>
      </c>
      <c r="AQ30" s="204">
        <f>'HB24-1448_GovJanReq'!AQ30</f>
        <v>0</v>
      </c>
      <c r="AR30" s="204">
        <f>'HB24-1448_GovJanReq'!AR30</f>
        <v>1987.5</v>
      </c>
      <c r="AS30" s="204">
        <f>'HB24-1448_GovJanReq'!AS30</f>
        <v>293</v>
      </c>
      <c r="AT30" s="204">
        <f>'HB24-1448_GovJanReq'!AT30</f>
        <v>0</v>
      </c>
      <c r="AU30" s="204">
        <f>'HB24-1448_GovJanReq'!AU30</f>
        <v>0</v>
      </c>
      <c r="AV30" s="204">
        <f>'HB24-1448_GovJanReq'!AV30</f>
        <v>0</v>
      </c>
      <c r="AW30" s="204">
        <f>'HB24-1448_GovJanReq'!AW30</f>
        <v>0</v>
      </c>
      <c r="AX30" s="204">
        <f>'HB24-1448_GovJanReq'!AX30</f>
        <v>0</v>
      </c>
      <c r="AY30" s="204">
        <f>'HB24-1448_GovJanReq'!AY30</f>
        <v>0</v>
      </c>
      <c r="AZ30" s="204">
        <f>'HB24-1448_GovJanReq'!AZ30</f>
        <v>0</v>
      </c>
      <c r="BA30" s="204">
        <f>'HB24-1448_GovJanReq'!BA30</f>
        <v>0</v>
      </c>
      <c r="BB30" s="204">
        <f>'HB24-1448_GovJanReq'!BB30</f>
        <v>0</v>
      </c>
      <c r="BC30" s="204">
        <f>'HB24-1448_GovJanReq'!BC30</f>
        <v>2883.5</v>
      </c>
      <c r="BD30" s="204">
        <f>'HB24-1448_GovJanReq'!BD30</f>
        <v>0</v>
      </c>
      <c r="BE30" s="204">
        <f>'HB24-1448_GovJanReq'!BE30</f>
        <v>0</v>
      </c>
      <c r="BF30" s="204">
        <f>'HB24-1448_GovJanReq'!BF30</f>
        <v>0</v>
      </c>
      <c r="BG30" s="204">
        <f>'HB24-1448_GovJanReq'!BG30</f>
        <v>0</v>
      </c>
      <c r="BH30" s="204">
        <f>'HB24-1448_GovJanReq'!BH30</f>
        <v>0</v>
      </c>
      <c r="BI30" s="204">
        <f>'HB24-1448_GovJanReq'!BI30</f>
        <v>0</v>
      </c>
      <c r="BJ30" s="204">
        <f>'HB24-1448_GovJanReq'!BJ30</f>
        <v>0</v>
      </c>
      <c r="BK30" s="204">
        <f>'HB24-1448_GovJanReq'!BK30</f>
        <v>0</v>
      </c>
      <c r="BL30" s="204">
        <f>'HB24-1448_GovJanReq'!BL30</f>
        <v>0</v>
      </c>
      <c r="BM30" s="204">
        <f>'HB24-1448_GovJanReq'!BM30</f>
        <v>0</v>
      </c>
      <c r="BN30" s="204">
        <f>'HB24-1448_GovJanReq'!BN30</f>
        <v>0</v>
      </c>
      <c r="BO30" s="204">
        <f>'HB24-1448_GovJanReq'!BO30</f>
        <v>0</v>
      </c>
      <c r="BP30" s="204">
        <f>'HB24-1448_GovJanReq'!BP30</f>
        <v>0</v>
      </c>
      <c r="BQ30" s="204">
        <f>'HB24-1448_GovJanReq'!BQ30</f>
        <v>177</v>
      </c>
      <c r="BR30" s="204">
        <f>'HB24-1448_GovJanReq'!BR30</f>
        <v>0</v>
      </c>
      <c r="BS30" s="204">
        <f>'HB24-1448_GovJanReq'!BS30</f>
        <v>0</v>
      </c>
      <c r="BT30" s="204">
        <f>'HB24-1448_GovJanReq'!BT30</f>
        <v>0</v>
      </c>
      <c r="BU30" s="204">
        <f>'HB24-1448_GovJanReq'!BU30</f>
        <v>0</v>
      </c>
      <c r="BV30" s="204">
        <f>'HB24-1448_GovJanReq'!BV30</f>
        <v>0</v>
      </c>
      <c r="BW30" s="204">
        <f>'HB24-1448_GovJanReq'!BW30</f>
        <v>0</v>
      </c>
      <c r="BX30" s="204">
        <f>'HB24-1448_GovJanReq'!BX30</f>
        <v>0</v>
      </c>
      <c r="BY30" s="204">
        <f>'HB24-1448_GovJanReq'!BY30</f>
        <v>0</v>
      </c>
      <c r="BZ30" s="204">
        <f>'HB24-1448_GovJanReq'!BZ30</f>
        <v>0</v>
      </c>
      <c r="CA30" s="204">
        <f>'HB24-1448_GovJanReq'!CA30</f>
        <v>0</v>
      </c>
      <c r="CB30" s="204">
        <f>'HB24-1448_GovJanReq'!CB30</f>
        <v>827</v>
      </c>
      <c r="CC30" s="204">
        <f>'HB24-1448_GovJanReq'!CC30</f>
        <v>0</v>
      </c>
      <c r="CD30" s="204">
        <f>'HB24-1448_GovJanReq'!CD30</f>
        <v>0</v>
      </c>
      <c r="CE30" s="204">
        <f>'HB24-1448_GovJanReq'!CE30</f>
        <v>0</v>
      </c>
      <c r="CF30" s="204">
        <f>'HB24-1448_GovJanReq'!CF30</f>
        <v>0</v>
      </c>
      <c r="CG30" s="204">
        <f>'HB24-1448_GovJanReq'!CG30</f>
        <v>0</v>
      </c>
      <c r="CH30" s="204">
        <f>'HB24-1448_GovJanReq'!CH30</f>
        <v>0</v>
      </c>
      <c r="CI30" s="204">
        <f>'HB24-1448_GovJanReq'!CI30</f>
        <v>0</v>
      </c>
      <c r="CJ30" s="204">
        <f>'HB24-1448_GovJanReq'!CJ30</f>
        <v>0</v>
      </c>
      <c r="CK30" s="204">
        <f>'HB24-1448_GovJanReq'!CK30</f>
        <v>577.5</v>
      </c>
      <c r="CL30" s="204">
        <f>'HB24-1448_GovJanReq'!CL30</f>
        <v>0</v>
      </c>
      <c r="CM30" s="204">
        <f>'HB24-1448_GovJanReq'!CM30</f>
        <v>0</v>
      </c>
      <c r="CN30" s="204">
        <f>'HB24-1448_GovJanReq'!CN30</f>
        <v>2256</v>
      </c>
      <c r="CO30" s="204">
        <f>'HB24-1448_GovJanReq'!CO30</f>
        <v>0</v>
      </c>
      <c r="CP30" s="204">
        <f>'HB24-1448_GovJanReq'!CP30</f>
        <v>0</v>
      </c>
      <c r="CQ30" s="204">
        <f>'HB24-1448_GovJanReq'!CQ30</f>
        <v>0</v>
      </c>
      <c r="CR30" s="204">
        <f>'HB24-1448_GovJanReq'!CR30</f>
        <v>0</v>
      </c>
      <c r="CS30" s="204">
        <f>'HB24-1448_GovJanReq'!CS30</f>
        <v>0</v>
      </c>
      <c r="CT30" s="204">
        <f>'HB24-1448_GovJanReq'!CT30</f>
        <v>0</v>
      </c>
      <c r="CU30" s="204">
        <f>'HB24-1448_GovJanReq'!CU30</f>
        <v>0</v>
      </c>
      <c r="CV30" s="204">
        <f>'HB24-1448_GovJanReq'!CV30</f>
        <v>0</v>
      </c>
      <c r="CW30" s="204">
        <f>'HB24-1448_GovJanReq'!CW30</f>
        <v>0</v>
      </c>
      <c r="CX30" s="204">
        <f>'HB24-1448_GovJanReq'!CX30</f>
        <v>0</v>
      </c>
      <c r="CY30" s="204">
        <f>'HB24-1448_GovJanReq'!CY30</f>
        <v>0</v>
      </c>
      <c r="CZ30" s="204">
        <f>'HB24-1448_GovJanReq'!CZ30</f>
        <v>0</v>
      </c>
      <c r="DA30" s="204">
        <f>'HB24-1448_GovJanReq'!DA30</f>
        <v>0</v>
      </c>
      <c r="DB30" s="204">
        <f>'HB24-1448_GovJanReq'!DB30</f>
        <v>0</v>
      </c>
      <c r="DC30" s="204">
        <f>'HB24-1448_GovJanReq'!DC30</f>
        <v>0</v>
      </c>
      <c r="DD30" s="204">
        <f>'HB24-1448_GovJanReq'!DD30</f>
        <v>0</v>
      </c>
      <c r="DE30" s="204">
        <f>'HB24-1448_GovJanReq'!DE30</f>
        <v>0</v>
      </c>
      <c r="DF30" s="204">
        <f>'HB24-1448_GovJanReq'!DF30</f>
        <v>1366</v>
      </c>
      <c r="DG30" s="204">
        <f>'HB24-1448_GovJanReq'!DG30</f>
        <v>0</v>
      </c>
      <c r="DH30" s="204">
        <f>'HB24-1448_GovJanReq'!DH30</f>
        <v>0</v>
      </c>
      <c r="DI30" s="204">
        <f>'HB24-1448_GovJanReq'!DI30</f>
        <v>61</v>
      </c>
      <c r="DJ30" s="204">
        <f>'HB24-1448_GovJanReq'!DJ30</f>
        <v>0</v>
      </c>
      <c r="DK30" s="204">
        <f>'HB24-1448_GovJanReq'!DK30</f>
        <v>0</v>
      </c>
      <c r="DL30" s="204">
        <f>'HB24-1448_GovJanReq'!DL30</f>
        <v>0</v>
      </c>
      <c r="DM30" s="204">
        <f>'HB24-1448_GovJanReq'!DM30</f>
        <v>0</v>
      </c>
      <c r="DN30" s="204">
        <f>'HB24-1448_GovJanReq'!DN30</f>
        <v>0</v>
      </c>
      <c r="DO30" s="204">
        <f>'HB24-1448_GovJanReq'!DO30</f>
        <v>0</v>
      </c>
      <c r="DP30" s="204">
        <f>'HB24-1448_GovJanReq'!DP30</f>
        <v>0</v>
      </c>
      <c r="DQ30" s="204">
        <f>'HB24-1448_GovJanReq'!DQ30</f>
        <v>0</v>
      </c>
      <c r="DR30" s="204">
        <f>'HB24-1448_GovJanReq'!DR30</f>
        <v>0</v>
      </c>
      <c r="DS30" s="204">
        <f>'HB24-1448_GovJanReq'!DS30</f>
        <v>0</v>
      </c>
      <c r="DT30" s="204">
        <f>'HB24-1448_GovJanReq'!DT30</f>
        <v>0</v>
      </c>
      <c r="DU30" s="204">
        <f>'HB24-1448_GovJanReq'!DU30</f>
        <v>0</v>
      </c>
      <c r="DV30" s="204">
        <f>'HB24-1448_GovJanReq'!DV30</f>
        <v>0</v>
      </c>
      <c r="DW30" s="204">
        <f>'HB24-1448_GovJanReq'!DW30</f>
        <v>0</v>
      </c>
      <c r="DX30" s="204">
        <f>'HB24-1448_GovJanReq'!DX30</f>
        <v>0</v>
      </c>
      <c r="DY30" s="204">
        <f>'HB24-1448_GovJanReq'!DY30</f>
        <v>0</v>
      </c>
      <c r="DZ30" s="204">
        <f>'HB24-1448_GovJanReq'!DZ30</f>
        <v>0</v>
      </c>
      <c r="EA30" s="204">
        <f>'HB24-1448_GovJanReq'!EA30</f>
        <v>20</v>
      </c>
      <c r="EB30" s="204">
        <f>'HB24-1448_GovJanReq'!EB30</f>
        <v>0</v>
      </c>
      <c r="EC30" s="204">
        <f>'HB24-1448_GovJanReq'!EC30</f>
        <v>0</v>
      </c>
      <c r="ED30" s="204">
        <f>'HB24-1448_GovJanReq'!ED30</f>
        <v>0</v>
      </c>
      <c r="EE30" s="204">
        <f>'HB24-1448_GovJanReq'!EE30</f>
        <v>0</v>
      </c>
      <c r="EF30" s="204">
        <f>'HB24-1448_GovJanReq'!EF30</f>
        <v>0</v>
      </c>
      <c r="EG30" s="204">
        <f>'HB24-1448_GovJanReq'!EG30</f>
        <v>0</v>
      </c>
      <c r="EH30" s="204">
        <f>'HB24-1448_GovJanReq'!EH30</f>
        <v>0</v>
      </c>
      <c r="EI30" s="204">
        <f>'HB24-1448_GovJanReq'!EI30</f>
        <v>0</v>
      </c>
      <c r="EJ30" s="204">
        <f>'HB24-1448_GovJanReq'!EJ30</f>
        <v>0</v>
      </c>
      <c r="EK30" s="204">
        <f>'HB24-1448_GovJanReq'!EK30</f>
        <v>0</v>
      </c>
      <c r="EL30" s="204">
        <f>'HB24-1448_GovJanReq'!EL30</f>
        <v>0</v>
      </c>
      <c r="EM30" s="204">
        <f>'HB24-1448_GovJanReq'!EM30</f>
        <v>0</v>
      </c>
      <c r="EN30" s="204">
        <f>'HB24-1448_GovJanReq'!EN30</f>
        <v>0</v>
      </c>
      <c r="EO30" s="204">
        <f>'HB24-1448_GovJanReq'!EO30</f>
        <v>0</v>
      </c>
      <c r="EP30" s="204">
        <f>'HB24-1448_GovJanReq'!EP30</f>
        <v>0</v>
      </c>
      <c r="EQ30" s="204">
        <f>'HB24-1448_GovJanReq'!EQ30</f>
        <v>103</v>
      </c>
      <c r="ER30" s="204">
        <f>'HB24-1448_GovJanReq'!ER30</f>
        <v>0</v>
      </c>
      <c r="ES30" s="204">
        <f>'HB24-1448_GovJanReq'!ES30</f>
        <v>0</v>
      </c>
      <c r="ET30" s="204">
        <f>'HB24-1448_GovJanReq'!ET30</f>
        <v>0</v>
      </c>
      <c r="EU30" s="204">
        <f>'HB24-1448_GovJanReq'!EU30</f>
        <v>0</v>
      </c>
      <c r="EV30" s="204">
        <f>'HB24-1448_GovJanReq'!EV30</f>
        <v>0</v>
      </c>
      <c r="EW30" s="204">
        <f>'HB24-1448_GovJanReq'!EW30</f>
        <v>0</v>
      </c>
      <c r="EX30" s="204">
        <f>'HB24-1448_GovJanReq'!EX30</f>
        <v>0</v>
      </c>
      <c r="EY30" s="204">
        <f>'HB24-1448_GovJanReq'!EY30</f>
        <v>0</v>
      </c>
      <c r="EZ30" s="204">
        <f>'HB24-1448_GovJanReq'!EZ30</f>
        <v>0</v>
      </c>
      <c r="FA30" s="204">
        <f>'HB24-1448_GovJanReq'!FA30</f>
        <v>0</v>
      </c>
      <c r="FB30" s="204">
        <f>'HB24-1448_GovJanReq'!FB30</f>
        <v>0</v>
      </c>
      <c r="FC30" s="204">
        <f>'HB24-1448_GovJanReq'!FC30</f>
        <v>0</v>
      </c>
      <c r="FD30" s="204">
        <f>'HB24-1448_GovJanReq'!FD30</f>
        <v>0</v>
      </c>
      <c r="FE30" s="204">
        <f>'HB24-1448_GovJanReq'!FE30</f>
        <v>0</v>
      </c>
      <c r="FF30" s="204">
        <f>'HB24-1448_GovJanReq'!FF30</f>
        <v>0</v>
      </c>
      <c r="FG30" s="204">
        <f>'HB24-1448_GovJanReq'!FG30</f>
        <v>0</v>
      </c>
      <c r="FH30" s="204">
        <f>'HB24-1448_GovJanReq'!FH30</f>
        <v>0</v>
      </c>
      <c r="FI30" s="204">
        <f>'HB24-1448_GovJanReq'!FI30</f>
        <v>0</v>
      </c>
      <c r="FJ30" s="204">
        <f>'HB24-1448_GovJanReq'!FJ30</f>
        <v>0</v>
      </c>
      <c r="FK30" s="204">
        <f>'HB24-1448_GovJanReq'!FK30</f>
        <v>0</v>
      </c>
      <c r="FL30" s="204">
        <f>'HB24-1448_GovJanReq'!FL30</f>
        <v>0</v>
      </c>
      <c r="FM30" s="204">
        <f>'HB24-1448_GovJanReq'!FM30</f>
        <v>0</v>
      </c>
      <c r="FN30" s="204">
        <f>'HB24-1448_GovJanReq'!FN30</f>
        <v>0</v>
      </c>
      <c r="FO30" s="204">
        <f>'HB24-1448_GovJanReq'!FO30</f>
        <v>0</v>
      </c>
      <c r="FP30" s="204">
        <f>'HB24-1448_GovJanReq'!FP30</f>
        <v>0</v>
      </c>
      <c r="FQ30" s="204">
        <f>'HB24-1448_GovJanReq'!FQ30</f>
        <v>0</v>
      </c>
      <c r="FR30" s="204">
        <f>'HB24-1448_GovJanReq'!FR30</f>
        <v>0</v>
      </c>
      <c r="FS30" s="204">
        <f>'HB24-1448_GovJanReq'!FS30</f>
        <v>0</v>
      </c>
      <c r="FT30" s="204">
        <f>'HB24-1448_GovJanReq'!FT30</f>
        <v>0</v>
      </c>
      <c r="FU30" s="204">
        <f>'HB24-1448_GovJanReq'!FU30</f>
        <v>0</v>
      </c>
      <c r="FV30" s="204">
        <f>'HB24-1448_GovJanReq'!FV30</f>
        <v>0</v>
      </c>
      <c r="FW30" s="204">
        <f>'HB24-1448_GovJanReq'!FW30</f>
        <v>0</v>
      </c>
      <c r="FX30" s="204">
        <f>'HB24-1448_GovJanReq'!FX30</f>
        <v>0</v>
      </c>
      <c r="FY30" s="12"/>
      <c r="FZ30" s="12">
        <f t="shared" si="15"/>
        <v>19576.5</v>
      </c>
      <c r="GA30" s="12"/>
      <c r="GB30" s="12"/>
      <c r="GC30" s="12"/>
      <c r="GD30" s="12"/>
      <c r="GE30" s="2"/>
      <c r="GF30" s="2"/>
      <c r="GG30" s="2"/>
      <c r="GH30" s="2"/>
      <c r="GI30" s="2"/>
      <c r="GJ30" s="2"/>
      <c r="GK30" s="2"/>
    </row>
    <row r="31" spans="1:254" x14ac:dyDescent="0.35">
      <c r="A31" s="3" t="s">
        <v>446</v>
      </c>
      <c r="B31" s="2" t="s">
        <v>661</v>
      </c>
      <c r="C31" s="93">
        <f>'HB24-1448_GovJanReq'!C31</f>
        <v>0</v>
      </c>
      <c r="D31" s="205">
        <f>'HB24-1448_GovJanReq'!D31</f>
        <v>363</v>
      </c>
      <c r="E31" s="205">
        <f>'HB24-1448_GovJanReq'!E31</f>
        <v>52</v>
      </c>
      <c r="F31" s="205">
        <f>'HB24-1448_GovJanReq'!F31</f>
        <v>114.5</v>
      </c>
      <c r="G31" s="205">
        <f>'HB24-1448_GovJanReq'!G31</f>
        <v>0</v>
      </c>
      <c r="H31" s="205">
        <f>'HB24-1448_GovJanReq'!H31</f>
        <v>0</v>
      </c>
      <c r="I31" s="205">
        <f>'HB24-1448_GovJanReq'!I31</f>
        <v>71</v>
      </c>
      <c r="J31" s="205">
        <f>'HB24-1448_GovJanReq'!J31</f>
        <v>0</v>
      </c>
      <c r="K31" s="205">
        <f>'HB24-1448_GovJanReq'!K31</f>
        <v>0</v>
      </c>
      <c r="L31" s="205">
        <f>'HB24-1448_GovJanReq'!L31</f>
        <v>0</v>
      </c>
      <c r="M31" s="205">
        <f>'HB24-1448_GovJanReq'!M31</f>
        <v>0</v>
      </c>
      <c r="N31" s="205">
        <f>'HB24-1448_GovJanReq'!N31</f>
        <v>0</v>
      </c>
      <c r="O31" s="205">
        <f>'HB24-1448_GovJanReq'!O31</f>
        <v>0</v>
      </c>
      <c r="P31" s="205">
        <f>'HB24-1448_GovJanReq'!P31</f>
        <v>0</v>
      </c>
      <c r="Q31" s="205">
        <f>'HB24-1448_GovJanReq'!Q31</f>
        <v>173</v>
      </c>
      <c r="R31" s="205">
        <f>'HB24-1448_GovJanReq'!R31</f>
        <v>0</v>
      </c>
      <c r="S31" s="205">
        <f>'HB24-1448_GovJanReq'!S31</f>
        <v>0</v>
      </c>
      <c r="T31" s="205">
        <f>'HB24-1448_GovJanReq'!T31</f>
        <v>0</v>
      </c>
      <c r="U31" s="205">
        <f>'HB24-1448_GovJanReq'!U31</f>
        <v>0</v>
      </c>
      <c r="V31" s="205">
        <f>'HB24-1448_GovJanReq'!V31</f>
        <v>0</v>
      </c>
      <c r="W31" s="205">
        <f>'HB24-1448_GovJanReq'!W31</f>
        <v>0</v>
      </c>
      <c r="X31" s="205">
        <f>'HB24-1448_GovJanReq'!X31</f>
        <v>0</v>
      </c>
      <c r="Y31" s="205">
        <f>'HB24-1448_GovJanReq'!Y31</f>
        <v>0</v>
      </c>
      <c r="Z31" s="205">
        <f>'HB24-1448_GovJanReq'!Z31</f>
        <v>0</v>
      </c>
      <c r="AA31" s="205">
        <f>'HB24-1448_GovJanReq'!AA31</f>
        <v>0</v>
      </c>
      <c r="AB31" s="205">
        <f>'HB24-1448_GovJanReq'!AB31</f>
        <v>0</v>
      </c>
      <c r="AC31" s="205">
        <f>'HB24-1448_GovJanReq'!AC31</f>
        <v>0</v>
      </c>
      <c r="AD31" s="205">
        <f>'HB24-1448_GovJanReq'!AD31</f>
        <v>16</v>
      </c>
      <c r="AE31" s="205">
        <f>'HB24-1448_GovJanReq'!AE31</f>
        <v>0</v>
      </c>
      <c r="AF31" s="205">
        <f>'HB24-1448_GovJanReq'!AF31</f>
        <v>0</v>
      </c>
      <c r="AG31" s="205">
        <f>'HB24-1448_GovJanReq'!AG31</f>
        <v>0</v>
      </c>
      <c r="AH31" s="205">
        <f>'HB24-1448_GovJanReq'!AH31</f>
        <v>0</v>
      </c>
      <c r="AI31" s="205">
        <f>'HB24-1448_GovJanReq'!AI31</f>
        <v>0</v>
      </c>
      <c r="AJ31" s="205">
        <f>'HB24-1448_GovJanReq'!AJ31</f>
        <v>0</v>
      </c>
      <c r="AK31" s="205">
        <f>'HB24-1448_GovJanReq'!AK31</f>
        <v>0</v>
      </c>
      <c r="AL31" s="205">
        <f>'HB24-1448_GovJanReq'!AL31</f>
        <v>0</v>
      </c>
      <c r="AM31" s="205">
        <f>'HB24-1448_GovJanReq'!AM31</f>
        <v>0</v>
      </c>
      <c r="AN31" s="205">
        <f>'HB24-1448_GovJanReq'!AN31</f>
        <v>0</v>
      </c>
      <c r="AO31" s="205">
        <f>'HB24-1448_GovJanReq'!AO31</f>
        <v>0</v>
      </c>
      <c r="AP31" s="205">
        <f>'HB24-1448_GovJanReq'!AP31</f>
        <v>0</v>
      </c>
      <c r="AQ31" s="205">
        <f>'HB24-1448_GovJanReq'!AQ31</f>
        <v>0</v>
      </c>
      <c r="AR31" s="205">
        <f>'HB24-1448_GovJanReq'!AR31</f>
        <v>76</v>
      </c>
      <c r="AS31" s="205">
        <f>'HB24-1448_GovJanReq'!AS31</f>
        <v>23</v>
      </c>
      <c r="AT31" s="205">
        <f>'HB24-1448_GovJanReq'!AT31</f>
        <v>0</v>
      </c>
      <c r="AU31" s="205">
        <f>'HB24-1448_GovJanReq'!AU31</f>
        <v>0</v>
      </c>
      <c r="AV31" s="205">
        <f>'HB24-1448_GovJanReq'!AV31</f>
        <v>0</v>
      </c>
      <c r="AW31" s="205">
        <f>'HB24-1448_GovJanReq'!AW31</f>
        <v>0</v>
      </c>
      <c r="AX31" s="205">
        <f>'HB24-1448_GovJanReq'!AX31</f>
        <v>0</v>
      </c>
      <c r="AY31" s="205">
        <f>'HB24-1448_GovJanReq'!AY31</f>
        <v>0</v>
      </c>
      <c r="AZ31" s="205">
        <f>'HB24-1448_GovJanReq'!AZ31</f>
        <v>0</v>
      </c>
      <c r="BA31" s="205">
        <f>'HB24-1448_GovJanReq'!BA31</f>
        <v>0</v>
      </c>
      <c r="BB31" s="205">
        <f>'HB24-1448_GovJanReq'!BB31</f>
        <v>0</v>
      </c>
      <c r="BC31" s="205">
        <f>'HB24-1448_GovJanReq'!BC31</f>
        <v>278.5</v>
      </c>
      <c r="BD31" s="205">
        <f>'HB24-1448_GovJanReq'!BD31</f>
        <v>0</v>
      </c>
      <c r="BE31" s="205">
        <f>'HB24-1448_GovJanReq'!BE31</f>
        <v>0</v>
      </c>
      <c r="BF31" s="205">
        <f>'HB24-1448_GovJanReq'!BF31</f>
        <v>0</v>
      </c>
      <c r="BG31" s="205">
        <f>'HB24-1448_GovJanReq'!BG31</f>
        <v>0</v>
      </c>
      <c r="BH31" s="205">
        <f>'HB24-1448_GovJanReq'!BH31</f>
        <v>0</v>
      </c>
      <c r="BI31" s="205">
        <f>'HB24-1448_GovJanReq'!BI31</f>
        <v>0</v>
      </c>
      <c r="BJ31" s="205">
        <f>'HB24-1448_GovJanReq'!BJ31</f>
        <v>0</v>
      </c>
      <c r="BK31" s="205">
        <f>'HB24-1448_GovJanReq'!BK31</f>
        <v>0</v>
      </c>
      <c r="BL31" s="205">
        <f>'HB24-1448_GovJanReq'!BL31</f>
        <v>0</v>
      </c>
      <c r="BM31" s="205">
        <f>'HB24-1448_GovJanReq'!BM31</f>
        <v>0</v>
      </c>
      <c r="BN31" s="205">
        <f>'HB24-1448_GovJanReq'!BN31</f>
        <v>0</v>
      </c>
      <c r="BO31" s="205">
        <f>'HB24-1448_GovJanReq'!BO31</f>
        <v>0</v>
      </c>
      <c r="BP31" s="205">
        <f>'HB24-1448_GovJanReq'!BP31</f>
        <v>0</v>
      </c>
      <c r="BQ31" s="205">
        <f>'HB24-1448_GovJanReq'!BQ31</f>
        <v>15</v>
      </c>
      <c r="BR31" s="205">
        <f>'HB24-1448_GovJanReq'!BR31</f>
        <v>0</v>
      </c>
      <c r="BS31" s="205">
        <f>'HB24-1448_GovJanReq'!BS31</f>
        <v>0</v>
      </c>
      <c r="BT31" s="205">
        <f>'HB24-1448_GovJanReq'!BT31</f>
        <v>0</v>
      </c>
      <c r="BU31" s="205">
        <f>'HB24-1448_GovJanReq'!BU31</f>
        <v>0</v>
      </c>
      <c r="BV31" s="205">
        <f>'HB24-1448_GovJanReq'!BV31</f>
        <v>0</v>
      </c>
      <c r="BW31" s="205">
        <f>'HB24-1448_GovJanReq'!BW31</f>
        <v>0</v>
      </c>
      <c r="BX31" s="205">
        <f>'HB24-1448_GovJanReq'!BX31</f>
        <v>0</v>
      </c>
      <c r="BY31" s="205">
        <f>'HB24-1448_GovJanReq'!BY31</f>
        <v>0</v>
      </c>
      <c r="BZ31" s="205">
        <f>'HB24-1448_GovJanReq'!BZ31</f>
        <v>0</v>
      </c>
      <c r="CA31" s="205">
        <f>'HB24-1448_GovJanReq'!CA31</f>
        <v>0</v>
      </c>
      <c r="CB31" s="205">
        <f>'HB24-1448_GovJanReq'!CB31</f>
        <v>50</v>
      </c>
      <c r="CC31" s="205">
        <f>'HB24-1448_GovJanReq'!CC31</f>
        <v>0</v>
      </c>
      <c r="CD31" s="205">
        <f>'HB24-1448_GovJanReq'!CD31</f>
        <v>0</v>
      </c>
      <c r="CE31" s="205">
        <f>'HB24-1448_GovJanReq'!CE31</f>
        <v>0</v>
      </c>
      <c r="CF31" s="205">
        <f>'HB24-1448_GovJanReq'!CF31</f>
        <v>0</v>
      </c>
      <c r="CG31" s="205">
        <f>'HB24-1448_GovJanReq'!CG31</f>
        <v>0</v>
      </c>
      <c r="CH31" s="205">
        <f>'HB24-1448_GovJanReq'!CH31</f>
        <v>0</v>
      </c>
      <c r="CI31" s="205">
        <f>'HB24-1448_GovJanReq'!CI31</f>
        <v>0</v>
      </c>
      <c r="CJ31" s="205">
        <f>'HB24-1448_GovJanReq'!CJ31</f>
        <v>0</v>
      </c>
      <c r="CK31" s="205">
        <f>'HB24-1448_GovJanReq'!CK31</f>
        <v>1.5</v>
      </c>
      <c r="CL31" s="205">
        <f>'HB24-1448_GovJanReq'!CL31</f>
        <v>0</v>
      </c>
      <c r="CM31" s="205">
        <f>'HB24-1448_GovJanReq'!CM31</f>
        <v>0</v>
      </c>
      <c r="CN31" s="205">
        <f>'HB24-1448_GovJanReq'!CN31</f>
        <v>125</v>
      </c>
      <c r="CO31" s="205">
        <f>'HB24-1448_GovJanReq'!CO31</f>
        <v>0</v>
      </c>
      <c r="CP31" s="205">
        <f>'HB24-1448_GovJanReq'!CP31</f>
        <v>0</v>
      </c>
      <c r="CQ31" s="205">
        <f>'HB24-1448_GovJanReq'!CQ31</f>
        <v>0</v>
      </c>
      <c r="CR31" s="205">
        <f>'HB24-1448_GovJanReq'!CR31</f>
        <v>0</v>
      </c>
      <c r="CS31" s="205">
        <f>'HB24-1448_GovJanReq'!CS31</f>
        <v>0</v>
      </c>
      <c r="CT31" s="205">
        <f>'HB24-1448_GovJanReq'!CT31</f>
        <v>0</v>
      </c>
      <c r="CU31" s="205">
        <f>'HB24-1448_GovJanReq'!CU31</f>
        <v>0</v>
      </c>
      <c r="CV31" s="205">
        <f>'HB24-1448_GovJanReq'!CV31</f>
        <v>0</v>
      </c>
      <c r="CW31" s="205">
        <f>'HB24-1448_GovJanReq'!CW31</f>
        <v>0</v>
      </c>
      <c r="CX31" s="205">
        <f>'HB24-1448_GovJanReq'!CX31</f>
        <v>0</v>
      </c>
      <c r="CY31" s="205">
        <f>'HB24-1448_GovJanReq'!CY31</f>
        <v>0</v>
      </c>
      <c r="CZ31" s="205">
        <f>'HB24-1448_GovJanReq'!CZ31</f>
        <v>0</v>
      </c>
      <c r="DA31" s="205">
        <f>'HB24-1448_GovJanReq'!DA31</f>
        <v>0</v>
      </c>
      <c r="DB31" s="205">
        <f>'HB24-1448_GovJanReq'!DB31</f>
        <v>0</v>
      </c>
      <c r="DC31" s="205">
        <f>'HB24-1448_GovJanReq'!DC31</f>
        <v>0</v>
      </c>
      <c r="DD31" s="205">
        <f>'HB24-1448_GovJanReq'!DD31</f>
        <v>0</v>
      </c>
      <c r="DE31" s="205">
        <f>'HB24-1448_GovJanReq'!DE31</f>
        <v>0</v>
      </c>
      <c r="DF31" s="205">
        <f>'HB24-1448_GovJanReq'!DF31</f>
        <v>161</v>
      </c>
      <c r="DG31" s="205">
        <f>'HB24-1448_GovJanReq'!DG31</f>
        <v>0</v>
      </c>
      <c r="DH31" s="205">
        <f>'HB24-1448_GovJanReq'!DH31</f>
        <v>0</v>
      </c>
      <c r="DI31" s="205">
        <f>'HB24-1448_GovJanReq'!DI31</f>
        <v>7</v>
      </c>
      <c r="DJ31" s="205">
        <f>'HB24-1448_GovJanReq'!DJ31</f>
        <v>0</v>
      </c>
      <c r="DK31" s="205">
        <f>'HB24-1448_GovJanReq'!DK31</f>
        <v>0</v>
      </c>
      <c r="DL31" s="205">
        <f>'HB24-1448_GovJanReq'!DL31</f>
        <v>0</v>
      </c>
      <c r="DM31" s="205">
        <f>'HB24-1448_GovJanReq'!DM31</f>
        <v>0</v>
      </c>
      <c r="DN31" s="205">
        <f>'HB24-1448_GovJanReq'!DN31</f>
        <v>0</v>
      </c>
      <c r="DO31" s="205">
        <f>'HB24-1448_GovJanReq'!DO31</f>
        <v>0</v>
      </c>
      <c r="DP31" s="205">
        <f>'HB24-1448_GovJanReq'!DP31</f>
        <v>0</v>
      </c>
      <c r="DQ31" s="205">
        <f>'HB24-1448_GovJanReq'!DQ31</f>
        <v>0</v>
      </c>
      <c r="DR31" s="205">
        <f>'HB24-1448_GovJanReq'!DR31</f>
        <v>0</v>
      </c>
      <c r="DS31" s="205">
        <f>'HB24-1448_GovJanReq'!DS31</f>
        <v>0</v>
      </c>
      <c r="DT31" s="205">
        <f>'HB24-1448_GovJanReq'!DT31</f>
        <v>0</v>
      </c>
      <c r="DU31" s="205">
        <f>'HB24-1448_GovJanReq'!DU31</f>
        <v>0</v>
      </c>
      <c r="DV31" s="205">
        <f>'HB24-1448_GovJanReq'!DV31</f>
        <v>0</v>
      </c>
      <c r="DW31" s="205">
        <f>'HB24-1448_GovJanReq'!DW31</f>
        <v>0</v>
      </c>
      <c r="DX31" s="205">
        <f>'HB24-1448_GovJanReq'!DX31</f>
        <v>0</v>
      </c>
      <c r="DY31" s="205">
        <f>'HB24-1448_GovJanReq'!DY31</f>
        <v>0</v>
      </c>
      <c r="DZ31" s="205">
        <f>'HB24-1448_GovJanReq'!DZ31</f>
        <v>0</v>
      </c>
      <c r="EA31" s="205">
        <f>'HB24-1448_GovJanReq'!EA31</f>
        <v>0</v>
      </c>
      <c r="EB31" s="205">
        <f>'HB24-1448_GovJanReq'!EB31</f>
        <v>0</v>
      </c>
      <c r="EC31" s="205">
        <f>'HB24-1448_GovJanReq'!EC31</f>
        <v>0</v>
      </c>
      <c r="ED31" s="205">
        <f>'HB24-1448_GovJanReq'!ED31</f>
        <v>0</v>
      </c>
      <c r="EE31" s="205">
        <f>'HB24-1448_GovJanReq'!EE31</f>
        <v>0</v>
      </c>
      <c r="EF31" s="205">
        <f>'HB24-1448_GovJanReq'!EF31</f>
        <v>0</v>
      </c>
      <c r="EG31" s="205">
        <f>'HB24-1448_GovJanReq'!EG31</f>
        <v>0</v>
      </c>
      <c r="EH31" s="205">
        <f>'HB24-1448_GovJanReq'!EH31</f>
        <v>0</v>
      </c>
      <c r="EI31" s="205">
        <f>'HB24-1448_GovJanReq'!EI31</f>
        <v>0</v>
      </c>
      <c r="EJ31" s="205">
        <f>'HB24-1448_GovJanReq'!EJ31</f>
        <v>0</v>
      </c>
      <c r="EK31" s="205">
        <f>'HB24-1448_GovJanReq'!EK31</f>
        <v>0</v>
      </c>
      <c r="EL31" s="205">
        <f>'HB24-1448_GovJanReq'!EL31</f>
        <v>0</v>
      </c>
      <c r="EM31" s="205">
        <f>'HB24-1448_GovJanReq'!EM31</f>
        <v>0</v>
      </c>
      <c r="EN31" s="205">
        <f>'HB24-1448_GovJanReq'!EN31</f>
        <v>0</v>
      </c>
      <c r="EO31" s="205">
        <f>'HB24-1448_GovJanReq'!EO31</f>
        <v>0</v>
      </c>
      <c r="EP31" s="205">
        <f>'HB24-1448_GovJanReq'!EP31</f>
        <v>0</v>
      </c>
      <c r="EQ31" s="205">
        <f>'HB24-1448_GovJanReq'!EQ31</f>
        <v>21</v>
      </c>
      <c r="ER31" s="205">
        <f>'HB24-1448_GovJanReq'!ER31</f>
        <v>0</v>
      </c>
      <c r="ES31" s="205">
        <f>'HB24-1448_GovJanReq'!ES31</f>
        <v>0</v>
      </c>
      <c r="ET31" s="205">
        <f>'HB24-1448_GovJanReq'!ET31</f>
        <v>0</v>
      </c>
      <c r="EU31" s="205">
        <f>'HB24-1448_GovJanReq'!EU31</f>
        <v>0</v>
      </c>
      <c r="EV31" s="205">
        <f>'HB24-1448_GovJanReq'!EV31</f>
        <v>0</v>
      </c>
      <c r="EW31" s="205">
        <f>'HB24-1448_GovJanReq'!EW31</f>
        <v>0</v>
      </c>
      <c r="EX31" s="205">
        <f>'HB24-1448_GovJanReq'!EX31</f>
        <v>0</v>
      </c>
      <c r="EY31" s="205">
        <f>'HB24-1448_GovJanReq'!EY31</f>
        <v>0</v>
      </c>
      <c r="EZ31" s="205">
        <f>'HB24-1448_GovJanReq'!EZ31</f>
        <v>0</v>
      </c>
      <c r="FA31" s="205">
        <f>'HB24-1448_GovJanReq'!FA31</f>
        <v>0</v>
      </c>
      <c r="FB31" s="205">
        <f>'HB24-1448_GovJanReq'!FB31</f>
        <v>0</v>
      </c>
      <c r="FC31" s="205">
        <f>'HB24-1448_GovJanReq'!FC31</f>
        <v>0</v>
      </c>
      <c r="FD31" s="205">
        <f>'HB24-1448_GovJanReq'!FD31</f>
        <v>0</v>
      </c>
      <c r="FE31" s="205">
        <f>'HB24-1448_GovJanReq'!FE31</f>
        <v>0</v>
      </c>
      <c r="FF31" s="205">
        <f>'HB24-1448_GovJanReq'!FF31</f>
        <v>0</v>
      </c>
      <c r="FG31" s="205">
        <f>'HB24-1448_GovJanReq'!FG31</f>
        <v>0</v>
      </c>
      <c r="FH31" s="205">
        <f>'HB24-1448_GovJanReq'!FH31</f>
        <v>0</v>
      </c>
      <c r="FI31" s="205">
        <f>'HB24-1448_GovJanReq'!FI31</f>
        <v>0</v>
      </c>
      <c r="FJ31" s="205">
        <f>'HB24-1448_GovJanReq'!FJ31</f>
        <v>0</v>
      </c>
      <c r="FK31" s="205">
        <f>'HB24-1448_GovJanReq'!FK31</f>
        <v>0</v>
      </c>
      <c r="FL31" s="205">
        <f>'HB24-1448_GovJanReq'!FL31</f>
        <v>0</v>
      </c>
      <c r="FM31" s="205">
        <f>'HB24-1448_GovJanReq'!FM31</f>
        <v>0</v>
      </c>
      <c r="FN31" s="205">
        <f>'HB24-1448_GovJanReq'!FN31</f>
        <v>0</v>
      </c>
      <c r="FO31" s="205">
        <f>'HB24-1448_GovJanReq'!FO31</f>
        <v>0</v>
      </c>
      <c r="FP31" s="205">
        <f>'HB24-1448_GovJanReq'!FP31</f>
        <v>0</v>
      </c>
      <c r="FQ31" s="205">
        <f>'HB24-1448_GovJanReq'!FQ31</f>
        <v>0</v>
      </c>
      <c r="FR31" s="205">
        <f>'HB24-1448_GovJanReq'!FR31</f>
        <v>0</v>
      </c>
      <c r="FS31" s="205">
        <f>'HB24-1448_GovJanReq'!FS31</f>
        <v>0</v>
      </c>
      <c r="FT31" s="205">
        <f>'HB24-1448_GovJanReq'!FT31</f>
        <v>0</v>
      </c>
      <c r="FU31" s="205">
        <f>'HB24-1448_GovJanReq'!FU31</f>
        <v>0</v>
      </c>
      <c r="FV31" s="205">
        <f>'HB24-1448_GovJanReq'!FV31</f>
        <v>0</v>
      </c>
      <c r="FW31" s="205">
        <f>'HB24-1448_GovJanReq'!FW31</f>
        <v>0</v>
      </c>
      <c r="FX31" s="205">
        <f>'HB24-1448_GovJanReq'!FX31</f>
        <v>0</v>
      </c>
      <c r="FY31" s="12"/>
      <c r="FZ31" s="12">
        <f t="shared" si="15"/>
        <v>1547.5</v>
      </c>
      <c r="GA31" s="12"/>
      <c r="GB31" s="12"/>
      <c r="GC31" s="12"/>
      <c r="GD31" s="12"/>
      <c r="GE31" s="2"/>
      <c r="GF31" s="2"/>
      <c r="GG31" s="2"/>
      <c r="GH31" s="2"/>
      <c r="GI31" s="2"/>
      <c r="GJ31" s="2"/>
      <c r="GK31" s="2"/>
    </row>
    <row r="32" spans="1:254" x14ac:dyDescent="0.35">
      <c r="A32" s="3" t="s">
        <v>447</v>
      </c>
      <c r="B32" s="2" t="s">
        <v>662</v>
      </c>
      <c r="C32" s="93">
        <f>'HB24-1448_GovJanReq'!C32</f>
        <v>0</v>
      </c>
      <c r="D32" s="205">
        <f>'HB24-1448_GovJanReq'!D32</f>
        <v>0</v>
      </c>
      <c r="E32" s="205">
        <f>'HB24-1448_GovJanReq'!E32</f>
        <v>0</v>
      </c>
      <c r="F32" s="205">
        <f>'HB24-1448_GovJanReq'!F32</f>
        <v>0</v>
      </c>
      <c r="G32" s="205">
        <f>'HB24-1448_GovJanReq'!G32</f>
        <v>0</v>
      </c>
      <c r="H32" s="205">
        <f>'HB24-1448_GovJanReq'!H32</f>
        <v>0</v>
      </c>
      <c r="I32" s="205">
        <f>'HB24-1448_GovJanReq'!I32</f>
        <v>0</v>
      </c>
      <c r="J32" s="205">
        <f>'HB24-1448_GovJanReq'!J32</f>
        <v>0</v>
      </c>
      <c r="K32" s="205">
        <f>'HB24-1448_GovJanReq'!K32</f>
        <v>0</v>
      </c>
      <c r="L32" s="205">
        <f>'HB24-1448_GovJanReq'!L32</f>
        <v>0</v>
      </c>
      <c r="M32" s="205">
        <f>'HB24-1448_GovJanReq'!M32</f>
        <v>0</v>
      </c>
      <c r="N32" s="205">
        <f>'HB24-1448_GovJanReq'!N32</f>
        <v>0</v>
      </c>
      <c r="O32" s="205">
        <f>'HB24-1448_GovJanReq'!O32</f>
        <v>0</v>
      </c>
      <c r="P32" s="205">
        <f>'HB24-1448_GovJanReq'!P32</f>
        <v>0</v>
      </c>
      <c r="Q32" s="205">
        <f>'HB24-1448_GovJanReq'!Q32</f>
        <v>0</v>
      </c>
      <c r="R32" s="205">
        <f>'HB24-1448_GovJanReq'!R32</f>
        <v>0</v>
      </c>
      <c r="S32" s="205">
        <f>'HB24-1448_GovJanReq'!S32</f>
        <v>0</v>
      </c>
      <c r="T32" s="205">
        <f>'HB24-1448_GovJanReq'!T32</f>
        <v>0</v>
      </c>
      <c r="U32" s="205">
        <f>'HB24-1448_GovJanReq'!U32</f>
        <v>0</v>
      </c>
      <c r="V32" s="205">
        <f>'HB24-1448_GovJanReq'!V32</f>
        <v>0</v>
      </c>
      <c r="W32" s="205">
        <f>'HB24-1448_GovJanReq'!W32</f>
        <v>0</v>
      </c>
      <c r="X32" s="205">
        <f>'HB24-1448_GovJanReq'!X32</f>
        <v>0</v>
      </c>
      <c r="Y32" s="205">
        <f>'HB24-1448_GovJanReq'!Y32</f>
        <v>0</v>
      </c>
      <c r="Z32" s="205">
        <f>'HB24-1448_GovJanReq'!Z32</f>
        <v>0</v>
      </c>
      <c r="AA32" s="205">
        <f>'HB24-1448_GovJanReq'!AA32</f>
        <v>0</v>
      </c>
      <c r="AB32" s="205">
        <f>'HB24-1448_GovJanReq'!AB32</f>
        <v>0</v>
      </c>
      <c r="AC32" s="205">
        <f>'HB24-1448_GovJanReq'!AC32</f>
        <v>0</v>
      </c>
      <c r="AD32" s="205">
        <f>'HB24-1448_GovJanReq'!AD32</f>
        <v>0</v>
      </c>
      <c r="AE32" s="205">
        <f>'HB24-1448_GovJanReq'!AE32</f>
        <v>0</v>
      </c>
      <c r="AF32" s="205">
        <f>'HB24-1448_GovJanReq'!AF32</f>
        <v>0</v>
      </c>
      <c r="AG32" s="205">
        <f>'HB24-1448_GovJanReq'!AG32</f>
        <v>0</v>
      </c>
      <c r="AH32" s="205">
        <f>'HB24-1448_GovJanReq'!AH32</f>
        <v>0</v>
      </c>
      <c r="AI32" s="205">
        <f>'HB24-1448_GovJanReq'!AI32</f>
        <v>0</v>
      </c>
      <c r="AJ32" s="205">
        <f>'HB24-1448_GovJanReq'!AJ32</f>
        <v>0</v>
      </c>
      <c r="AK32" s="205">
        <f>'HB24-1448_GovJanReq'!AK32</f>
        <v>0</v>
      </c>
      <c r="AL32" s="205">
        <f>'HB24-1448_GovJanReq'!AL32</f>
        <v>0</v>
      </c>
      <c r="AM32" s="205">
        <f>'HB24-1448_GovJanReq'!AM32</f>
        <v>0</v>
      </c>
      <c r="AN32" s="205">
        <f>'HB24-1448_GovJanReq'!AN32</f>
        <v>0</v>
      </c>
      <c r="AO32" s="205">
        <f>'HB24-1448_GovJanReq'!AO32</f>
        <v>0</v>
      </c>
      <c r="AP32" s="205">
        <f>'HB24-1448_GovJanReq'!AP32</f>
        <v>0</v>
      </c>
      <c r="AQ32" s="205">
        <f>'HB24-1448_GovJanReq'!AQ32</f>
        <v>0</v>
      </c>
      <c r="AR32" s="205">
        <f>'HB24-1448_GovJanReq'!AR32</f>
        <v>0</v>
      </c>
      <c r="AS32" s="205">
        <f>'HB24-1448_GovJanReq'!AS32</f>
        <v>0</v>
      </c>
      <c r="AT32" s="205">
        <f>'HB24-1448_GovJanReq'!AT32</f>
        <v>0</v>
      </c>
      <c r="AU32" s="205">
        <f>'HB24-1448_GovJanReq'!AU32</f>
        <v>0</v>
      </c>
      <c r="AV32" s="205">
        <f>'HB24-1448_GovJanReq'!AV32</f>
        <v>0</v>
      </c>
      <c r="AW32" s="205">
        <f>'HB24-1448_GovJanReq'!AW32</f>
        <v>0</v>
      </c>
      <c r="AX32" s="205">
        <f>'HB24-1448_GovJanReq'!AX32</f>
        <v>0</v>
      </c>
      <c r="AY32" s="205">
        <f>'HB24-1448_GovJanReq'!AY32</f>
        <v>0</v>
      </c>
      <c r="AZ32" s="205">
        <f>'HB24-1448_GovJanReq'!AZ32</f>
        <v>0</v>
      </c>
      <c r="BA32" s="205">
        <f>'HB24-1448_GovJanReq'!BA32</f>
        <v>0</v>
      </c>
      <c r="BB32" s="205">
        <f>'HB24-1448_GovJanReq'!BB32</f>
        <v>0</v>
      </c>
      <c r="BC32" s="205">
        <f>'HB24-1448_GovJanReq'!BC32</f>
        <v>0</v>
      </c>
      <c r="BD32" s="205">
        <f>'HB24-1448_GovJanReq'!BD32</f>
        <v>0</v>
      </c>
      <c r="BE32" s="205">
        <f>'HB24-1448_GovJanReq'!BE32</f>
        <v>0</v>
      </c>
      <c r="BF32" s="205">
        <f>'HB24-1448_GovJanReq'!BF32</f>
        <v>0</v>
      </c>
      <c r="BG32" s="205">
        <f>'HB24-1448_GovJanReq'!BG32</f>
        <v>0</v>
      </c>
      <c r="BH32" s="205">
        <f>'HB24-1448_GovJanReq'!BH32</f>
        <v>0</v>
      </c>
      <c r="BI32" s="205">
        <f>'HB24-1448_GovJanReq'!BI32</f>
        <v>0</v>
      </c>
      <c r="BJ32" s="205">
        <f>'HB24-1448_GovJanReq'!BJ32</f>
        <v>0</v>
      </c>
      <c r="BK32" s="205">
        <f>'HB24-1448_GovJanReq'!BK32</f>
        <v>0</v>
      </c>
      <c r="BL32" s="205">
        <f>'HB24-1448_GovJanReq'!BL32</f>
        <v>0</v>
      </c>
      <c r="BM32" s="205">
        <f>'HB24-1448_GovJanReq'!BM32</f>
        <v>0</v>
      </c>
      <c r="BN32" s="205">
        <f>'HB24-1448_GovJanReq'!BN32</f>
        <v>0</v>
      </c>
      <c r="BO32" s="205">
        <f>'HB24-1448_GovJanReq'!BO32</f>
        <v>0</v>
      </c>
      <c r="BP32" s="205">
        <f>'HB24-1448_GovJanReq'!BP32</f>
        <v>0</v>
      </c>
      <c r="BQ32" s="205">
        <f>'HB24-1448_GovJanReq'!BQ32</f>
        <v>0</v>
      </c>
      <c r="BR32" s="205">
        <f>'HB24-1448_GovJanReq'!BR32</f>
        <v>0</v>
      </c>
      <c r="BS32" s="205">
        <f>'HB24-1448_GovJanReq'!BS32</f>
        <v>0</v>
      </c>
      <c r="BT32" s="205">
        <f>'HB24-1448_GovJanReq'!BT32</f>
        <v>0</v>
      </c>
      <c r="BU32" s="205">
        <f>'HB24-1448_GovJanReq'!BU32</f>
        <v>0</v>
      </c>
      <c r="BV32" s="205">
        <f>'HB24-1448_GovJanReq'!BV32</f>
        <v>0</v>
      </c>
      <c r="BW32" s="205">
        <f>'HB24-1448_GovJanReq'!BW32</f>
        <v>0</v>
      </c>
      <c r="BX32" s="205">
        <f>'HB24-1448_GovJanReq'!BX32</f>
        <v>0</v>
      </c>
      <c r="BY32" s="205">
        <f>'HB24-1448_GovJanReq'!BY32</f>
        <v>0</v>
      </c>
      <c r="BZ32" s="205">
        <f>'HB24-1448_GovJanReq'!BZ32</f>
        <v>0</v>
      </c>
      <c r="CA32" s="205">
        <f>'HB24-1448_GovJanReq'!CA32</f>
        <v>0</v>
      </c>
      <c r="CB32" s="205">
        <f>'HB24-1448_GovJanReq'!CB32</f>
        <v>0</v>
      </c>
      <c r="CC32" s="205">
        <f>'HB24-1448_GovJanReq'!CC32</f>
        <v>0</v>
      </c>
      <c r="CD32" s="205">
        <f>'HB24-1448_GovJanReq'!CD32</f>
        <v>0</v>
      </c>
      <c r="CE32" s="205">
        <f>'HB24-1448_GovJanReq'!CE32</f>
        <v>0</v>
      </c>
      <c r="CF32" s="205">
        <f>'HB24-1448_GovJanReq'!CF32</f>
        <v>0</v>
      </c>
      <c r="CG32" s="205">
        <f>'HB24-1448_GovJanReq'!CG32</f>
        <v>0</v>
      </c>
      <c r="CH32" s="205">
        <f>'HB24-1448_GovJanReq'!CH32</f>
        <v>0</v>
      </c>
      <c r="CI32" s="205">
        <f>'HB24-1448_GovJanReq'!CI32</f>
        <v>0</v>
      </c>
      <c r="CJ32" s="205">
        <f>'HB24-1448_GovJanReq'!CJ32</f>
        <v>0</v>
      </c>
      <c r="CK32" s="205">
        <f>'HB24-1448_GovJanReq'!CK32</f>
        <v>0</v>
      </c>
      <c r="CL32" s="205">
        <f>'HB24-1448_GovJanReq'!CL32</f>
        <v>0</v>
      </c>
      <c r="CM32" s="205">
        <f>'HB24-1448_GovJanReq'!CM32</f>
        <v>0</v>
      </c>
      <c r="CN32" s="205">
        <f>'HB24-1448_GovJanReq'!CN32</f>
        <v>0</v>
      </c>
      <c r="CO32" s="205">
        <f>'HB24-1448_GovJanReq'!CO32</f>
        <v>0</v>
      </c>
      <c r="CP32" s="205">
        <f>'HB24-1448_GovJanReq'!CP32</f>
        <v>0</v>
      </c>
      <c r="CQ32" s="205">
        <f>'HB24-1448_GovJanReq'!CQ32</f>
        <v>0</v>
      </c>
      <c r="CR32" s="205">
        <f>'HB24-1448_GovJanReq'!CR32</f>
        <v>0</v>
      </c>
      <c r="CS32" s="205">
        <f>'HB24-1448_GovJanReq'!CS32</f>
        <v>0</v>
      </c>
      <c r="CT32" s="205">
        <f>'HB24-1448_GovJanReq'!CT32</f>
        <v>0</v>
      </c>
      <c r="CU32" s="205">
        <f>'HB24-1448_GovJanReq'!CU32</f>
        <v>0</v>
      </c>
      <c r="CV32" s="205">
        <f>'HB24-1448_GovJanReq'!CV32</f>
        <v>0</v>
      </c>
      <c r="CW32" s="205">
        <f>'HB24-1448_GovJanReq'!CW32</f>
        <v>0</v>
      </c>
      <c r="CX32" s="205">
        <f>'HB24-1448_GovJanReq'!CX32</f>
        <v>0</v>
      </c>
      <c r="CY32" s="205">
        <f>'HB24-1448_GovJanReq'!CY32</f>
        <v>0</v>
      </c>
      <c r="CZ32" s="205">
        <f>'HB24-1448_GovJanReq'!CZ32</f>
        <v>0</v>
      </c>
      <c r="DA32" s="205">
        <f>'HB24-1448_GovJanReq'!DA32</f>
        <v>0</v>
      </c>
      <c r="DB32" s="205">
        <f>'HB24-1448_GovJanReq'!DB32</f>
        <v>0</v>
      </c>
      <c r="DC32" s="205">
        <f>'HB24-1448_GovJanReq'!DC32</f>
        <v>0</v>
      </c>
      <c r="DD32" s="205">
        <f>'HB24-1448_GovJanReq'!DD32</f>
        <v>0</v>
      </c>
      <c r="DE32" s="205">
        <f>'HB24-1448_GovJanReq'!DE32</f>
        <v>0</v>
      </c>
      <c r="DF32" s="205">
        <f>'HB24-1448_GovJanReq'!DF32</f>
        <v>0</v>
      </c>
      <c r="DG32" s="205">
        <f>'HB24-1448_GovJanReq'!DG32</f>
        <v>0</v>
      </c>
      <c r="DH32" s="205">
        <f>'HB24-1448_GovJanReq'!DH32</f>
        <v>0</v>
      </c>
      <c r="DI32" s="205">
        <f>'HB24-1448_GovJanReq'!DI32</f>
        <v>0</v>
      </c>
      <c r="DJ32" s="205">
        <f>'HB24-1448_GovJanReq'!DJ32</f>
        <v>0</v>
      </c>
      <c r="DK32" s="205">
        <f>'HB24-1448_GovJanReq'!DK32</f>
        <v>0</v>
      </c>
      <c r="DL32" s="205">
        <f>'HB24-1448_GovJanReq'!DL32</f>
        <v>0</v>
      </c>
      <c r="DM32" s="205">
        <f>'HB24-1448_GovJanReq'!DM32</f>
        <v>0</v>
      </c>
      <c r="DN32" s="205">
        <f>'HB24-1448_GovJanReq'!DN32</f>
        <v>0</v>
      </c>
      <c r="DO32" s="205">
        <f>'HB24-1448_GovJanReq'!DO32</f>
        <v>0</v>
      </c>
      <c r="DP32" s="205">
        <f>'HB24-1448_GovJanReq'!DP32</f>
        <v>0</v>
      </c>
      <c r="DQ32" s="205">
        <f>'HB24-1448_GovJanReq'!DQ32</f>
        <v>0</v>
      </c>
      <c r="DR32" s="205">
        <f>'HB24-1448_GovJanReq'!DR32</f>
        <v>0</v>
      </c>
      <c r="DS32" s="205">
        <f>'HB24-1448_GovJanReq'!DS32</f>
        <v>0</v>
      </c>
      <c r="DT32" s="205">
        <f>'HB24-1448_GovJanReq'!DT32</f>
        <v>0</v>
      </c>
      <c r="DU32" s="205">
        <f>'HB24-1448_GovJanReq'!DU32</f>
        <v>0</v>
      </c>
      <c r="DV32" s="205">
        <f>'HB24-1448_GovJanReq'!DV32</f>
        <v>0</v>
      </c>
      <c r="DW32" s="205">
        <f>'HB24-1448_GovJanReq'!DW32</f>
        <v>0</v>
      </c>
      <c r="DX32" s="205">
        <f>'HB24-1448_GovJanReq'!DX32</f>
        <v>0</v>
      </c>
      <c r="DY32" s="205">
        <f>'HB24-1448_GovJanReq'!DY32</f>
        <v>0</v>
      </c>
      <c r="DZ32" s="205">
        <f>'HB24-1448_GovJanReq'!DZ32</f>
        <v>0</v>
      </c>
      <c r="EA32" s="205">
        <f>'HB24-1448_GovJanReq'!EA32</f>
        <v>0</v>
      </c>
      <c r="EB32" s="205">
        <f>'HB24-1448_GovJanReq'!EB32</f>
        <v>0</v>
      </c>
      <c r="EC32" s="205">
        <f>'HB24-1448_GovJanReq'!EC32</f>
        <v>0</v>
      </c>
      <c r="ED32" s="205">
        <f>'HB24-1448_GovJanReq'!ED32</f>
        <v>0</v>
      </c>
      <c r="EE32" s="205">
        <f>'HB24-1448_GovJanReq'!EE32</f>
        <v>0</v>
      </c>
      <c r="EF32" s="205">
        <f>'HB24-1448_GovJanReq'!EF32</f>
        <v>0</v>
      </c>
      <c r="EG32" s="205">
        <f>'HB24-1448_GovJanReq'!EG32</f>
        <v>0</v>
      </c>
      <c r="EH32" s="205">
        <f>'HB24-1448_GovJanReq'!EH32</f>
        <v>0</v>
      </c>
      <c r="EI32" s="205">
        <f>'HB24-1448_GovJanReq'!EI32</f>
        <v>0</v>
      </c>
      <c r="EJ32" s="205">
        <f>'HB24-1448_GovJanReq'!EJ32</f>
        <v>0</v>
      </c>
      <c r="EK32" s="205">
        <f>'HB24-1448_GovJanReq'!EK32</f>
        <v>0</v>
      </c>
      <c r="EL32" s="205">
        <f>'HB24-1448_GovJanReq'!EL32</f>
        <v>0</v>
      </c>
      <c r="EM32" s="205">
        <f>'HB24-1448_GovJanReq'!EM32</f>
        <v>0</v>
      </c>
      <c r="EN32" s="205">
        <f>'HB24-1448_GovJanReq'!EN32</f>
        <v>0</v>
      </c>
      <c r="EO32" s="205">
        <f>'HB24-1448_GovJanReq'!EO32</f>
        <v>0</v>
      </c>
      <c r="EP32" s="205">
        <f>'HB24-1448_GovJanReq'!EP32</f>
        <v>0</v>
      </c>
      <c r="EQ32" s="205">
        <f>'HB24-1448_GovJanReq'!EQ32</f>
        <v>0</v>
      </c>
      <c r="ER32" s="205">
        <f>'HB24-1448_GovJanReq'!ER32</f>
        <v>0</v>
      </c>
      <c r="ES32" s="205">
        <f>'HB24-1448_GovJanReq'!ES32</f>
        <v>0</v>
      </c>
      <c r="ET32" s="205">
        <f>'HB24-1448_GovJanReq'!ET32</f>
        <v>0</v>
      </c>
      <c r="EU32" s="205">
        <f>'HB24-1448_GovJanReq'!EU32</f>
        <v>0</v>
      </c>
      <c r="EV32" s="205">
        <f>'HB24-1448_GovJanReq'!EV32</f>
        <v>0</v>
      </c>
      <c r="EW32" s="205">
        <f>'HB24-1448_GovJanReq'!EW32</f>
        <v>0</v>
      </c>
      <c r="EX32" s="205">
        <f>'HB24-1448_GovJanReq'!EX32</f>
        <v>0</v>
      </c>
      <c r="EY32" s="205">
        <f>'HB24-1448_GovJanReq'!EY32</f>
        <v>0</v>
      </c>
      <c r="EZ32" s="205">
        <f>'HB24-1448_GovJanReq'!EZ32</f>
        <v>0</v>
      </c>
      <c r="FA32" s="205">
        <f>'HB24-1448_GovJanReq'!FA32</f>
        <v>0</v>
      </c>
      <c r="FB32" s="205">
        <f>'HB24-1448_GovJanReq'!FB32</f>
        <v>0</v>
      </c>
      <c r="FC32" s="205">
        <f>'HB24-1448_GovJanReq'!FC32</f>
        <v>0</v>
      </c>
      <c r="FD32" s="205">
        <f>'HB24-1448_GovJanReq'!FD32</f>
        <v>0</v>
      </c>
      <c r="FE32" s="205">
        <f>'HB24-1448_GovJanReq'!FE32</f>
        <v>0</v>
      </c>
      <c r="FF32" s="205">
        <f>'HB24-1448_GovJanReq'!FF32</f>
        <v>0</v>
      </c>
      <c r="FG32" s="205">
        <f>'HB24-1448_GovJanReq'!FG32</f>
        <v>0</v>
      </c>
      <c r="FH32" s="205">
        <f>'HB24-1448_GovJanReq'!FH32</f>
        <v>0</v>
      </c>
      <c r="FI32" s="205">
        <f>'HB24-1448_GovJanReq'!FI32</f>
        <v>0</v>
      </c>
      <c r="FJ32" s="205">
        <f>'HB24-1448_GovJanReq'!FJ32</f>
        <v>0</v>
      </c>
      <c r="FK32" s="205">
        <f>'HB24-1448_GovJanReq'!FK32</f>
        <v>0</v>
      </c>
      <c r="FL32" s="205">
        <f>'HB24-1448_GovJanReq'!FL32</f>
        <v>0</v>
      </c>
      <c r="FM32" s="205">
        <f>'HB24-1448_GovJanReq'!FM32</f>
        <v>0</v>
      </c>
      <c r="FN32" s="205">
        <f>'HB24-1448_GovJanReq'!FN32</f>
        <v>0</v>
      </c>
      <c r="FO32" s="205">
        <f>'HB24-1448_GovJanReq'!FO32</f>
        <v>0</v>
      </c>
      <c r="FP32" s="205">
        <f>'HB24-1448_GovJanReq'!FP32</f>
        <v>0</v>
      </c>
      <c r="FQ32" s="205">
        <f>'HB24-1448_GovJanReq'!FQ32</f>
        <v>0</v>
      </c>
      <c r="FR32" s="205">
        <f>'HB24-1448_GovJanReq'!FR32</f>
        <v>0</v>
      </c>
      <c r="FS32" s="205">
        <f>'HB24-1448_GovJanReq'!FS32</f>
        <v>0</v>
      </c>
      <c r="FT32" s="205">
        <f>'HB24-1448_GovJanReq'!FT32</f>
        <v>0</v>
      </c>
      <c r="FU32" s="205">
        <f>'HB24-1448_GovJanReq'!FU32</f>
        <v>0</v>
      </c>
      <c r="FV32" s="205">
        <f>'HB24-1448_GovJanReq'!FV32</f>
        <v>0</v>
      </c>
      <c r="FW32" s="205">
        <f>'HB24-1448_GovJanReq'!FW32</f>
        <v>0</v>
      </c>
      <c r="FX32" s="205">
        <f>'HB24-1448_GovJanReq'!FX32</f>
        <v>0</v>
      </c>
      <c r="FY32" s="12"/>
      <c r="FZ32" s="12">
        <f t="shared" si="15"/>
        <v>0</v>
      </c>
      <c r="GA32" s="12"/>
      <c r="GB32" s="12"/>
      <c r="GC32" s="12"/>
      <c r="GD32" s="12"/>
      <c r="GE32" s="2"/>
      <c r="GF32" s="2"/>
      <c r="GG32" s="2"/>
      <c r="GH32" s="2"/>
      <c r="GI32" s="2"/>
      <c r="GJ32" s="2"/>
      <c r="GK32" s="2"/>
    </row>
    <row r="33" spans="1:254" x14ac:dyDescent="0.35">
      <c r="A33" s="3" t="s">
        <v>448</v>
      </c>
      <c r="B33" s="2" t="s">
        <v>781</v>
      </c>
      <c r="C33" s="15">
        <f>'HB24-1448_GovJanReq'!C33</f>
        <v>0</v>
      </c>
      <c r="D33" s="15">
        <f>'HB24-1448_GovJanReq'!D33</f>
        <v>0</v>
      </c>
      <c r="E33" s="15">
        <f>'HB24-1448_GovJanReq'!E33</f>
        <v>0</v>
      </c>
      <c r="F33" s="15">
        <f>'HB24-1448_GovJanReq'!F33</f>
        <v>0</v>
      </c>
      <c r="G33" s="15">
        <f>'HB24-1448_GovJanReq'!G33</f>
        <v>0</v>
      </c>
      <c r="H33" s="15">
        <f>'HB24-1448_GovJanReq'!H33</f>
        <v>0</v>
      </c>
      <c r="I33" s="15">
        <f>'HB24-1448_GovJanReq'!I33</f>
        <v>0</v>
      </c>
      <c r="J33" s="15">
        <f>'HB24-1448_GovJanReq'!J33</f>
        <v>0</v>
      </c>
      <c r="K33" s="15">
        <f>'HB24-1448_GovJanReq'!K33</f>
        <v>0</v>
      </c>
      <c r="L33" s="15">
        <f>'HB24-1448_GovJanReq'!L33</f>
        <v>0</v>
      </c>
      <c r="M33" s="15">
        <f>'HB24-1448_GovJanReq'!M33</f>
        <v>0</v>
      </c>
      <c r="N33" s="15">
        <f>'HB24-1448_GovJanReq'!N33</f>
        <v>0</v>
      </c>
      <c r="O33" s="15">
        <f>'HB24-1448_GovJanReq'!O33</f>
        <v>0</v>
      </c>
      <c r="P33" s="15">
        <f>'HB24-1448_GovJanReq'!P33</f>
        <v>0</v>
      </c>
      <c r="Q33" s="15">
        <f>'HB24-1448_GovJanReq'!Q33</f>
        <v>0</v>
      </c>
      <c r="R33" s="15">
        <f>'HB24-1448_GovJanReq'!R33</f>
        <v>0</v>
      </c>
      <c r="S33" s="15">
        <f>'HB24-1448_GovJanReq'!S33</f>
        <v>0</v>
      </c>
      <c r="T33" s="15">
        <f>'HB24-1448_GovJanReq'!T33</f>
        <v>0</v>
      </c>
      <c r="U33" s="15">
        <f>'HB24-1448_GovJanReq'!U33</f>
        <v>0</v>
      </c>
      <c r="V33" s="15">
        <f>'HB24-1448_GovJanReq'!V33</f>
        <v>0</v>
      </c>
      <c r="W33" s="15">
        <f>'HB24-1448_GovJanReq'!W33</f>
        <v>0</v>
      </c>
      <c r="X33" s="15">
        <f>'HB24-1448_GovJanReq'!X33</f>
        <v>0</v>
      </c>
      <c r="Y33" s="15">
        <f>'HB24-1448_GovJanReq'!Y33</f>
        <v>0</v>
      </c>
      <c r="Z33" s="15">
        <f>'HB24-1448_GovJanReq'!Z33</f>
        <v>0</v>
      </c>
      <c r="AA33" s="15">
        <f>'HB24-1448_GovJanReq'!AA33</f>
        <v>0</v>
      </c>
      <c r="AB33" s="15">
        <f>'HB24-1448_GovJanReq'!AB33</f>
        <v>0</v>
      </c>
      <c r="AC33" s="15">
        <f>'HB24-1448_GovJanReq'!AC33</f>
        <v>0</v>
      </c>
      <c r="AD33" s="15">
        <f>'HB24-1448_GovJanReq'!AD33</f>
        <v>0</v>
      </c>
      <c r="AE33" s="15">
        <f>'HB24-1448_GovJanReq'!AE33</f>
        <v>0</v>
      </c>
      <c r="AF33" s="15">
        <f>'HB24-1448_GovJanReq'!AF33</f>
        <v>0</v>
      </c>
      <c r="AG33" s="15">
        <f>'HB24-1448_GovJanReq'!AG33</f>
        <v>0</v>
      </c>
      <c r="AH33" s="15">
        <f>'HB24-1448_GovJanReq'!AH33</f>
        <v>0</v>
      </c>
      <c r="AI33" s="15">
        <f>'HB24-1448_GovJanReq'!AI33</f>
        <v>0</v>
      </c>
      <c r="AJ33" s="15">
        <f>'HB24-1448_GovJanReq'!AJ33</f>
        <v>0</v>
      </c>
      <c r="AK33" s="15">
        <f>'HB24-1448_GovJanReq'!AK33</f>
        <v>0</v>
      </c>
      <c r="AL33" s="15">
        <f>'HB24-1448_GovJanReq'!AL33</f>
        <v>0</v>
      </c>
      <c r="AM33" s="15">
        <f>'HB24-1448_GovJanReq'!AM33</f>
        <v>0</v>
      </c>
      <c r="AN33" s="15">
        <f>'HB24-1448_GovJanReq'!AN33</f>
        <v>0</v>
      </c>
      <c r="AO33" s="15">
        <f>'HB24-1448_GovJanReq'!AO33</f>
        <v>0</v>
      </c>
      <c r="AP33" s="15">
        <f>'HB24-1448_GovJanReq'!AP33</f>
        <v>0</v>
      </c>
      <c r="AQ33" s="15">
        <f>'HB24-1448_GovJanReq'!AQ33</f>
        <v>0</v>
      </c>
      <c r="AR33" s="15">
        <f>'HB24-1448_GovJanReq'!AR33</f>
        <v>0</v>
      </c>
      <c r="AS33" s="15">
        <f>'HB24-1448_GovJanReq'!AS33</f>
        <v>0</v>
      </c>
      <c r="AT33" s="15">
        <f>'HB24-1448_GovJanReq'!AT33</f>
        <v>0</v>
      </c>
      <c r="AU33" s="15">
        <f>'HB24-1448_GovJanReq'!AU33</f>
        <v>0</v>
      </c>
      <c r="AV33" s="15">
        <f>'HB24-1448_GovJanReq'!AV33</f>
        <v>0</v>
      </c>
      <c r="AW33" s="15">
        <f>'HB24-1448_GovJanReq'!AW33</f>
        <v>0</v>
      </c>
      <c r="AX33" s="15">
        <f>'HB24-1448_GovJanReq'!AX33</f>
        <v>0</v>
      </c>
      <c r="AY33" s="15">
        <f>'HB24-1448_GovJanReq'!AY33</f>
        <v>0</v>
      </c>
      <c r="AZ33" s="15">
        <f>'HB24-1448_GovJanReq'!AZ33</f>
        <v>0</v>
      </c>
      <c r="BA33" s="15">
        <f>'HB24-1448_GovJanReq'!BA33</f>
        <v>0</v>
      </c>
      <c r="BB33" s="15">
        <f>'HB24-1448_GovJanReq'!BB33</f>
        <v>0</v>
      </c>
      <c r="BC33" s="15">
        <f>'HB24-1448_GovJanReq'!BC33</f>
        <v>0</v>
      </c>
      <c r="BD33" s="15">
        <f>'HB24-1448_GovJanReq'!BD33</f>
        <v>0</v>
      </c>
      <c r="BE33" s="15">
        <f>'HB24-1448_GovJanReq'!BE33</f>
        <v>0</v>
      </c>
      <c r="BF33" s="15">
        <f>'HB24-1448_GovJanReq'!BF33</f>
        <v>0</v>
      </c>
      <c r="BG33" s="15">
        <f>'HB24-1448_GovJanReq'!BG33</f>
        <v>0</v>
      </c>
      <c r="BH33" s="15">
        <f>'HB24-1448_GovJanReq'!BH33</f>
        <v>0</v>
      </c>
      <c r="BI33" s="15">
        <f>'HB24-1448_GovJanReq'!BI33</f>
        <v>0</v>
      </c>
      <c r="BJ33" s="15">
        <f>'HB24-1448_GovJanReq'!BJ33</f>
        <v>0</v>
      </c>
      <c r="BK33" s="15">
        <f>'HB24-1448_GovJanReq'!BK33</f>
        <v>0</v>
      </c>
      <c r="BL33" s="15">
        <f>'HB24-1448_GovJanReq'!BL33</f>
        <v>0</v>
      </c>
      <c r="BM33" s="15">
        <f>'HB24-1448_GovJanReq'!BM33</f>
        <v>0</v>
      </c>
      <c r="BN33" s="15">
        <f>'HB24-1448_GovJanReq'!BN33</f>
        <v>0</v>
      </c>
      <c r="BO33" s="15">
        <f>'HB24-1448_GovJanReq'!BO33</f>
        <v>0</v>
      </c>
      <c r="BP33" s="15">
        <f>'HB24-1448_GovJanReq'!BP33</f>
        <v>0</v>
      </c>
      <c r="BQ33" s="15">
        <f>'HB24-1448_GovJanReq'!BQ33</f>
        <v>0</v>
      </c>
      <c r="BR33" s="15">
        <f>'HB24-1448_GovJanReq'!BR33</f>
        <v>0</v>
      </c>
      <c r="BS33" s="15">
        <f>'HB24-1448_GovJanReq'!BS33</f>
        <v>0</v>
      </c>
      <c r="BT33" s="15">
        <f>'HB24-1448_GovJanReq'!BT33</f>
        <v>0</v>
      </c>
      <c r="BU33" s="15">
        <f>'HB24-1448_GovJanReq'!BU33</f>
        <v>0</v>
      </c>
      <c r="BV33" s="15">
        <f>'HB24-1448_GovJanReq'!BV33</f>
        <v>0</v>
      </c>
      <c r="BW33" s="15">
        <f>'HB24-1448_GovJanReq'!BW33</f>
        <v>0</v>
      </c>
      <c r="BX33" s="15">
        <f>'HB24-1448_GovJanReq'!BX33</f>
        <v>0</v>
      </c>
      <c r="BY33" s="15">
        <f>'HB24-1448_GovJanReq'!BY33</f>
        <v>0</v>
      </c>
      <c r="BZ33" s="15">
        <f>'HB24-1448_GovJanReq'!BZ33</f>
        <v>0</v>
      </c>
      <c r="CA33" s="15">
        <f>'HB24-1448_GovJanReq'!CA33</f>
        <v>0</v>
      </c>
      <c r="CB33" s="15">
        <f>'HB24-1448_GovJanReq'!CB33</f>
        <v>0</v>
      </c>
      <c r="CC33" s="15">
        <f>'HB24-1448_GovJanReq'!CC33</f>
        <v>0</v>
      </c>
      <c r="CD33" s="15">
        <f>'HB24-1448_GovJanReq'!CD33</f>
        <v>0</v>
      </c>
      <c r="CE33" s="15">
        <f>'HB24-1448_GovJanReq'!CE33</f>
        <v>0</v>
      </c>
      <c r="CF33" s="15">
        <f>'HB24-1448_GovJanReq'!CF33</f>
        <v>0</v>
      </c>
      <c r="CG33" s="15">
        <f>'HB24-1448_GovJanReq'!CG33</f>
        <v>0</v>
      </c>
      <c r="CH33" s="15">
        <f>'HB24-1448_GovJanReq'!CH33</f>
        <v>0</v>
      </c>
      <c r="CI33" s="15">
        <f>'HB24-1448_GovJanReq'!CI33</f>
        <v>0</v>
      </c>
      <c r="CJ33" s="15">
        <f>'HB24-1448_GovJanReq'!CJ33</f>
        <v>0</v>
      </c>
      <c r="CK33" s="15">
        <f>'HB24-1448_GovJanReq'!CK33</f>
        <v>0</v>
      </c>
      <c r="CL33" s="15">
        <f>'HB24-1448_GovJanReq'!CL33</f>
        <v>0</v>
      </c>
      <c r="CM33" s="15">
        <f>'HB24-1448_GovJanReq'!CM33</f>
        <v>0</v>
      </c>
      <c r="CN33" s="15">
        <f>'HB24-1448_GovJanReq'!CN33</f>
        <v>408</v>
      </c>
      <c r="CO33" s="15">
        <f>'HB24-1448_GovJanReq'!CO33</f>
        <v>0</v>
      </c>
      <c r="CP33" s="15">
        <f>'HB24-1448_GovJanReq'!CP33</f>
        <v>0</v>
      </c>
      <c r="CQ33" s="15">
        <f>'HB24-1448_GovJanReq'!CQ33</f>
        <v>0</v>
      </c>
      <c r="CR33" s="15">
        <f>'HB24-1448_GovJanReq'!CR33</f>
        <v>0</v>
      </c>
      <c r="CS33" s="15">
        <f>'HB24-1448_GovJanReq'!CS33</f>
        <v>0</v>
      </c>
      <c r="CT33" s="15">
        <f>'HB24-1448_GovJanReq'!CT33</f>
        <v>0</v>
      </c>
      <c r="CU33" s="15">
        <f>'HB24-1448_GovJanReq'!CU33</f>
        <v>0</v>
      </c>
      <c r="CV33" s="15">
        <f>'HB24-1448_GovJanReq'!CV33</f>
        <v>0</v>
      </c>
      <c r="CW33" s="15">
        <f>'HB24-1448_GovJanReq'!CW33</f>
        <v>0</v>
      </c>
      <c r="CX33" s="15">
        <f>'HB24-1448_GovJanReq'!CX33</f>
        <v>0</v>
      </c>
      <c r="CY33" s="15">
        <f>'HB24-1448_GovJanReq'!CY33</f>
        <v>0</v>
      </c>
      <c r="CZ33" s="15">
        <f>'HB24-1448_GovJanReq'!CZ33</f>
        <v>0</v>
      </c>
      <c r="DA33" s="15">
        <f>'HB24-1448_GovJanReq'!DA33</f>
        <v>0</v>
      </c>
      <c r="DB33" s="15">
        <f>'HB24-1448_GovJanReq'!DB33</f>
        <v>0</v>
      </c>
      <c r="DC33" s="15">
        <f>'HB24-1448_GovJanReq'!DC33</f>
        <v>0</v>
      </c>
      <c r="DD33" s="15">
        <f>'HB24-1448_GovJanReq'!DD33</f>
        <v>0</v>
      </c>
      <c r="DE33" s="15">
        <f>'HB24-1448_GovJanReq'!DE33</f>
        <v>0</v>
      </c>
      <c r="DF33" s="15">
        <f>'HB24-1448_GovJanReq'!DF33</f>
        <v>0</v>
      </c>
      <c r="DG33" s="15">
        <f>'HB24-1448_GovJanReq'!DG33</f>
        <v>0</v>
      </c>
      <c r="DH33" s="15">
        <f>'HB24-1448_GovJanReq'!DH33</f>
        <v>0</v>
      </c>
      <c r="DI33" s="15">
        <f>'HB24-1448_GovJanReq'!DI33</f>
        <v>0</v>
      </c>
      <c r="DJ33" s="15">
        <f>'HB24-1448_GovJanReq'!DJ33</f>
        <v>0</v>
      </c>
      <c r="DK33" s="15">
        <f>'HB24-1448_GovJanReq'!DK33</f>
        <v>0</v>
      </c>
      <c r="DL33" s="15">
        <f>'HB24-1448_GovJanReq'!DL33</f>
        <v>0</v>
      </c>
      <c r="DM33" s="15">
        <f>'HB24-1448_GovJanReq'!DM33</f>
        <v>0</v>
      </c>
      <c r="DN33" s="15">
        <f>'HB24-1448_GovJanReq'!DN33</f>
        <v>0</v>
      </c>
      <c r="DO33" s="15">
        <f>'HB24-1448_GovJanReq'!DO33</f>
        <v>0</v>
      </c>
      <c r="DP33" s="15">
        <f>'HB24-1448_GovJanReq'!DP33</f>
        <v>0</v>
      </c>
      <c r="DQ33" s="15">
        <f>'HB24-1448_GovJanReq'!DQ33</f>
        <v>0</v>
      </c>
      <c r="DR33" s="15">
        <f>'HB24-1448_GovJanReq'!DR33</f>
        <v>0</v>
      </c>
      <c r="DS33" s="15">
        <f>'HB24-1448_GovJanReq'!DS33</f>
        <v>0</v>
      </c>
      <c r="DT33" s="15">
        <f>'HB24-1448_GovJanReq'!DT33</f>
        <v>0</v>
      </c>
      <c r="DU33" s="15">
        <f>'HB24-1448_GovJanReq'!DU33</f>
        <v>0</v>
      </c>
      <c r="DV33" s="15">
        <f>'HB24-1448_GovJanReq'!DV33</f>
        <v>0</v>
      </c>
      <c r="DW33" s="15">
        <f>'HB24-1448_GovJanReq'!DW33</f>
        <v>0</v>
      </c>
      <c r="DX33" s="15">
        <f>'HB24-1448_GovJanReq'!DX33</f>
        <v>0</v>
      </c>
      <c r="DY33" s="15">
        <f>'HB24-1448_GovJanReq'!DY33</f>
        <v>0</v>
      </c>
      <c r="DZ33" s="15">
        <f>'HB24-1448_GovJanReq'!DZ33</f>
        <v>0</v>
      </c>
      <c r="EA33" s="15">
        <f>'HB24-1448_GovJanReq'!EA33</f>
        <v>0</v>
      </c>
      <c r="EB33" s="15">
        <f>'HB24-1448_GovJanReq'!EB33</f>
        <v>0</v>
      </c>
      <c r="EC33" s="15">
        <f>'HB24-1448_GovJanReq'!EC33</f>
        <v>0</v>
      </c>
      <c r="ED33" s="15">
        <f>'HB24-1448_GovJanReq'!ED33</f>
        <v>0</v>
      </c>
      <c r="EE33" s="15">
        <f>'HB24-1448_GovJanReq'!EE33</f>
        <v>0</v>
      </c>
      <c r="EF33" s="15">
        <f>'HB24-1448_GovJanReq'!EF33</f>
        <v>0</v>
      </c>
      <c r="EG33" s="15">
        <f>'HB24-1448_GovJanReq'!EG33</f>
        <v>0</v>
      </c>
      <c r="EH33" s="15">
        <f>'HB24-1448_GovJanReq'!EH33</f>
        <v>0</v>
      </c>
      <c r="EI33" s="15">
        <f>'HB24-1448_GovJanReq'!EI33</f>
        <v>0</v>
      </c>
      <c r="EJ33" s="15">
        <f>'HB24-1448_GovJanReq'!EJ33</f>
        <v>0</v>
      </c>
      <c r="EK33" s="15">
        <f>'HB24-1448_GovJanReq'!EK33</f>
        <v>0</v>
      </c>
      <c r="EL33" s="15">
        <f>'HB24-1448_GovJanReq'!EL33</f>
        <v>0</v>
      </c>
      <c r="EM33" s="15">
        <f>'HB24-1448_GovJanReq'!EM33</f>
        <v>0</v>
      </c>
      <c r="EN33" s="15">
        <f>'HB24-1448_GovJanReq'!EN33</f>
        <v>0</v>
      </c>
      <c r="EO33" s="15">
        <f>'HB24-1448_GovJanReq'!EO33</f>
        <v>0</v>
      </c>
      <c r="EP33" s="15">
        <f>'HB24-1448_GovJanReq'!EP33</f>
        <v>0</v>
      </c>
      <c r="EQ33" s="15">
        <f>'HB24-1448_GovJanReq'!EQ33</f>
        <v>0</v>
      </c>
      <c r="ER33" s="15">
        <f>'HB24-1448_GovJanReq'!ER33</f>
        <v>0</v>
      </c>
      <c r="ES33" s="15">
        <f>'HB24-1448_GovJanReq'!ES33</f>
        <v>0</v>
      </c>
      <c r="ET33" s="15">
        <f>'HB24-1448_GovJanReq'!ET33</f>
        <v>0</v>
      </c>
      <c r="EU33" s="15">
        <f>'HB24-1448_GovJanReq'!EU33</f>
        <v>0</v>
      </c>
      <c r="EV33" s="15">
        <f>'HB24-1448_GovJanReq'!EV33</f>
        <v>0</v>
      </c>
      <c r="EW33" s="15">
        <f>'HB24-1448_GovJanReq'!EW33</f>
        <v>0</v>
      </c>
      <c r="EX33" s="15">
        <f>'HB24-1448_GovJanReq'!EX33</f>
        <v>0</v>
      </c>
      <c r="EY33" s="15">
        <f>'HB24-1448_GovJanReq'!EY33</f>
        <v>0</v>
      </c>
      <c r="EZ33" s="15">
        <f>'HB24-1448_GovJanReq'!EZ33</f>
        <v>0</v>
      </c>
      <c r="FA33" s="15">
        <f>'HB24-1448_GovJanReq'!FA33</f>
        <v>0</v>
      </c>
      <c r="FB33" s="15">
        <f>'HB24-1448_GovJanReq'!FB33</f>
        <v>0</v>
      </c>
      <c r="FC33" s="15">
        <f>'HB24-1448_GovJanReq'!FC33</f>
        <v>0</v>
      </c>
      <c r="FD33" s="15">
        <f>'HB24-1448_GovJanReq'!FD33</f>
        <v>0</v>
      </c>
      <c r="FE33" s="15">
        <f>'HB24-1448_GovJanReq'!FE33</f>
        <v>0</v>
      </c>
      <c r="FF33" s="15">
        <f>'HB24-1448_GovJanReq'!FF33</f>
        <v>0</v>
      </c>
      <c r="FG33" s="15">
        <f>'HB24-1448_GovJanReq'!FG33</f>
        <v>0</v>
      </c>
      <c r="FH33" s="15">
        <f>'HB24-1448_GovJanReq'!FH33</f>
        <v>0</v>
      </c>
      <c r="FI33" s="15">
        <f>'HB24-1448_GovJanReq'!FI33</f>
        <v>0</v>
      </c>
      <c r="FJ33" s="15">
        <f>'HB24-1448_GovJanReq'!FJ33</f>
        <v>0</v>
      </c>
      <c r="FK33" s="15">
        <f>'HB24-1448_GovJanReq'!FK33</f>
        <v>0</v>
      </c>
      <c r="FL33" s="15">
        <f>'HB24-1448_GovJanReq'!FL33</f>
        <v>0</v>
      </c>
      <c r="FM33" s="15">
        <f>'HB24-1448_GovJanReq'!FM33</f>
        <v>0</v>
      </c>
      <c r="FN33" s="15">
        <f>'HB24-1448_GovJanReq'!FN33</f>
        <v>0</v>
      </c>
      <c r="FO33" s="15">
        <f>'HB24-1448_GovJanReq'!FO33</f>
        <v>0</v>
      </c>
      <c r="FP33" s="15">
        <f>'HB24-1448_GovJanReq'!FP33</f>
        <v>0</v>
      </c>
      <c r="FQ33" s="15">
        <f>'HB24-1448_GovJanReq'!FQ33</f>
        <v>0</v>
      </c>
      <c r="FR33" s="15">
        <f>'HB24-1448_GovJanReq'!FR33</f>
        <v>0</v>
      </c>
      <c r="FS33" s="15">
        <f>'HB24-1448_GovJanReq'!FS33</f>
        <v>0</v>
      </c>
      <c r="FT33" s="15">
        <f>'HB24-1448_GovJanReq'!FT33</f>
        <v>0</v>
      </c>
      <c r="FU33" s="15">
        <f>'HB24-1448_GovJanReq'!FU33</f>
        <v>0</v>
      </c>
      <c r="FV33" s="15">
        <f>'HB24-1448_GovJanReq'!FV33</f>
        <v>0</v>
      </c>
      <c r="FW33" s="15">
        <f>'HB24-1448_GovJanReq'!FW33</f>
        <v>0</v>
      </c>
      <c r="FX33" s="15">
        <f>'HB24-1448_GovJanReq'!FX33</f>
        <v>0</v>
      </c>
      <c r="FY33" s="15">
        <v>0</v>
      </c>
      <c r="FZ33" s="12">
        <f t="shared" si="15"/>
        <v>408</v>
      </c>
      <c r="GA33" s="15"/>
      <c r="GB33" s="12"/>
      <c r="GC33" s="12"/>
      <c r="GD33" s="12"/>
      <c r="GE33" s="2"/>
      <c r="GF33" s="2"/>
      <c r="GG33" s="2"/>
      <c r="GH33" s="2"/>
      <c r="GI33" s="2"/>
      <c r="GJ33" s="2"/>
      <c r="GK33" s="2"/>
    </row>
    <row r="34" spans="1:254" x14ac:dyDescent="0.35">
      <c r="A34" s="3" t="s">
        <v>1083</v>
      </c>
      <c r="B34" s="2" t="s">
        <v>1084</v>
      </c>
      <c r="C34" s="15">
        <f>'HB24-1448_GovJanReq'!C34</f>
        <v>0</v>
      </c>
      <c r="D34" s="15">
        <f>'HB24-1448_GovJanReq'!D34</f>
        <v>0</v>
      </c>
      <c r="E34" s="15">
        <f>'HB24-1448_GovJanReq'!E34</f>
        <v>0</v>
      </c>
      <c r="F34" s="15">
        <f>'HB24-1448_GovJanReq'!F34</f>
        <v>0</v>
      </c>
      <c r="G34" s="15">
        <f>'HB24-1448_GovJanReq'!G34</f>
        <v>0</v>
      </c>
      <c r="H34" s="15">
        <f>'HB24-1448_GovJanReq'!H34</f>
        <v>0</v>
      </c>
      <c r="I34" s="15">
        <f>'HB24-1448_GovJanReq'!I34</f>
        <v>0</v>
      </c>
      <c r="J34" s="15">
        <f>'HB24-1448_GovJanReq'!J34</f>
        <v>0</v>
      </c>
      <c r="K34" s="15">
        <f>'HB24-1448_GovJanReq'!K34</f>
        <v>0</v>
      </c>
      <c r="L34" s="15">
        <f>'HB24-1448_GovJanReq'!L34</f>
        <v>0</v>
      </c>
      <c r="M34" s="15">
        <f>'HB24-1448_GovJanReq'!M34</f>
        <v>0</v>
      </c>
      <c r="N34" s="15">
        <f>'HB24-1448_GovJanReq'!N34</f>
        <v>0</v>
      </c>
      <c r="O34" s="15">
        <f>'HB24-1448_GovJanReq'!O34</f>
        <v>0</v>
      </c>
      <c r="P34" s="15">
        <f>'HB24-1448_GovJanReq'!P34</f>
        <v>0</v>
      </c>
      <c r="Q34" s="15">
        <f>'HB24-1448_GovJanReq'!Q34</f>
        <v>1</v>
      </c>
      <c r="R34" s="15">
        <f>'HB24-1448_GovJanReq'!R34</f>
        <v>0</v>
      </c>
      <c r="S34" s="15">
        <f>'HB24-1448_GovJanReq'!S34</f>
        <v>0</v>
      </c>
      <c r="T34" s="15">
        <f>'HB24-1448_GovJanReq'!T34</f>
        <v>0</v>
      </c>
      <c r="U34" s="15">
        <f>'HB24-1448_GovJanReq'!U34</f>
        <v>0</v>
      </c>
      <c r="V34" s="15">
        <f>'HB24-1448_GovJanReq'!V34</f>
        <v>0</v>
      </c>
      <c r="W34" s="15">
        <f>'HB24-1448_GovJanReq'!W34</f>
        <v>0</v>
      </c>
      <c r="X34" s="15">
        <f>'HB24-1448_GovJanReq'!X34</f>
        <v>0</v>
      </c>
      <c r="Y34" s="15">
        <f>'HB24-1448_GovJanReq'!Y34</f>
        <v>0</v>
      </c>
      <c r="Z34" s="15">
        <f>'HB24-1448_GovJanReq'!Z34</f>
        <v>0</v>
      </c>
      <c r="AA34" s="15">
        <f>'HB24-1448_GovJanReq'!AA34</f>
        <v>0</v>
      </c>
      <c r="AB34" s="15">
        <f>'HB24-1448_GovJanReq'!AB34</f>
        <v>0</v>
      </c>
      <c r="AC34" s="15">
        <f>'HB24-1448_GovJanReq'!AC34</f>
        <v>0</v>
      </c>
      <c r="AD34" s="15">
        <f>'HB24-1448_GovJanReq'!AD34</f>
        <v>0</v>
      </c>
      <c r="AE34" s="15">
        <f>'HB24-1448_GovJanReq'!AE34</f>
        <v>0</v>
      </c>
      <c r="AF34" s="15">
        <f>'HB24-1448_GovJanReq'!AF34</f>
        <v>0</v>
      </c>
      <c r="AG34" s="15">
        <f>'HB24-1448_GovJanReq'!AG34</f>
        <v>0</v>
      </c>
      <c r="AH34" s="15">
        <f>'HB24-1448_GovJanReq'!AH34</f>
        <v>0</v>
      </c>
      <c r="AI34" s="15">
        <f>'HB24-1448_GovJanReq'!AI34</f>
        <v>0</v>
      </c>
      <c r="AJ34" s="15">
        <f>'HB24-1448_GovJanReq'!AJ34</f>
        <v>0</v>
      </c>
      <c r="AK34" s="15">
        <f>'HB24-1448_GovJanReq'!AK34</f>
        <v>0</v>
      </c>
      <c r="AL34" s="15">
        <f>'HB24-1448_GovJanReq'!AL34</f>
        <v>0</v>
      </c>
      <c r="AM34" s="15">
        <f>'HB24-1448_GovJanReq'!AM34</f>
        <v>0</v>
      </c>
      <c r="AN34" s="15">
        <f>'HB24-1448_GovJanReq'!AN34</f>
        <v>0</v>
      </c>
      <c r="AO34" s="15">
        <f>'HB24-1448_GovJanReq'!AO34</f>
        <v>0</v>
      </c>
      <c r="AP34" s="15">
        <f>'HB24-1448_GovJanReq'!AP34</f>
        <v>0</v>
      </c>
      <c r="AQ34" s="15">
        <f>'HB24-1448_GovJanReq'!AQ34</f>
        <v>0</v>
      </c>
      <c r="AR34" s="15">
        <f>'HB24-1448_GovJanReq'!AR34</f>
        <v>0</v>
      </c>
      <c r="AS34" s="15">
        <f>'HB24-1448_GovJanReq'!AS34</f>
        <v>0</v>
      </c>
      <c r="AT34" s="15">
        <f>'HB24-1448_GovJanReq'!AT34</f>
        <v>0</v>
      </c>
      <c r="AU34" s="15">
        <f>'HB24-1448_GovJanReq'!AU34</f>
        <v>0</v>
      </c>
      <c r="AV34" s="15">
        <f>'HB24-1448_GovJanReq'!AV34</f>
        <v>0</v>
      </c>
      <c r="AW34" s="15">
        <f>'HB24-1448_GovJanReq'!AW34</f>
        <v>0</v>
      </c>
      <c r="AX34" s="15">
        <f>'HB24-1448_GovJanReq'!AX34</f>
        <v>0</v>
      </c>
      <c r="AY34" s="15">
        <f>'HB24-1448_GovJanReq'!AY34</f>
        <v>0</v>
      </c>
      <c r="AZ34" s="15">
        <f>'HB24-1448_GovJanReq'!AZ34</f>
        <v>0</v>
      </c>
      <c r="BA34" s="15">
        <f>'HB24-1448_GovJanReq'!BA34</f>
        <v>0</v>
      </c>
      <c r="BB34" s="15">
        <f>'HB24-1448_GovJanReq'!BB34</f>
        <v>0</v>
      </c>
      <c r="BC34" s="15">
        <f>'HB24-1448_GovJanReq'!BC34</f>
        <v>0</v>
      </c>
      <c r="BD34" s="15">
        <f>'HB24-1448_GovJanReq'!BD34</f>
        <v>0</v>
      </c>
      <c r="BE34" s="15">
        <f>'HB24-1448_GovJanReq'!BE34</f>
        <v>0</v>
      </c>
      <c r="BF34" s="15">
        <f>'HB24-1448_GovJanReq'!BF34</f>
        <v>0</v>
      </c>
      <c r="BG34" s="15">
        <f>'HB24-1448_GovJanReq'!BG34</f>
        <v>0</v>
      </c>
      <c r="BH34" s="15">
        <f>'HB24-1448_GovJanReq'!BH34</f>
        <v>0</v>
      </c>
      <c r="BI34" s="15">
        <f>'HB24-1448_GovJanReq'!BI34</f>
        <v>0</v>
      </c>
      <c r="BJ34" s="15">
        <f>'HB24-1448_GovJanReq'!BJ34</f>
        <v>0</v>
      </c>
      <c r="BK34" s="15">
        <f>'HB24-1448_GovJanReq'!BK34</f>
        <v>0</v>
      </c>
      <c r="BL34" s="15">
        <f>'HB24-1448_GovJanReq'!BL34</f>
        <v>0</v>
      </c>
      <c r="BM34" s="15">
        <f>'HB24-1448_GovJanReq'!BM34</f>
        <v>0</v>
      </c>
      <c r="BN34" s="15">
        <f>'HB24-1448_GovJanReq'!BN34</f>
        <v>0</v>
      </c>
      <c r="BO34" s="15">
        <f>'HB24-1448_GovJanReq'!BO34</f>
        <v>0</v>
      </c>
      <c r="BP34" s="15">
        <f>'HB24-1448_GovJanReq'!BP34</f>
        <v>0</v>
      </c>
      <c r="BQ34" s="15">
        <f>'HB24-1448_GovJanReq'!BQ34</f>
        <v>0</v>
      </c>
      <c r="BR34" s="15">
        <f>'HB24-1448_GovJanReq'!BR34</f>
        <v>0</v>
      </c>
      <c r="BS34" s="15">
        <f>'HB24-1448_GovJanReq'!BS34</f>
        <v>0</v>
      </c>
      <c r="BT34" s="15">
        <f>'HB24-1448_GovJanReq'!BT34</f>
        <v>0</v>
      </c>
      <c r="BU34" s="15">
        <f>'HB24-1448_GovJanReq'!BU34</f>
        <v>0</v>
      </c>
      <c r="BV34" s="15">
        <f>'HB24-1448_GovJanReq'!BV34</f>
        <v>0</v>
      </c>
      <c r="BW34" s="15">
        <f>'HB24-1448_GovJanReq'!BW34</f>
        <v>0</v>
      </c>
      <c r="BX34" s="15">
        <f>'HB24-1448_GovJanReq'!BX34</f>
        <v>0</v>
      </c>
      <c r="BY34" s="15">
        <f>'HB24-1448_GovJanReq'!BY34</f>
        <v>0</v>
      </c>
      <c r="BZ34" s="15">
        <f>'HB24-1448_GovJanReq'!BZ34</f>
        <v>0</v>
      </c>
      <c r="CA34" s="15">
        <f>'HB24-1448_GovJanReq'!CA34</f>
        <v>0</v>
      </c>
      <c r="CB34" s="15">
        <f>'HB24-1448_GovJanReq'!CB34</f>
        <v>0</v>
      </c>
      <c r="CC34" s="15">
        <f>'HB24-1448_GovJanReq'!CC34</f>
        <v>0</v>
      </c>
      <c r="CD34" s="15">
        <f>'HB24-1448_GovJanReq'!CD34</f>
        <v>0</v>
      </c>
      <c r="CE34" s="15">
        <f>'HB24-1448_GovJanReq'!CE34</f>
        <v>0</v>
      </c>
      <c r="CF34" s="15">
        <f>'HB24-1448_GovJanReq'!CF34</f>
        <v>0</v>
      </c>
      <c r="CG34" s="15">
        <f>'HB24-1448_GovJanReq'!CG34</f>
        <v>0</v>
      </c>
      <c r="CH34" s="15">
        <f>'HB24-1448_GovJanReq'!CH34</f>
        <v>0</v>
      </c>
      <c r="CI34" s="15">
        <f>'HB24-1448_GovJanReq'!CI34</f>
        <v>0</v>
      </c>
      <c r="CJ34" s="15">
        <f>'HB24-1448_GovJanReq'!CJ34</f>
        <v>0</v>
      </c>
      <c r="CK34" s="15">
        <f>'HB24-1448_GovJanReq'!CK34</f>
        <v>0</v>
      </c>
      <c r="CL34" s="15">
        <f>'HB24-1448_GovJanReq'!CL34</f>
        <v>0</v>
      </c>
      <c r="CM34" s="15">
        <f>'HB24-1448_GovJanReq'!CM34</f>
        <v>0</v>
      </c>
      <c r="CN34" s="15">
        <f>'HB24-1448_GovJanReq'!CN34</f>
        <v>0</v>
      </c>
      <c r="CO34" s="15">
        <f>'HB24-1448_GovJanReq'!CO34</f>
        <v>0</v>
      </c>
      <c r="CP34" s="15">
        <f>'HB24-1448_GovJanReq'!CP34</f>
        <v>0</v>
      </c>
      <c r="CQ34" s="15">
        <f>'HB24-1448_GovJanReq'!CQ34</f>
        <v>0</v>
      </c>
      <c r="CR34" s="15">
        <f>'HB24-1448_GovJanReq'!CR34</f>
        <v>0</v>
      </c>
      <c r="CS34" s="15">
        <f>'HB24-1448_GovJanReq'!CS34</f>
        <v>0</v>
      </c>
      <c r="CT34" s="15">
        <f>'HB24-1448_GovJanReq'!CT34</f>
        <v>0</v>
      </c>
      <c r="CU34" s="15">
        <f>'HB24-1448_GovJanReq'!CU34</f>
        <v>0</v>
      </c>
      <c r="CV34" s="15">
        <f>'HB24-1448_GovJanReq'!CV34</f>
        <v>0</v>
      </c>
      <c r="CW34" s="15">
        <f>'HB24-1448_GovJanReq'!CW34</f>
        <v>0</v>
      </c>
      <c r="CX34" s="15">
        <f>'HB24-1448_GovJanReq'!CX34</f>
        <v>0</v>
      </c>
      <c r="CY34" s="15">
        <f>'HB24-1448_GovJanReq'!CY34</f>
        <v>0</v>
      </c>
      <c r="CZ34" s="15">
        <f>'HB24-1448_GovJanReq'!CZ34</f>
        <v>0</v>
      </c>
      <c r="DA34" s="15">
        <f>'HB24-1448_GovJanReq'!DA34</f>
        <v>0</v>
      </c>
      <c r="DB34" s="15">
        <f>'HB24-1448_GovJanReq'!DB34</f>
        <v>0</v>
      </c>
      <c r="DC34" s="15">
        <f>'HB24-1448_GovJanReq'!DC34</f>
        <v>0</v>
      </c>
      <c r="DD34" s="15">
        <f>'HB24-1448_GovJanReq'!DD34</f>
        <v>0</v>
      </c>
      <c r="DE34" s="15">
        <f>'HB24-1448_GovJanReq'!DE34</f>
        <v>0</v>
      </c>
      <c r="DF34" s="15">
        <f>'HB24-1448_GovJanReq'!DF34</f>
        <v>0</v>
      </c>
      <c r="DG34" s="15">
        <f>'HB24-1448_GovJanReq'!DG34</f>
        <v>0</v>
      </c>
      <c r="DH34" s="15">
        <f>'HB24-1448_GovJanReq'!DH34</f>
        <v>0</v>
      </c>
      <c r="DI34" s="15">
        <f>'HB24-1448_GovJanReq'!DI34</f>
        <v>0</v>
      </c>
      <c r="DJ34" s="15">
        <f>'HB24-1448_GovJanReq'!DJ34</f>
        <v>0</v>
      </c>
      <c r="DK34" s="15">
        <f>'HB24-1448_GovJanReq'!DK34</f>
        <v>0</v>
      </c>
      <c r="DL34" s="15">
        <f>'HB24-1448_GovJanReq'!DL34</f>
        <v>0</v>
      </c>
      <c r="DM34" s="15">
        <f>'HB24-1448_GovJanReq'!DM34</f>
        <v>0</v>
      </c>
      <c r="DN34" s="15">
        <f>'HB24-1448_GovJanReq'!DN34</f>
        <v>0</v>
      </c>
      <c r="DO34" s="15">
        <f>'HB24-1448_GovJanReq'!DO34</f>
        <v>0</v>
      </c>
      <c r="DP34" s="15">
        <f>'HB24-1448_GovJanReq'!DP34</f>
        <v>0</v>
      </c>
      <c r="DQ34" s="15">
        <f>'HB24-1448_GovJanReq'!DQ34</f>
        <v>0</v>
      </c>
      <c r="DR34" s="15">
        <f>'HB24-1448_GovJanReq'!DR34</f>
        <v>0</v>
      </c>
      <c r="DS34" s="15">
        <f>'HB24-1448_GovJanReq'!DS34</f>
        <v>0</v>
      </c>
      <c r="DT34" s="15">
        <f>'HB24-1448_GovJanReq'!DT34</f>
        <v>0</v>
      </c>
      <c r="DU34" s="15">
        <f>'HB24-1448_GovJanReq'!DU34</f>
        <v>0</v>
      </c>
      <c r="DV34" s="15">
        <f>'HB24-1448_GovJanReq'!DV34</f>
        <v>0</v>
      </c>
      <c r="DW34" s="15">
        <f>'HB24-1448_GovJanReq'!DW34</f>
        <v>0</v>
      </c>
      <c r="DX34" s="15">
        <f>'HB24-1448_GovJanReq'!DX34</f>
        <v>0</v>
      </c>
      <c r="DY34" s="15">
        <f>'HB24-1448_GovJanReq'!DY34</f>
        <v>0</v>
      </c>
      <c r="DZ34" s="15">
        <f>'HB24-1448_GovJanReq'!DZ34</f>
        <v>0</v>
      </c>
      <c r="EA34" s="15">
        <f>'HB24-1448_GovJanReq'!EA34</f>
        <v>0</v>
      </c>
      <c r="EB34" s="15">
        <f>'HB24-1448_GovJanReq'!EB34</f>
        <v>0</v>
      </c>
      <c r="EC34" s="15">
        <f>'HB24-1448_GovJanReq'!EC34</f>
        <v>0</v>
      </c>
      <c r="ED34" s="15">
        <f>'HB24-1448_GovJanReq'!ED34</f>
        <v>0</v>
      </c>
      <c r="EE34" s="15">
        <f>'HB24-1448_GovJanReq'!EE34</f>
        <v>0</v>
      </c>
      <c r="EF34" s="15">
        <f>'HB24-1448_GovJanReq'!EF34</f>
        <v>0</v>
      </c>
      <c r="EG34" s="15">
        <f>'HB24-1448_GovJanReq'!EG34</f>
        <v>0</v>
      </c>
      <c r="EH34" s="15">
        <f>'HB24-1448_GovJanReq'!EH34</f>
        <v>0</v>
      </c>
      <c r="EI34" s="15">
        <f>'HB24-1448_GovJanReq'!EI34</f>
        <v>0</v>
      </c>
      <c r="EJ34" s="15">
        <f>'HB24-1448_GovJanReq'!EJ34</f>
        <v>0</v>
      </c>
      <c r="EK34" s="15">
        <f>'HB24-1448_GovJanReq'!EK34</f>
        <v>0</v>
      </c>
      <c r="EL34" s="15">
        <f>'HB24-1448_GovJanReq'!EL34</f>
        <v>0</v>
      </c>
      <c r="EM34" s="15">
        <f>'HB24-1448_GovJanReq'!EM34</f>
        <v>0</v>
      </c>
      <c r="EN34" s="15">
        <f>'HB24-1448_GovJanReq'!EN34</f>
        <v>0</v>
      </c>
      <c r="EO34" s="15">
        <f>'HB24-1448_GovJanReq'!EO34</f>
        <v>0</v>
      </c>
      <c r="EP34" s="15">
        <f>'HB24-1448_GovJanReq'!EP34</f>
        <v>0</v>
      </c>
      <c r="EQ34" s="15">
        <f>'HB24-1448_GovJanReq'!EQ34</f>
        <v>0</v>
      </c>
      <c r="ER34" s="15">
        <f>'HB24-1448_GovJanReq'!ER34</f>
        <v>0</v>
      </c>
      <c r="ES34" s="15">
        <f>'HB24-1448_GovJanReq'!ES34</f>
        <v>0</v>
      </c>
      <c r="ET34" s="15">
        <f>'HB24-1448_GovJanReq'!ET34</f>
        <v>0</v>
      </c>
      <c r="EU34" s="15">
        <f>'HB24-1448_GovJanReq'!EU34</f>
        <v>0</v>
      </c>
      <c r="EV34" s="15">
        <f>'HB24-1448_GovJanReq'!EV34</f>
        <v>0</v>
      </c>
      <c r="EW34" s="15">
        <f>'HB24-1448_GovJanReq'!EW34</f>
        <v>0</v>
      </c>
      <c r="EX34" s="15">
        <f>'HB24-1448_GovJanReq'!EX34</f>
        <v>0</v>
      </c>
      <c r="EY34" s="15">
        <f>'HB24-1448_GovJanReq'!EY34</f>
        <v>0</v>
      </c>
      <c r="EZ34" s="15">
        <f>'HB24-1448_GovJanReq'!EZ34</f>
        <v>0</v>
      </c>
      <c r="FA34" s="15">
        <f>'HB24-1448_GovJanReq'!FA34</f>
        <v>0</v>
      </c>
      <c r="FB34" s="15">
        <f>'HB24-1448_GovJanReq'!FB34</f>
        <v>0</v>
      </c>
      <c r="FC34" s="15">
        <f>'HB24-1448_GovJanReq'!FC34</f>
        <v>0</v>
      </c>
      <c r="FD34" s="15">
        <f>'HB24-1448_GovJanReq'!FD34</f>
        <v>0</v>
      </c>
      <c r="FE34" s="15">
        <f>'HB24-1448_GovJanReq'!FE34</f>
        <v>0</v>
      </c>
      <c r="FF34" s="15">
        <f>'HB24-1448_GovJanReq'!FF34</f>
        <v>0</v>
      </c>
      <c r="FG34" s="15">
        <f>'HB24-1448_GovJanReq'!FG34</f>
        <v>0</v>
      </c>
      <c r="FH34" s="15">
        <f>'HB24-1448_GovJanReq'!FH34</f>
        <v>0</v>
      </c>
      <c r="FI34" s="15">
        <f>'HB24-1448_GovJanReq'!FI34</f>
        <v>0</v>
      </c>
      <c r="FJ34" s="15">
        <f>'HB24-1448_GovJanReq'!FJ34</f>
        <v>0</v>
      </c>
      <c r="FK34" s="15">
        <f>'HB24-1448_GovJanReq'!FK34</f>
        <v>0</v>
      </c>
      <c r="FL34" s="15">
        <f>'HB24-1448_GovJanReq'!FL34</f>
        <v>0</v>
      </c>
      <c r="FM34" s="15">
        <f>'HB24-1448_GovJanReq'!FM34</f>
        <v>0</v>
      </c>
      <c r="FN34" s="15">
        <f>'HB24-1448_GovJanReq'!FN34</f>
        <v>0</v>
      </c>
      <c r="FO34" s="15">
        <f>'HB24-1448_GovJanReq'!FO34</f>
        <v>0</v>
      </c>
      <c r="FP34" s="15">
        <f>'HB24-1448_GovJanReq'!FP34</f>
        <v>0</v>
      </c>
      <c r="FQ34" s="15">
        <f>'HB24-1448_GovJanReq'!FQ34</f>
        <v>0</v>
      </c>
      <c r="FR34" s="15">
        <f>'HB24-1448_GovJanReq'!FR34</f>
        <v>0</v>
      </c>
      <c r="FS34" s="15">
        <f>'HB24-1448_GovJanReq'!FS34</f>
        <v>0</v>
      </c>
      <c r="FT34" s="15">
        <f>'HB24-1448_GovJanReq'!FT34</f>
        <v>0</v>
      </c>
      <c r="FU34" s="15">
        <f>'HB24-1448_GovJanReq'!FU34</f>
        <v>0</v>
      </c>
      <c r="FV34" s="15">
        <f>'HB24-1448_GovJanReq'!FV34</f>
        <v>0</v>
      </c>
      <c r="FW34" s="15">
        <f>'HB24-1448_GovJanReq'!FW34</f>
        <v>0</v>
      </c>
      <c r="FX34" s="15">
        <f>'HB24-1448_GovJanReq'!FX34</f>
        <v>0</v>
      </c>
      <c r="FY34" s="15"/>
      <c r="FZ34" s="12">
        <f t="shared" si="15"/>
        <v>1</v>
      </c>
      <c r="GA34" s="15"/>
      <c r="GB34" s="12"/>
      <c r="GC34" s="12"/>
      <c r="GD34" s="12"/>
      <c r="GE34" s="2"/>
      <c r="GF34" s="2"/>
      <c r="GG34" s="2"/>
      <c r="GH34" s="2"/>
      <c r="GI34" s="2"/>
      <c r="GJ34" s="2"/>
      <c r="GK34" s="2"/>
    </row>
    <row r="35" spans="1:254" x14ac:dyDescent="0.35">
      <c r="A35" s="3" t="s">
        <v>449</v>
      </c>
      <c r="B35" s="2" t="s">
        <v>1017</v>
      </c>
      <c r="C35" s="12">
        <f>'HB24-1448_GovJanReq'!C35</f>
        <v>0</v>
      </c>
      <c r="D35" s="12">
        <f>'HB24-1448_GovJanReq'!D35</f>
        <v>23</v>
      </c>
      <c r="E35" s="12">
        <f>'HB24-1448_GovJanReq'!E35</f>
        <v>0</v>
      </c>
      <c r="F35" s="12">
        <f>'HB24-1448_GovJanReq'!F35</f>
        <v>0</v>
      </c>
      <c r="G35" s="12">
        <f>'HB24-1448_GovJanReq'!G35</f>
        <v>0</v>
      </c>
      <c r="H35" s="12">
        <f>'HB24-1448_GovJanReq'!H35</f>
        <v>0</v>
      </c>
      <c r="I35" s="12">
        <f>'HB24-1448_GovJanReq'!I35</f>
        <v>0</v>
      </c>
      <c r="J35" s="12">
        <f>'HB24-1448_GovJanReq'!J35</f>
        <v>0</v>
      </c>
      <c r="K35" s="12">
        <f>'HB24-1448_GovJanReq'!K35</f>
        <v>0</v>
      </c>
      <c r="L35" s="12">
        <f>'HB24-1448_GovJanReq'!L35</f>
        <v>0</v>
      </c>
      <c r="M35" s="12">
        <f>'HB24-1448_GovJanReq'!M35</f>
        <v>0</v>
      </c>
      <c r="N35" s="12">
        <f>'HB24-1448_GovJanReq'!N35</f>
        <v>0</v>
      </c>
      <c r="O35" s="12">
        <f>'HB24-1448_GovJanReq'!O35</f>
        <v>0</v>
      </c>
      <c r="P35" s="12">
        <f>'HB24-1448_GovJanReq'!P35</f>
        <v>0</v>
      </c>
      <c r="Q35" s="12">
        <f>'HB24-1448_GovJanReq'!Q35</f>
        <v>0</v>
      </c>
      <c r="R35" s="12">
        <f>'HB24-1448_GovJanReq'!R35</f>
        <v>0</v>
      </c>
      <c r="S35" s="12">
        <f>'HB24-1448_GovJanReq'!S35</f>
        <v>0</v>
      </c>
      <c r="T35" s="12">
        <f>'HB24-1448_GovJanReq'!T35</f>
        <v>0</v>
      </c>
      <c r="U35" s="12">
        <f>'HB24-1448_GovJanReq'!U35</f>
        <v>0</v>
      </c>
      <c r="V35" s="12">
        <f>'HB24-1448_GovJanReq'!V35</f>
        <v>0</v>
      </c>
      <c r="W35" s="12">
        <f>'HB24-1448_GovJanReq'!W35</f>
        <v>0</v>
      </c>
      <c r="X35" s="12">
        <f>'HB24-1448_GovJanReq'!X35</f>
        <v>0</v>
      </c>
      <c r="Y35" s="12">
        <f>'HB24-1448_GovJanReq'!Y35</f>
        <v>0</v>
      </c>
      <c r="Z35" s="12">
        <f>'HB24-1448_GovJanReq'!Z35</f>
        <v>0</v>
      </c>
      <c r="AA35" s="12">
        <f>'HB24-1448_GovJanReq'!AA35</f>
        <v>0</v>
      </c>
      <c r="AB35" s="12">
        <f>'HB24-1448_GovJanReq'!AB35</f>
        <v>0</v>
      </c>
      <c r="AC35" s="12">
        <f>'HB24-1448_GovJanReq'!AC35</f>
        <v>0</v>
      </c>
      <c r="AD35" s="12">
        <f>'HB24-1448_GovJanReq'!AD35</f>
        <v>0</v>
      </c>
      <c r="AE35" s="12">
        <f>'HB24-1448_GovJanReq'!AE35</f>
        <v>0</v>
      </c>
      <c r="AF35" s="12">
        <f>'HB24-1448_GovJanReq'!AF35</f>
        <v>0</v>
      </c>
      <c r="AG35" s="12">
        <f>'HB24-1448_GovJanReq'!AG35</f>
        <v>0</v>
      </c>
      <c r="AH35" s="12">
        <f>'HB24-1448_GovJanReq'!AH35</f>
        <v>0</v>
      </c>
      <c r="AI35" s="12">
        <f>'HB24-1448_GovJanReq'!AI35</f>
        <v>0</v>
      </c>
      <c r="AJ35" s="12">
        <f>'HB24-1448_GovJanReq'!AJ35</f>
        <v>0</v>
      </c>
      <c r="AK35" s="12">
        <f>'HB24-1448_GovJanReq'!AK35</f>
        <v>0</v>
      </c>
      <c r="AL35" s="12">
        <f>'HB24-1448_GovJanReq'!AL35</f>
        <v>0</v>
      </c>
      <c r="AM35" s="12">
        <f>'HB24-1448_GovJanReq'!AM35</f>
        <v>0</v>
      </c>
      <c r="AN35" s="12">
        <f>'HB24-1448_GovJanReq'!AN35</f>
        <v>0</v>
      </c>
      <c r="AO35" s="12">
        <f>'HB24-1448_GovJanReq'!AO35</f>
        <v>0</v>
      </c>
      <c r="AP35" s="12">
        <f>'HB24-1448_GovJanReq'!AP35</f>
        <v>0</v>
      </c>
      <c r="AQ35" s="12">
        <f>'HB24-1448_GovJanReq'!AQ35</f>
        <v>0</v>
      </c>
      <c r="AR35" s="12">
        <f>'HB24-1448_GovJanReq'!AR35</f>
        <v>0</v>
      </c>
      <c r="AS35" s="12">
        <f>'HB24-1448_GovJanReq'!AS35</f>
        <v>0</v>
      </c>
      <c r="AT35" s="12">
        <f>'HB24-1448_GovJanReq'!AT35</f>
        <v>0</v>
      </c>
      <c r="AU35" s="12">
        <f>'HB24-1448_GovJanReq'!AU35</f>
        <v>0</v>
      </c>
      <c r="AV35" s="12">
        <f>'HB24-1448_GovJanReq'!AV35</f>
        <v>0</v>
      </c>
      <c r="AW35" s="12">
        <f>'HB24-1448_GovJanReq'!AW35</f>
        <v>0</v>
      </c>
      <c r="AX35" s="12">
        <f>'HB24-1448_GovJanReq'!AX35</f>
        <v>0</v>
      </c>
      <c r="AY35" s="12">
        <f>'HB24-1448_GovJanReq'!AY35</f>
        <v>0</v>
      </c>
      <c r="AZ35" s="12">
        <f>'HB24-1448_GovJanReq'!AZ35</f>
        <v>0</v>
      </c>
      <c r="BA35" s="12">
        <f>'HB24-1448_GovJanReq'!BA35</f>
        <v>0</v>
      </c>
      <c r="BB35" s="12">
        <f>'HB24-1448_GovJanReq'!BB35</f>
        <v>0</v>
      </c>
      <c r="BC35" s="12">
        <f>'HB24-1448_GovJanReq'!BC35</f>
        <v>0</v>
      </c>
      <c r="BD35" s="12">
        <f>'HB24-1448_GovJanReq'!BD35</f>
        <v>0</v>
      </c>
      <c r="BE35" s="12">
        <f>'HB24-1448_GovJanReq'!BE35</f>
        <v>0</v>
      </c>
      <c r="BF35" s="12">
        <f>'HB24-1448_GovJanReq'!BF35</f>
        <v>0</v>
      </c>
      <c r="BG35" s="12">
        <f>'HB24-1448_GovJanReq'!BG35</f>
        <v>0</v>
      </c>
      <c r="BH35" s="12">
        <f>'HB24-1448_GovJanReq'!BH35</f>
        <v>0</v>
      </c>
      <c r="BI35" s="12">
        <f>'HB24-1448_GovJanReq'!BI35</f>
        <v>0</v>
      </c>
      <c r="BJ35" s="12">
        <f>'HB24-1448_GovJanReq'!BJ35</f>
        <v>0</v>
      </c>
      <c r="BK35" s="12">
        <f>'HB24-1448_GovJanReq'!BK35</f>
        <v>0</v>
      </c>
      <c r="BL35" s="12">
        <f>'HB24-1448_GovJanReq'!BL35</f>
        <v>0</v>
      </c>
      <c r="BM35" s="12">
        <f>'HB24-1448_GovJanReq'!BM35</f>
        <v>0</v>
      </c>
      <c r="BN35" s="12">
        <f>'HB24-1448_GovJanReq'!BN35</f>
        <v>0</v>
      </c>
      <c r="BO35" s="12">
        <f>'HB24-1448_GovJanReq'!BO35</f>
        <v>0</v>
      </c>
      <c r="BP35" s="12">
        <f>'HB24-1448_GovJanReq'!BP35</f>
        <v>0</v>
      </c>
      <c r="BQ35" s="12">
        <f>'HB24-1448_GovJanReq'!BQ35</f>
        <v>0</v>
      </c>
      <c r="BR35" s="12">
        <f>'HB24-1448_GovJanReq'!BR35</f>
        <v>0</v>
      </c>
      <c r="BS35" s="12">
        <f>'HB24-1448_GovJanReq'!BS35</f>
        <v>0</v>
      </c>
      <c r="BT35" s="12">
        <f>'HB24-1448_GovJanReq'!BT35</f>
        <v>0</v>
      </c>
      <c r="BU35" s="12">
        <f>'HB24-1448_GovJanReq'!BU35</f>
        <v>0</v>
      </c>
      <c r="BV35" s="12">
        <f>'HB24-1448_GovJanReq'!BV35</f>
        <v>0</v>
      </c>
      <c r="BW35" s="12">
        <f>'HB24-1448_GovJanReq'!BW35</f>
        <v>0</v>
      </c>
      <c r="BX35" s="12">
        <f>'HB24-1448_GovJanReq'!BX35</f>
        <v>0</v>
      </c>
      <c r="BY35" s="12">
        <f>'HB24-1448_GovJanReq'!BY35</f>
        <v>0</v>
      </c>
      <c r="BZ35" s="12">
        <f>'HB24-1448_GovJanReq'!BZ35</f>
        <v>0</v>
      </c>
      <c r="CA35" s="12">
        <f>'HB24-1448_GovJanReq'!CA35</f>
        <v>0</v>
      </c>
      <c r="CB35" s="12">
        <f>'HB24-1448_GovJanReq'!CB35</f>
        <v>0</v>
      </c>
      <c r="CC35" s="12">
        <f>'HB24-1448_GovJanReq'!CC35</f>
        <v>0</v>
      </c>
      <c r="CD35" s="12">
        <f>'HB24-1448_GovJanReq'!CD35</f>
        <v>0</v>
      </c>
      <c r="CE35" s="12">
        <f>'HB24-1448_GovJanReq'!CE35</f>
        <v>0</v>
      </c>
      <c r="CF35" s="12">
        <f>'HB24-1448_GovJanReq'!CF35</f>
        <v>0</v>
      </c>
      <c r="CG35" s="12">
        <f>'HB24-1448_GovJanReq'!CG35</f>
        <v>0</v>
      </c>
      <c r="CH35" s="12">
        <f>'HB24-1448_GovJanReq'!CH35</f>
        <v>0</v>
      </c>
      <c r="CI35" s="12">
        <f>'HB24-1448_GovJanReq'!CI35</f>
        <v>0</v>
      </c>
      <c r="CJ35" s="12">
        <f>'HB24-1448_GovJanReq'!CJ35</f>
        <v>0</v>
      </c>
      <c r="CK35" s="12">
        <f>'HB24-1448_GovJanReq'!CK35</f>
        <v>0</v>
      </c>
      <c r="CL35" s="12">
        <f>'HB24-1448_GovJanReq'!CL35</f>
        <v>0</v>
      </c>
      <c r="CM35" s="12">
        <f>'HB24-1448_GovJanReq'!CM35</f>
        <v>0</v>
      </c>
      <c r="CN35" s="12">
        <f>'HB24-1448_GovJanReq'!CN35</f>
        <v>0</v>
      </c>
      <c r="CO35" s="12">
        <f>'HB24-1448_GovJanReq'!CO35</f>
        <v>0</v>
      </c>
      <c r="CP35" s="12">
        <f>'HB24-1448_GovJanReq'!CP35</f>
        <v>0</v>
      </c>
      <c r="CQ35" s="12">
        <f>'HB24-1448_GovJanReq'!CQ35</f>
        <v>0</v>
      </c>
      <c r="CR35" s="12">
        <f>'HB24-1448_GovJanReq'!CR35</f>
        <v>0</v>
      </c>
      <c r="CS35" s="12">
        <f>'HB24-1448_GovJanReq'!CS35</f>
        <v>0</v>
      </c>
      <c r="CT35" s="12">
        <f>'HB24-1448_GovJanReq'!CT35</f>
        <v>0</v>
      </c>
      <c r="CU35" s="12">
        <f>'HB24-1448_GovJanReq'!CU35</f>
        <v>0</v>
      </c>
      <c r="CV35" s="12">
        <f>'HB24-1448_GovJanReq'!CV35</f>
        <v>0</v>
      </c>
      <c r="CW35" s="12">
        <f>'HB24-1448_GovJanReq'!CW35</f>
        <v>0</v>
      </c>
      <c r="CX35" s="12">
        <f>'HB24-1448_GovJanReq'!CX35</f>
        <v>0</v>
      </c>
      <c r="CY35" s="12">
        <f>'HB24-1448_GovJanReq'!CY35</f>
        <v>0</v>
      </c>
      <c r="CZ35" s="12">
        <f>'HB24-1448_GovJanReq'!CZ35</f>
        <v>0</v>
      </c>
      <c r="DA35" s="12">
        <f>'HB24-1448_GovJanReq'!DA35</f>
        <v>0</v>
      </c>
      <c r="DB35" s="12">
        <f>'HB24-1448_GovJanReq'!DB35</f>
        <v>0</v>
      </c>
      <c r="DC35" s="12">
        <f>'HB24-1448_GovJanReq'!DC35</f>
        <v>0</v>
      </c>
      <c r="DD35" s="12">
        <f>'HB24-1448_GovJanReq'!DD35</f>
        <v>0</v>
      </c>
      <c r="DE35" s="12">
        <f>'HB24-1448_GovJanReq'!DE35</f>
        <v>0</v>
      </c>
      <c r="DF35" s="12">
        <f>'HB24-1448_GovJanReq'!DF35</f>
        <v>0</v>
      </c>
      <c r="DG35" s="12">
        <f>'HB24-1448_GovJanReq'!DG35</f>
        <v>0</v>
      </c>
      <c r="DH35" s="12">
        <f>'HB24-1448_GovJanReq'!DH35</f>
        <v>0</v>
      </c>
      <c r="DI35" s="12">
        <f>'HB24-1448_GovJanReq'!DI35</f>
        <v>0</v>
      </c>
      <c r="DJ35" s="12">
        <f>'HB24-1448_GovJanReq'!DJ35</f>
        <v>0</v>
      </c>
      <c r="DK35" s="12">
        <f>'HB24-1448_GovJanReq'!DK35</f>
        <v>0</v>
      </c>
      <c r="DL35" s="12">
        <f>'HB24-1448_GovJanReq'!DL35</f>
        <v>0</v>
      </c>
      <c r="DM35" s="12">
        <f>'HB24-1448_GovJanReq'!DM35</f>
        <v>0</v>
      </c>
      <c r="DN35" s="12">
        <f>'HB24-1448_GovJanReq'!DN35</f>
        <v>0</v>
      </c>
      <c r="DO35" s="12">
        <f>'HB24-1448_GovJanReq'!DO35</f>
        <v>0</v>
      </c>
      <c r="DP35" s="12">
        <f>'HB24-1448_GovJanReq'!DP35</f>
        <v>0</v>
      </c>
      <c r="DQ35" s="12">
        <f>'HB24-1448_GovJanReq'!DQ35</f>
        <v>0</v>
      </c>
      <c r="DR35" s="12">
        <f>'HB24-1448_GovJanReq'!DR35</f>
        <v>0</v>
      </c>
      <c r="DS35" s="12">
        <f>'HB24-1448_GovJanReq'!DS35</f>
        <v>0</v>
      </c>
      <c r="DT35" s="12">
        <f>'HB24-1448_GovJanReq'!DT35</f>
        <v>0</v>
      </c>
      <c r="DU35" s="12">
        <f>'HB24-1448_GovJanReq'!DU35</f>
        <v>0</v>
      </c>
      <c r="DV35" s="12">
        <f>'HB24-1448_GovJanReq'!DV35</f>
        <v>0</v>
      </c>
      <c r="DW35" s="12">
        <f>'HB24-1448_GovJanReq'!DW35</f>
        <v>0</v>
      </c>
      <c r="DX35" s="12">
        <f>'HB24-1448_GovJanReq'!DX35</f>
        <v>0</v>
      </c>
      <c r="DY35" s="12">
        <f>'HB24-1448_GovJanReq'!DY35</f>
        <v>0</v>
      </c>
      <c r="DZ35" s="12">
        <f>'HB24-1448_GovJanReq'!DZ35</f>
        <v>0</v>
      </c>
      <c r="EA35" s="12">
        <f>'HB24-1448_GovJanReq'!EA35</f>
        <v>0</v>
      </c>
      <c r="EB35" s="12">
        <f>'HB24-1448_GovJanReq'!EB35</f>
        <v>0</v>
      </c>
      <c r="EC35" s="12">
        <f>'HB24-1448_GovJanReq'!EC35</f>
        <v>0</v>
      </c>
      <c r="ED35" s="12">
        <f>'HB24-1448_GovJanReq'!ED35</f>
        <v>0</v>
      </c>
      <c r="EE35" s="12">
        <f>'HB24-1448_GovJanReq'!EE35</f>
        <v>0</v>
      </c>
      <c r="EF35" s="12">
        <f>'HB24-1448_GovJanReq'!EF35</f>
        <v>0</v>
      </c>
      <c r="EG35" s="12">
        <f>'HB24-1448_GovJanReq'!EG35</f>
        <v>0</v>
      </c>
      <c r="EH35" s="12">
        <f>'HB24-1448_GovJanReq'!EH35</f>
        <v>0</v>
      </c>
      <c r="EI35" s="12">
        <f>'HB24-1448_GovJanReq'!EI35</f>
        <v>0</v>
      </c>
      <c r="EJ35" s="12">
        <f>'HB24-1448_GovJanReq'!EJ35</f>
        <v>0</v>
      </c>
      <c r="EK35" s="12">
        <f>'HB24-1448_GovJanReq'!EK35</f>
        <v>0</v>
      </c>
      <c r="EL35" s="12">
        <f>'HB24-1448_GovJanReq'!EL35</f>
        <v>0</v>
      </c>
      <c r="EM35" s="12">
        <f>'HB24-1448_GovJanReq'!EM35</f>
        <v>0</v>
      </c>
      <c r="EN35" s="12">
        <f>'HB24-1448_GovJanReq'!EN35</f>
        <v>0</v>
      </c>
      <c r="EO35" s="12">
        <f>'HB24-1448_GovJanReq'!EO35</f>
        <v>0</v>
      </c>
      <c r="EP35" s="12">
        <f>'HB24-1448_GovJanReq'!EP35</f>
        <v>0</v>
      </c>
      <c r="EQ35" s="12">
        <f>'HB24-1448_GovJanReq'!EQ35</f>
        <v>0</v>
      </c>
      <c r="ER35" s="12">
        <f>'HB24-1448_GovJanReq'!ER35</f>
        <v>0</v>
      </c>
      <c r="ES35" s="12">
        <f>'HB24-1448_GovJanReq'!ES35</f>
        <v>0</v>
      </c>
      <c r="ET35" s="12">
        <f>'HB24-1448_GovJanReq'!ET35</f>
        <v>0</v>
      </c>
      <c r="EU35" s="12">
        <f>'HB24-1448_GovJanReq'!EU35</f>
        <v>0</v>
      </c>
      <c r="EV35" s="12">
        <f>'HB24-1448_GovJanReq'!EV35</f>
        <v>0</v>
      </c>
      <c r="EW35" s="12">
        <f>'HB24-1448_GovJanReq'!EW35</f>
        <v>0</v>
      </c>
      <c r="EX35" s="12">
        <f>'HB24-1448_GovJanReq'!EX35</f>
        <v>0</v>
      </c>
      <c r="EY35" s="12">
        <f>'HB24-1448_GovJanReq'!EY35</f>
        <v>0</v>
      </c>
      <c r="EZ35" s="12">
        <f>'HB24-1448_GovJanReq'!EZ35</f>
        <v>0</v>
      </c>
      <c r="FA35" s="12">
        <f>'HB24-1448_GovJanReq'!FA35</f>
        <v>0</v>
      </c>
      <c r="FB35" s="12">
        <f>'HB24-1448_GovJanReq'!FB35</f>
        <v>0</v>
      </c>
      <c r="FC35" s="12">
        <f>'HB24-1448_GovJanReq'!FC35</f>
        <v>0</v>
      </c>
      <c r="FD35" s="12">
        <f>'HB24-1448_GovJanReq'!FD35</f>
        <v>0</v>
      </c>
      <c r="FE35" s="12">
        <f>'HB24-1448_GovJanReq'!FE35</f>
        <v>0</v>
      </c>
      <c r="FF35" s="12">
        <f>'HB24-1448_GovJanReq'!FF35</f>
        <v>0</v>
      </c>
      <c r="FG35" s="12">
        <f>'HB24-1448_GovJanReq'!FG35</f>
        <v>0</v>
      </c>
      <c r="FH35" s="12">
        <f>'HB24-1448_GovJanReq'!FH35</f>
        <v>0</v>
      </c>
      <c r="FI35" s="12">
        <f>'HB24-1448_GovJanReq'!FI35</f>
        <v>0</v>
      </c>
      <c r="FJ35" s="12">
        <f>'HB24-1448_GovJanReq'!FJ35</f>
        <v>0</v>
      </c>
      <c r="FK35" s="12">
        <f>'HB24-1448_GovJanReq'!FK35</f>
        <v>0</v>
      </c>
      <c r="FL35" s="12">
        <f>'HB24-1448_GovJanReq'!FL35</f>
        <v>0</v>
      </c>
      <c r="FM35" s="12">
        <f>'HB24-1448_GovJanReq'!FM35</f>
        <v>0</v>
      </c>
      <c r="FN35" s="12">
        <f>'HB24-1448_GovJanReq'!FN35</f>
        <v>0</v>
      </c>
      <c r="FO35" s="12">
        <f>'HB24-1448_GovJanReq'!FO35</f>
        <v>0</v>
      </c>
      <c r="FP35" s="12">
        <f>'HB24-1448_GovJanReq'!FP35</f>
        <v>0</v>
      </c>
      <c r="FQ35" s="12">
        <f>'HB24-1448_GovJanReq'!FQ35</f>
        <v>0</v>
      </c>
      <c r="FR35" s="12">
        <f>'HB24-1448_GovJanReq'!FR35</f>
        <v>0</v>
      </c>
      <c r="FS35" s="12">
        <f>'HB24-1448_GovJanReq'!FS35</f>
        <v>0</v>
      </c>
      <c r="FT35" s="12">
        <f>'HB24-1448_GovJanReq'!FT35</f>
        <v>0</v>
      </c>
      <c r="FU35" s="12">
        <f>'HB24-1448_GovJanReq'!FU35</f>
        <v>0</v>
      </c>
      <c r="FV35" s="12">
        <f>'HB24-1448_GovJanReq'!FV35</f>
        <v>0</v>
      </c>
      <c r="FW35" s="12">
        <f>'HB24-1448_GovJanReq'!FW35</f>
        <v>0</v>
      </c>
      <c r="FX35" s="12">
        <f>'HB24-1448_GovJanReq'!FX35</f>
        <v>0</v>
      </c>
      <c r="FY35" s="12">
        <v>0</v>
      </c>
      <c r="FZ35" s="12">
        <f t="shared" si="15"/>
        <v>23</v>
      </c>
      <c r="GA35" s="12"/>
      <c r="GB35" s="12"/>
      <c r="GC35" s="12"/>
      <c r="GD35" s="12"/>
      <c r="GE35" s="2"/>
      <c r="GF35" s="2"/>
      <c r="GG35" s="2"/>
      <c r="GH35" s="2"/>
      <c r="GI35" s="2"/>
      <c r="GJ35" s="2"/>
      <c r="GK35" s="2"/>
    </row>
    <row r="36" spans="1:254" x14ac:dyDescent="0.35">
      <c r="A36" s="3" t="s">
        <v>450</v>
      </c>
      <c r="B36" s="2" t="s">
        <v>782</v>
      </c>
      <c r="C36" s="12">
        <v>0</v>
      </c>
      <c r="D36" s="12">
        <v>107.10000000000036</v>
      </c>
      <c r="E36" s="12">
        <v>19.700000000000045</v>
      </c>
      <c r="F36" s="12">
        <v>25.799999999999955</v>
      </c>
      <c r="G36" s="12">
        <v>0</v>
      </c>
      <c r="H36" s="12">
        <v>0</v>
      </c>
      <c r="I36" s="12">
        <v>2.2000000000000455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41.299999999999955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117.80000000000018</v>
      </c>
      <c r="AS36" s="12">
        <v>9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81.599999999999909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75.599999999999994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7.7999999999999545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4.7000000000000455</v>
      </c>
      <c r="CL36" s="12">
        <v>0</v>
      </c>
      <c r="CM36" s="12">
        <v>0</v>
      </c>
      <c r="CN36" s="12">
        <v>691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35.200000000000045</v>
      </c>
      <c r="DG36" s="12">
        <v>0</v>
      </c>
      <c r="DH36" s="12">
        <v>0</v>
      </c>
      <c r="DI36" s="12">
        <v>0</v>
      </c>
      <c r="DJ36" s="12">
        <v>0</v>
      </c>
      <c r="DK36" s="12">
        <v>0</v>
      </c>
      <c r="DL36" s="12">
        <v>0</v>
      </c>
      <c r="DM36" s="12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0</v>
      </c>
      <c r="DU36" s="12">
        <v>0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0</v>
      </c>
      <c r="EC36" s="12">
        <v>0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</v>
      </c>
      <c r="EK36" s="12">
        <v>0</v>
      </c>
      <c r="EL36" s="12">
        <v>0</v>
      </c>
      <c r="EM36" s="12">
        <v>0</v>
      </c>
      <c r="EN36" s="12">
        <v>0</v>
      </c>
      <c r="EO36" s="12">
        <v>0</v>
      </c>
      <c r="EP36" s="12">
        <v>0</v>
      </c>
      <c r="EQ36" s="12">
        <v>18.200000000000003</v>
      </c>
      <c r="ER36" s="12">
        <v>0</v>
      </c>
      <c r="ES36" s="12">
        <v>0</v>
      </c>
      <c r="ET36" s="12">
        <v>0</v>
      </c>
      <c r="EU36" s="12">
        <v>0</v>
      </c>
      <c r="EV36" s="12">
        <v>0</v>
      </c>
      <c r="EW36" s="12">
        <v>0</v>
      </c>
      <c r="EX36" s="12">
        <v>0</v>
      </c>
      <c r="EY36" s="12">
        <v>0</v>
      </c>
      <c r="EZ36" s="12">
        <v>0</v>
      </c>
      <c r="FA36" s="12">
        <v>0</v>
      </c>
      <c r="FB36" s="12">
        <v>0</v>
      </c>
      <c r="FC36" s="12">
        <v>0</v>
      </c>
      <c r="FD36" s="12">
        <v>0</v>
      </c>
      <c r="FE36" s="12">
        <v>0</v>
      </c>
      <c r="FF36" s="12">
        <v>0</v>
      </c>
      <c r="FG36" s="12">
        <v>0</v>
      </c>
      <c r="FH36" s="12">
        <v>0</v>
      </c>
      <c r="FI36" s="12">
        <v>0</v>
      </c>
      <c r="FJ36" s="12">
        <v>0</v>
      </c>
      <c r="FK36" s="12">
        <v>0</v>
      </c>
      <c r="FL36" s="12">
        <v>0</v>
      </c>
      <c r="FM36" s="12">
        <v>0</v>
      </c>
      <c r="FN36" s="12">
        <v>0</v>
      </c>
      <c r="FO36" s="12">
        <v>0</v>
      </c>
      <c r="FP36" s="12">
        <v>0</v>
      </c>
      <c r="FQ36" s="12">
        <v>0</v>
      </c>
      <c r="FR36" s="12">
        <v>0</v>
      </c>
      <c r="FS36" s="12">
        <v>0</v>
      </c>
      <c r="FT36" s="12">
        <v>0</v>
      </c>
      <c r="FU36" s="12">
        <v>0</v>
      </c>
      <c r="FV36" s="12">
        <v>0</v>
      </c>
      <c r="FW36" s="12">
        <v>0</v>
      </c>
      <c r="FX36" s="12">
        <v>0</v>
      </c>
      <c r="FY36" s="12"/>
      <c r="FZ36" s="12">
        <f t="shared" si="15"/>
        <v>1237.0000000000005</v>
      </c>
      <c r="GA36" s="12"/>
      <c r="GB36" s="12"/>
      <c r="GC36" s="12"/>
      <c r="GD36" s="12"/>
      <c r="GE36" s="2"/>
      <c r="GF36" s="2"/>
      <c r="GG36" s="2"/>
      <c r="GH36" s="2"/>
      <c r="GI36" s="2"/>
      <c r="GJ36" s="2"/>
      <c r="GK36" s="2"/>
    </row>
    <row r="37" spans="1:254" x14ac:dyDescent="0.35">
      <c r="A37" s="3"/>
      <c r="B37" s="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12"/>
      <c r="FZ37" s="12"/>
      <c r="GA37" s="12"/>
      <c r="GB37" s="12"/>
      <c r="GC37" s="12"/>
      <c r="GD37" s="12"/>
      <c r="GE37" s="2"/>
      <c r="GF37" s="2"/>
      <c r="GG37" s="2"/>
      <c r="GH37" s="2"/>
      <c r="GI37" s="2"/>
      <c r="GJ37" s="2"/>
      <c r="GK37" s="2"/>
    </row>
    <row r="38" spans="1:254" x14ac:dyDescent="0.35">
      <c r="A38" s="29"/>
      <c r="B38" s="30" t="s">
        <v>783</v>
      </c>
      <c r="C38" s="94">
        <f>GA338</f>
        <v>11044.685484167479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12"/>
      <c r="GA38" s="12"/>
      <c r="GB38" s="12"/>
      <c r="GC38" s="12"/>
      <c r="GD38" s="12"/>
      <c r="GE38" s="2"/>
      <c r="GF38" s="2"/>
      <c r="GG38" s="2"/>
      <c r="GH38" s="2"/>
      <c r="GI38" s="2"/>
      <c r="GJ38" s="2"/>
      <c r="GK38" s="2"/>
    </row>
    <row r="39" spans="1:254" x14ac:dyDescent="0.35">
      <c r="A39" s="3" t="s">
        <v>450</v>
      </c>
      <c r="B39" s="2" t="s">
        <v>784</v>
      </c>
      <c r="C39" s="2">
        <f>B4</f>
        <v>8691.7999999999993</v>
      </c>
      <c r="D39" s="2">
        <f t="shared" ref="D39:AI39" si="16">$C$39</f>
        <v>8691.7999999999993</v>
      </c>
      <c r="E39" s="2">
        <f t="shared" si="16"/>
        <v>8691.7999999999993</v>
      </c>
      <c r="F39" s="2">
        <f t="shared" si="16"/>
        <v>8691.7999999999993</v>
      </c>
      <c r="G39" s="2">
        <f t="shared" si="16"/>
        <v>8691.7999999999993</v>
      </c>
      <c r="H39" s="2">
        <f t="shared" si="16"/>
        <v>8691.7999999999993</v>
      </c>
      <c r="I39" s="2">
        <f t="shared" si="16"/>
        <v>8691.7999999999993</v>
      </c>
      <c r="J39" s="2">
        <f t="shared" si="16"/>
        <v>8691.7999999999993</v>
      </c>
      <c r="K39" s="2">
        <f t="shared" si="16"/>
        <v>8691.7999999999993</v>
      </c>
      <c r="L39" s="2">
        <f t="shared" si="16"/>
        <v>8691.7999999999993</v>
      </c>
      <c r="M39" s="2">
        <f t="shared" si="16"/>
        <v>8691.7999999999993</v>
      </c>
      <c r="N39" s="2">
        <f t="shared" si="16"/>
        <v>8691.7999999999993</v>
      </c>
      <c r="O39" s="2">
        <f t="shared" si="16"/>
        <v>8691.7999999999993</v>
      </c>
      <c r="P39" s="2">
        <f t="shared" si="16"/>
        <v>8691.7999999999993</v>
      </c>
      <c r="Q39" s="2">
        <f t="shared" si="16"/>
        <v>8691.7999999999993</v>
      </c>
      <c r="R39" s="2">
        <f t="shared" si="16"/>
        <v>8691.7999999999993</v>
      </c>
      <c r="S39" s="2">
        <f t="shared" si="16"/>
        <v>8691.7999999999993</v>
      </c>
      <c r="T39" s="2">
        <f t="shared" si="16"/>
        <v>8691.7999999999993</v>
      </c>
      <c r="U39" s="2">
        <f t="shared" si="16"/>
        <v>8691.7999999999993</v>
      </c>
      <c r="V39" s="2">
        <f t="shared" si="16"/>
        <v>8691.7999999999993</v>
      </c>
      <c r="W39" s="2">
        <f t="shared" si="16"/>
        <v>8691.7999999999993</v>
      </c>
      <c r="X39" s="2">
        <f t="shared" si="16"/>
        <v>8691.7999999999993</v>
      </c>
      <c r="Y39" s="2">
        <f t="shared" si="16"/>
        <v>8691.7999999999993</v>
      </c>
      <c r="Z39" s="2">
        <f t="shared" si="16"/>
        <v>8691.7999999999993</v>
      </c>
      <c r="AA39" s="2">
        <f t="shared" si="16"/>
        <v>8691.7999999999993</v>
      </c>
      <c r="AB39" s="2">
        <f t="shared" si="16"/>
        <v>8691.7999999999993</v>
      </c>
      <c r="AC39" s="2">
        <f t="shared" si="16"/>
        <v>8691.7999999999993</v>
      </c>
      <c r="AD39" s="2">
        <f t="shared" si="16"/>
        <v>8691.7999999999993</v>
      </c>
      <c r="AE39" s="2">
        <f t="shared" si="16"/>
        <v>8691.7999999999993</v>
      </c>
      <c r="AF39" s="2">
        <f t="shared" si="16"/>
        <v>8691.7999999999993</v>
      </c>
      <c r="AG39" s="2">
        <f t="shared" si="16"/>
        <v>8691.7999999999993</v>
      </c>
      <c r="AH39" s="2">
        <f t="shared" si="16"/>
        <v>8691.7999999999993</v>
      </c>
      <c r="AI39" s="2">
        <f t="shared" si="16"/>
        <v>8691.7999999999993</v>
      </c>
      <c r="AJ39" s="2">
        <f t="shared" ref="AJ39:BO39" si="17">$C$39</f>
        <v>8691.7999999999993</v>
      </c>
      <c r="AK39" s="2">
        <f t="shared" si="17"/>
        <v>8691.7999999999993</v>
      </c>
      <c r="AL39" s="2">
        <f t="shared" si="17"/>
        <v>8691.7999999999993</v>
      </c>
      <c r="AM39" s="2">
        <f t="shared" si="17"/>
        <v>8691.7999999999993</v>
      </c>
      <c r="AN39" s="2">
        <f t="shared" si="17"/>
        <v>8691.7999999999993</v>
      </c>
      <c r="AO39" s="2">
        <f t="shared" si="17"/>
        <v>8691.7999999999993</v>
      </c>
      <c r="AP39" s="2">
        <f t="shared" si="17"/>
        <v>8691.7999999999993</v>
      </c>
      <c r="AQ39" s="2">
        <f t="shared" si="17"/>
        <v>8691.7999999999993</v>
      </c>
      <c r="AR39" s="2">
        <f t="shared" si="17"/>
        <v>8691.7999999999993</v>
      </c>
      <c r="AS39" s="2">
        <f t="shared" si="17"/>
        <v>8691.7999999999993</v>
      </c>
      <c r="AT39" s="2">
        <f t="shared" si="17"/>
        <v>8691.7999999999993</v>
      </c>
      <c r="AU39" s="2">
        <f t="shared" si="17"/>
        <v>8691.7999999999993</v>
      </c>
      <c r="AV39" s="2">
        <f t="shared" si="17"/>
        <v>8691.7999999999993</v>
      </c>
      <c r="AW39" s="2">
        <f t="shared" si="17"/>
        <v>8691.7999999999993</v>
      </c>
      <c r="AX39" s="2">
        <f t="shared" si="17"/>
        <v>8691.7999999999993</v>
      </c>
      <c r="AY39" s="2">
        <f t="shared" si="17"/>
        <v>8691.7999999999993</v>
      </c>
      <c r="AZ39" s="2">
        <f t="shared" si="17"/>
        <v>8691.7999999999993</v>
      </c>
      <c r="BA39" s="2">
        <f t="shared" si="17"/>
        <v>8691.7999999999993</v>
      </c>
      <c r="BB39" s="2">
        <f t="shared" si="17"/>
        <v>8691.7999999999993</v>
      </c>
      <c r="BC39" s="2">
        <f t="shared" si="17"/>
        <v>8691.7999999999993</v>
      </c>
      <c r="BD39" s="2">
        <f t="shared" si="17"/>
        <v>8691.7999999999993</v>
      </c>
      <c r="BE39" s="2">
        <f t="shared" si="17"/>
        <v>8691.7999999999993</v>
      </c>
      <c r="BF39" s="2">
        <f t="shared" si="17"/>
        <v>8691.7999999999993</v>
      </c>
      <c r="BG39" s="2">
        <f t="shared" si="17"/>
        <v>8691.7999999999993</v>
      </c>
      <c r="BH39" s="2">
        <f t="shared" si="17"/>
        <v>8691.7999999999993</v>
      </c>
      <c r="BI39" s="2">
        <f t="shared" si="17"/>
        <v>8691.7999999999993</v>
      </c>
      <c r="BJ39" s="2">
        <f t="shared" si="17"/>
        <v>8691.7999999999993</v>
      </c>
      <c r="BK39" s="2">
        <f t="shared" si="17"/>
        <v>8691.7999999999993</v>
      </c>
      <c r="BL39" s="2">
        <f t="shared" si="17"/>
        <v>8691.7999999999993</v>
      </c>
      <c r="BM39" s="2">
        <f t="shared" si="17"/>
        <v>8691.7999999999993</v>
      </c>
      <c r="BN39" s="2">
        <f t="shared" si="17"/>
        <v>8691.7999999999993</v>
      </c>
      <c r="BO39" s="2">
        <f t="shared" si="17"/>
        <v>8691.7999999999993</v>
      </c>
      <c r="BP39" s="2">
        <f t="shared" ref="BP39:CU39" si="18">$C$39</f>
        <v>8691.7999999999993</v>
      </c>
      <c r="BQ39" s="2">
        <f t="shared" si="18"/>
        <v>8691.7999999999993</v>
      </c>
      <c r="BR39" s="2">
        <f t="shared" si="18"/>
        <v>8691.7999999999993</v>
      </c>
      <c r="BS39" s="2">
        <f t="shared" si="18"/>
        <v>8691.7999999999993</v>
      </c>
      <c r="BT39" s="2">
        <f t="shared" si="18"/>
        <v>8691.7999999999993</v>
      </c>
      <c r="BU39" s="2">
        <f t="shared" si="18"/>
        <v>8691.7999999999993</v>
      </c>
      <c r="BV39" s="2">
        <f t="shared" si="18"/>
        <v>8691.7999999999993</v>
      </c>
      <c r="BW39" s="2">
        <f t="shared" si="18"/>
        <v>8691.7999999999993</v>
      </c>
      <c r="BX39" s="2">
        <f t="shared" si="18"/>
        <v>8691.7999999999993</v>
      </c>
      <c r="BY39" s="2">
        <f t="shared" si="18"/>
        <v>8691.7999999999993</v>
      </c>
      <c r="BZ39" s="2">
        <f t="shared" si="18"/>
        <v>8691.7999999999993</v>
      </c>
      <c r="CA39" s="2">
        <f t="shared" si="18"/>
        <v>8691.7999999999993</v>
      </c>
      <c r="CB39" s="2">
        <f t="shared" si="18"/>
        <v>8691.7999999999993</v>
      </c>
      <c r="CC39" s="2">
        <f t="shared" si="18"/>
        <v>8691.7999999999993</v>
      </c>
      <c r="CD39" s="2">
        <f t="shared" si="18"/>
        <v>8691.7999999999993</v>
      </c>
      <c r="CE39" s="2">
        <f t="shared" si="18"/>
        <v>8691.7999999999993</v>
      </c>
      <c r="CF39" s="2">
        <f t="shared" si="18"/>
        <v>8691.7999999999993</v>
      </c>
      <c r="CG39" s="2">
        <f t="shared" si="18"/>
        <v>8691.7999999999993</v>
      </c>
      <c r="CH39" s="2">
        <f t="shared" si="18"/>
        <v>8691.7999999999993</v>
      </c>
      <c r="CI39" s="2">
        <f t="shared" si="18"/>
        <v>8691.7999999999993</v>
      </c>
      <c r="CJ39" s="2">
        <f t="shared" si="18"/>
        <v>8691.7999999999993</v>
      </c>
      <c r="CK39" s="2">
        <f t="shared" si="18"/>
        <v>8691.7999999999993</v>
      </c>
      <c r="CL39" s="2">
        <f t="shared" si="18"/>
        <v>8691.7999999999993</v>
      </c>
      <c r="CM39" s="2">
        <f t="shared" si="18"/>
        <v>8691.7999999999993</v>
      </c>
      <c r="CN39" s="2">
        <f t="shared" si="18"/>
        <v>8691.7999999999993</v>
      </c>
      <c r="CO39" s="2">
        <f t="shared" si="18"/>
        <v>8691.7999999999993</v>
      </c>
      <c r="CP39" s="2">
        <f t="shared" si="18"/>
        <v>8691.7999999999993</v>
      </c>
      <c r="CQ39" s="2">
        <f t="shared" si="18"/>
        <v>8691.7999999999993</v>
      </c>
      <c r="CR39" s="2">
        <f t="shared" si="18"/>
        <v>8691.7999999999993</v>
      </c>
      <c r="CS39" s="2">
        <f t="shared" si="18"/>
        <v>8691.7999999999993</v>
      </c>
      <c r="CT39" s="2">
        <f t="shared" si="18"/>
        <v>8691.7999999999993</v>
      </c>
      <c r="CU39" s="2">
        <f t="shared" si="18"/>
        <v>8691.7999999999993</v>
      </c>
      <c r="CV39" s="2">
        <f t="shared" ref="CV39:EA39" si="19">$C$39</f>
        <v>8691.7999999999993</v>
      </c>
      <c r="CW39" s="2">
        <f t="shared" si="19"/>
        <v>8691.7999999999993</v>
      </c>
      <c r="CX39" s="2">
        <f t="shared" si="19"/>
        <v>8691.7999999999993</v>
      </c>
      <c r="CY39" s="2">
        <f t="shared" si="19"/>
        <v>8691.7999999999993</v>
      </c>
      <c r="CZ39" s="2">
        <f t="shared" si="19"/>
        <v>8691.7999999999993</v>
      </c>
      <c r="DA39" s="2">
        <f t="shared" si="19"/>
        <v>8691.7999999999993</v>
      </c>
      <c r="DB39" s="2">
        <f t="shared" si="19"/>
        <v>8691.7999999999993</v>
      </c>
      <c r="DC39" s="2">
        <f t="shared" si="19"/>
        <v>8691.7999999999993</v>
      </c>
      <c r="DD39" s="2">
        <f t="shared" si="19"/>
        <v>8691.7999999999993</v>
      </c>
      <c r="DE39" s="2">
        <f t="shared" si="19"/>
        <v>8691.7999999999993</v>
      </c>
      <c r="DF39" s="2">
        <f t="shared" si="19"/>
        <v>8691.7999999999993</v>
      </c>
      <c r="DG39" s="2">
        <f t="shared" si="19"/>
        <v>8691.7999999999993</v>
      </c>
      <c r="DH39" s="2">
        <f t="shared" si="19"/>
        <v>8691.7999999999993</v>
      </c>
      <c r="DI39" s="2">
        <f t="shared" si="19"/>
        <v>8691.7999999999993</v>
      </c>
      <c r="DJ39" s="2">
        <f t="shared" si="19"/>
        <v>8691.7999999999993</v>
      </c>
      <c r="DK39" s="2">
        <f t="shared" si="19"/>
        <v>8691.7999999999993</v>
      </c>
      <c r="DL39" s="2">
        <f t="shared" si="19"/>
        <v>8691.7999999999993</v>
      </c>
      <c r="DM39" s="2">
        <f t="shared" si="19"/>
        <v>8691.7999999999993</v>
      </c>
      <c r="DN39" s="2">
        <f t="shared" si="19"/>
        <v>8691.7999999999993</v>
      </c>
      <c r="DO39" s="2">
        <f t="shared" si="19"/>
        <v>8691.7999999999993</v>
      </c>
      <c r="DP39" s="2">
        <f t="shared" si="19"/>
        <v>8691.7999999999993</v>
      </c>
      <c r="DQ39" s="2">
        <f t="shared" si="19"/>
        <v>8691.7999999999993</v>
      </c>
      <c r="DR39" s="2">
        <f t="shared" si="19"/>
        <v>8691.7999999999993</v>
      </c>
      <c r="DS39" s="2">
        <f t="shared" si="19"/>
        <v>8691.7999999999993</v>
      </c>
      <c r="DT39" s="2">
        <f t="shared" si="19"/>
        <v>8691.7999999999993</v>
      </c>
      <c r="DU39" s="2">
        <f t="shared" si="19"/>
        <v>8691.7999999999993</v>
      </c>
      <c r="DV39" s="2">
        <f t="shared" si="19"/>
        <v>8691.7999999999993</v>
      </c>
      <c r="DW39" s="2">
        <f t="shared" si="19"/>
        <v>8691.7999999999993</v>
      </c>
      <c r="DX39" s="2">
        <f t="shared" si="19"/>
        <v>8691.7999999999993</v>
      </c>
      <c r="DY39" s="2">
        <f t="shared" si="19"/>
        <v>8691.7999999999993</v>
      </c>
      <c r="DZ39" s="2">
        <f t="shared" si="19"/>
        <v>8691.7999999999993</v>
      </c>
      <c r="EA39" s="2">
        <f t="shared" si="19"/>
        <v>8691.7999999999993</v>
      </c>
      <c r="EB39" s="2">
        <f t="shared" ref="EB39:FG39" si="20">$C$39</f>
        <v>8691.7999999999993</v>
      </c>
      <c r="EC39" s="2">
        <f t="shared" si="20"/>
        <v>8691.7999999999993</v>
      </c>
      <c r="ED39" s="2">
        <f t="shared" si="20"/>
        <v>8691.7999999999993</v>
      </c>
      <c r="EE39" s="2">
        <f t="shared" si="20"/>
        <v>8691.7999999999993</v>
      </c>
      <c r="EF39" s="2">
        <f t="shared" si="20"/>
        <v>8691.7999999999993</v>
      </c>
      <c r="EG39" s="2">
        <f t="shared" si="20"/>
        <v>8691.7999999999993</v>
      </c>
      <c r="EH39" s="2">
        <f t="shared" si="20"/>
        <v>8691.7999999999993</v>
      </c>
      <c r="EI39" s="2">
        <f t="shared" si="20"/>
        <v>8691.7999999999993</v>
      </c>
      <c r="EJ39" s="2">
        <f t="shared" si="20"/>
        <v>8691.7999999999993</v>
      </c>
      <c r="EK39" s="2">
        <f t="shared" si="20"/>
        <v>8691.7999999999993</v>
      </c>
      <c r="EL39" s="2">
        <f t="shared" si="20"/>
        <v>8691.7999999999993</v>
      </c>
      <c r="EM39" s="2">
        <f t="shared" si="20"/>
        <v>8691.7999999999993</v>
      </c>
      <c r="EN39" s="2">
        <f t="shared" si="20"/>
        <v>8691.7999999999993</v>
      </c>
      <c r="EO39" s="2">
        <f t="shared" si="20"/>
        <v>8691.7999999999993</v>
      </c>
      <c r="EP39" s="2">
        <f t="shared" si="20"/>
        <v>8691.7999999999993</v>
      </c>
      <c r="EQ39" s="2">
        <f t="shared" si="20"/>
        <v>8691.7999999999993</v>
      </c>
      <c r="ER39" s="2">
        <f t="shared" si="20"/>
        <v>8691.7999999999993</v>
      </c>
      <c r="ES39" s="2">
        <f t="shared" si="20"/>
        <v>8691.7999999999993</v>
      </c>
      <c r="ET39" s="2">
        <f t="shared" si="20"/>
        <v>8691.7999999999993</v>
      </c>
      <c r="EU39" s="2">
        <f t="shared" si="20"/>
        <v>8691.7999999999993</v>
      </c>
      <c r="EV39" s="2">
        <f t="shared" si="20"/>
        <v>8691.7999999999993</v>
      </c>
      <c r="EW39" s="2">
        <f t="shared" si="20"/>
        <v>8691.7999999999993</v>
      </c>
      <c r="EX39" s="2">
        <f t="shared" si="20"/>
        <v>8691.7999999999993</v>
      </c>
      <c r="EY39" s="2">
        <f t="shared" si="20"/>
        <v>8691.7999999999993</v>
      </c>
      <c r="EZ39" s="2">
        <f t="shared" si="20"/>
        <v>8691.7999999999993</v>
      </c>
      <c r="FA39" s="2">
        <f t="shared" si="20"/>
        <v>8691.7999999999993</v>
      </c>
      <c r="FB39" s="2">
        <f t="shared" si="20"/>
        <v>8691.7999999999993</v>
      </c>
      <c r="FC39" s="2">
        <f t="shared" si="20"/>
        <v>8691.7999999999993</v>
      </c>
      <c r="FD39" s="2">
        <f t="shared" si="20"/>
        <v>8691.7999999999993</v>
      </c>
      <c r="FE39" s="2">
        <f t="shared" si="20"/>
        <v>8691.7999999999993</v>
      </c>
      <c r="FF39" s="2">
        <f t="shared" si="20"/>
        <v>8691.7999999999993</v>
      </c>
      <c r="FG39" s="2">
        <f t="shared" si="20"/>
        <v>8691.7999999999993</v>
      </c>
      <c r="FH39" s="2">
        <f t="shared" ref="FH39:FX39" si="21">$C$39</f>
        <v>8691.7999999999993</v>
      </c>
      <c r="FI39" s="2">
        <f t="shared" si="21"/>
        <v>8691.7999999999993</v>
      </c>
      <c r="FJ39" s="2">
        <f t="shared" si="21"/>
        <v>8691.7999999999993</v>
      </c>
      <c r="FK39" s="2">
        <f t="shared" si="21"/>
        <v>8691.7999999999993</v>
      </c>
      <c r="FL39" s="2">
        <f t="shared" si="21"/>
        <v>8691.7999999999993</v>
      </c>
      <c r="FM39" s="2">
        <f t="shared" si="21"/>
        <v>8691.7999999999993</v>
      </c>
      <c r="FN39" s="2">
        <f t="shared" si="21"/>
        <v>8691.7999999999993</v>
      </c>
      <c r="FO39" s="2">
        <f t="shared" si="21"/>
        <v>8691.7999999999993</v>
      </c>
      <c r="FP39" s="2">
        <f t="shared" si="21"/>
        <v>8691.7999999999993</v>
      </c>
      <c r="FQ39" s="2">
        <f t="shared" si="21"/>
        <v>8691.7999999999993</v>
      </c>
      <c r="FR39" s="2">
        <f t="shared" si="21"/>
        <v>8691.7999999999993</v>
      </c>
      <c r="FS39" s="2">
        <f t="shared" si="21"/>
        <v>8691.7999999999993</v>
      </c>
      <c r="FT39" s="2">
        <f t="shared" si="21"/>
        <v>8691.7999999999993</v>
      </c>
      <c r="FU39" s="2">
        <f t="shared" si="21"/>
        <v>8691.7999999999993</v>
      </c>
      <c r="FV39" s="2">
        <f t="shared" si="21"/>
        <v>8691.7999999999993</v>
      </c>
      <c r="FW39" s="2">
        <f t="shared" si="21"/>
        <v>8691.7999999999993</v>
      </c>
      <c r="FX39" s="2">
        <f t="shared" si="21"/>
        <v>8691.7999999999993</v>
      </c>
      <c r="FY39" s="2"/>
      <c r="FZ39" s="12"/>
      <c r="GA39" s="12"/>
      <c r="GB39" s="12"/>
      <c r="GC39" s="12"/>
      <c r="GD39" s="12"/>
      <c r="GE39" s="2"/>
      <c r="GF39" s="2"/>
      <c r="GG39" s="2"/>
      <c r="GH39" s="2"/>
      <c r="GI39" s="2"/>
      <c r="GJ39" s="2"/>
      <c r="GK39" s="2"/>
    </row>
    <row r="40" spans="1:254" x14ac:dyDescent="0.35">
      <c r="A40" s="3" t="s">
        <v>785</v>
      </c>
      <c r="B40" s="2" t="s">
        <v>786</v>
      </c>
      <c r="C40" s="202">
        <v>11066.69</v>
      </c>
      <c r="D40" s="2">
        <f t="shared" ref="D40:AI40" si="22">$C$40</f>
        <v>11066.69</v>
      </c>
      <c r="E40" s="2">
        <f t="shared" si="22"/>
        <v>11066.69</v>
      </c>
      <c r="F40" s="2">
        <f t="shared" si="22"/>
        <v>11066.69</v>
      </c>
      <c r="G40" s="2">
        <f t="shared" si="22"/>
        <v>11066.69</v>
      </c>
      <c r="H40" s="2">
        <f t="shared" si="22"/>
        <v>11066.69</v>
      </c>
      <c r="I40" s="2">
        <f t="shared" si="22"/>
        <v>11066.69</v>
      </c>
      <c r="J40" s="2">
        <f t="shared" si="22"/>
        <v>11066.69</v>
      </c>
      <c r="K40" s="2">
        <f t="shared" si="22"/>
        <v>11066.69</v>
      </c>
      <c r="L40" s="2">
        <f t="shared" si="22"/>
        <v>11066.69</v>
      </c>
      <c r="M40" s="2">
        <f t="shared" si="22"/>
        <v>11066.69</v>
      </c>
      <c r="N40" s="2">
        <f t="shared" si="22"/>
        <v>11066.69</v>
      </c>
      <c r="O40" s="2">
        <f t="shared" si="22"/>
        <v>11066.69</v>
      </c>
      <c r="P40" s="2">
        <f t="shared" si="22"/>
        <v>11066.69</v>
      </c>
      <c r="Q40" s="2">
        <f t="shared" si="22"/>
        <v>11066.69</v>
      </c>
      <c r="R40" s="2">
        <f t="shared" si="22"/>
        <v>11066.69</v>
      </c>
      <c r="S40" s="2">
        <f t="shared" si="22"/>
        <v>11066.69</v>
      </c>
      <c r="T40" s="2">
        <f t="shared" si="22"/>
        <v>11066.69</v>
      </c>
      <c r="U40" s="2">
        <f t="shared" si="22"/>
        <v>11066.69</v>
      </c>
      <c r="V40" s="2">
        <f t="shared" si="22"/>
        <v>11066.69</v>
      </c>
      <c r="W40" s="2">
        <f t="shared" si="22"/>
        <v>11066.69</v>
      </c>
      <c r="X40" s="2">
        <f t="shared" si="22"/>
        <v>11066.69</v>
      </c>
      <c r="Y40" s="2">
        <f t="shared" si="22"/>
        <v>11066.69</v>
      </c>
      <c r="Z40" s="2">
        <f t="shared" si="22"/>
        <v>11066.69</v>
      </c>
      <c r="AA40" s="2">
        <f t="shared" si="22"/>
        <v>11066.69</v>
      </c>
      <c r="AB40" s="2">
        <f t="shared" si="22"/>
        <v>11066.69</v>
      </c>
      <c r="AC40" s="2">
        <f t="shared" si="22"/>
        <v>11066.69</v>
      </c>
      <c r="AD40" s="2">
        <f t="shared" si="22"/>
        <v>11066.69</v>
      </c>
      <c r="AE40" s="2">
        <f t="shared" si="22"/>
        <v>11066.69</v>
      </c>
      <c r="AF40" s="2">
        <f t="shared" si="22"/>
        <v>11066.69</v>
      </c>
      <c r="AG40" s="2">
        <f t="shared" si="22"/>
        <v>11066.69</v>
      </c>
      <c r="AH40" s="2">
        <f t="shared" si="22"/>
        <v>11066.69</v>
      </c>
      <c r="AI40" s="2">
        <f t="shared" si="22"/>
        <v>11066.69</v>
      </c>
      <c r="AJ40" s="2">
        <f t="shared" ref="AJ40:BO40" si="23">$C$40</f>
        <v>11066.69</v>
      </c>
      <c r="AK40" s="2">
        <f t="shared" si="23"/>
        <v>11066.69</v>
      </c>
      <c r="AL40" s="2">
        <f t="shared" si="23"/>
        <v>11066.69</v>
      </c>
      <c r="AM40" s="2">
        <f t="shared" si="23"/>
        <v>11066.69</v>
      </c>
      <c r="AN40" s="2">
        <f t="shared" si="23"/>
        <v>11066.69</v>
      </c>
      <c r="AO40" s="2">
        <f t="shared" si="23"/>
        <v>11066.69</v>
      </c>
      <c r="AP40" s="2">
        <f t="shared" si="23"/>
        <v>11066.69</v>
      </c>
      <c r="AQ40" s="2">
        <f t="shared" si="23"/>
        <v>11066.69</v>
      </c>
      <c r="AR40" s="2">
        <f t="shared" si="23"/>
        <v>11066.69</v>
      </c>
      <c r="AS40" s="2">
        <f t="shared" si="23"/>
        <v>11066.69</v>
      </c>
      <c r="AT40" s="2">
        <f t="shared" si="23"/>
        <v>11066.69</v>
      </c>
      <c r="AU40" s="2">
        <f t="shared" si="23"/>
        <v>11066.69</v>
      </c>
      <c r="AV40" s="2">
        <f t="shared" si="23"/>
        <v>11066.69</v>
      </c>
      <c r="AW40" s="2">
        <f t="shared" si="23"/>
        <v>11066.69</v>
      </c>
      <c r="AX40" s="2">
        <f t="shared" si="23"/>
        <v>11066.69</v>
      </c>
      <c r="AY40" s="2">
        <f t="shared" si="23"/>
        <v>11066.69</v>
      </c>
      <c r="AZ40" s="2">
        <f t="shared" si="23"/>
        <v>11066.69</v>
      </c>
      <c r="BA40" s="2">
        <f t="shared" si="23"/>
        <v>11066.69</v>
      </c>
      <c r="BB40" s="2">
        <f t="shared" si="23"/>
        <v>11066.69</v>
      </c>
      <c r="BC40" s="2">
        <f t="shared" si="23"/>
        <v>11066.69</v>
      </c>
      <c r="BD40" s="2">
        <f t="shared" si="23"/>
        <v>11066.69</v>
      </c>
      <c r="BE40" s="2">
        <f t="shared" si="23"/>
        <v>11066.69</v>
      </c>
      <c r="BF40" s="2">
        <f t="shared" si="23"/>
        <v>11066.69</v>
      </c>
      <c r="BG40" s="2">
        <f t="shared" si="23"/>
        <v>11066.69</v>
      </c>
      <c r="BH40" s="2">
        <f t="shared" si="23"/>
        <v>11066.69</v>
      </c>
      <c r="BI40" s="2">
        <f t="shared" si="23"/>
        <v>11066.69</v>
      </c>
      <c r="BJ40" s="2">
        <f t="shared" si="23"/>
        <v>11066.69</v>
      </c>
      <c r="BK40" s="2">
        <f t="shared" si="23"/>
        <v>11066.69</v>
      </c>
      <c r="BL40" s="2">
        <f t="shared" si="23"/>
        <v>11066.69</v>
      </c>
      <c r="BM40" s="2">
        <f t="shared" si="23"/>
        <v>11066.69</v>
      </c>
      <c r="BN40" s="2">
        <f t="shared" si="23"/>
        <v>11066.69</v>
      </c>
      <c r="BO40" s="2">
        <f t="shared" si="23"/>
        <v>11066.69</v>
      </c>
      <c r="BP40" s="2">
        <f t="shared" ref="BP40:CU40" si="24">$C$40</f>
        <v>11066.69</v>
      </c>
      <c r="BQ40" s="2">
        <f t="shared" si="24"/>
        <v>11066.69</v>
      </c>
      <c r="BR40" s="2">
        <f t="shared" si="24"/>
        <v>11066.69</v>
      </c>
      <c r="BS40" s="2">
        <f t="shared" si="24"/>
        <v>11066.69</v>
      </c>
      <c r="BT40" s="2">
        <f t="shared" si="24"/>
        <v>11066.69</v>
      </c>
      <c r="BU40" s="2">
        <f t="shared" si="24"/>
        <v>11066.69</v>
      </c>
      <c r="BV40" s="2">
        <f t="shared" si="24"/>
        <v>11066.69</v>
      </c>
      <c r="BW40" s="2">
        <f t="shared" si="24"/>
        <v>11066.69</v>
      </c>
      <c r="BX40" s="2">
        <f t="shared" si="24"/>
        <v>11066.69</v>
      </c>
      <c r="BY40" s="2">
        <f t="shared" si="24"/>
        <v>11066.69</v>
      </c>
      <c r="BZ40" s="2">
        <f t="shared" si="24"/>
        <v>11066.69</v>
      </c>
      <c r="CA40" s="2">
        <f t="shared" si="24"/>
        <v>11066.69</v>
      </c>
      <c r="CB40" s="2">
        <f t="shared" si="24"/>
        <v>11066.69</v>
      </c>
      <c r="CC40" s="2">
        <f t="shared" si="24"/>
        <v>11066.69</v>
      </c>
      <c r="CD40" s="2">
        <f t="shared" si="24"/>
        <v>11066.69</v>
      </c>
      <c r="CE40" s="2">
        <f t="shared" si="24"/>
        <v>11066.69</v>
      </c>
      <c r="CF40" s="2">
        <f t="shared" si="24"/>
        <v>11066.69</v>
      </c>
      <c r="CG40" s="2">
        <f t="shared" si="24"/>
        <v>11066.69</v>
      </c>
      <c r="CH40" s="2">
        <f t="shared" si="24"/>
        <v>11066.69</v>
      </c>
      <c r="CI40" s="2">
        <f t="shared" si="24"/>
        <v>11066.69</v>
      </c>
      <c r="CJ40" s="2">
        <f t="shared" si="24"/>
        <v>11066.69</v>
      </c>
      <c r="CK40" s="2">
        <f t="shared" si="24"/>
        <v>11066.69</v>
      </c>
      <c r="CL40" s="2">
        <f t="shared" si="24"/>
        <v>11066.69</v>
      </c>
      <c r="CM40" s="2">
        <f t="shared" si="24"/>
        <v>11066.69</v>
      </c>
      <c r="CN40" s="2">
        <f t="shared" si="24"/>
        <v>11066.69</v>
      </c>
      <c r="CO40" s="2">
        <f t="shared" si="24"/>
        <v>11066.69</v>
      </c>
      <c r="CP40" s="2">
        <f t="shared" si="24"/>
        <v>11066.69</v>
      </c>
      <c r="CQ40" s="2">
        <f t="shared" si="24"/>
        <v>11066.69</v>
      </c>
      <c r="CR40" s="2">
        <f t="shared" si="24"/>
        <v>11066.69</v>
      </c>
      <c r="CS40" s="2">
        <f t="shared" si="24"/>
        <v>11066.69</v>
      </c>
      <c r="CT40" s="2">
        <f t="shared" si="24"/>
        <v>11066.69</v>
      </c>
      <c r="CU40" s="2">
        <f t="shared" si="24"/>
        <v>11066.69</v>
      </c>
      <c r="CV40" s="2">
        <f t="shared" ref="CV40:EA40" si="25">$C$40</f>
        <v>11066.69</v>
      </c>
      <c r="CW40" s="2">
        <f t="shared" si="25"/>
        <v>11066.69</v>
      </c>
      <c r="CX40" s="2">
        <f t="shared" si="25"/>
        <v>11066.69</v>
      </c>
      <c r="CY40" s="2">
        <f t="shared" si="25"/>
        <v>11066.69</v>
      </c>
      <c r="CZ40" s="2">
        <f t="shared" si="25"/>
        <v>11066.69</v>
      </c>
      <c r="DA40" s="2">
        <f t="shared" si="25"/>
        <v>11066.69</v>
      </c>
      <c r="DB40" s="2">
        <f t="shared" si="25"/>
        <v>11066.69</v>
      </c>
      <c r="DC40" s="2">
        <f t="shared" si="25"/>
        <v>11066.69</v>
      </c>
      <c r="DD40" s="2">
        <f t="shared" si="25"/>
        <v>11066.69</v>
      </c>
      <c r="DE40" s="2">
        <f t="shared" si="25"/>
        <v>11066.69</v>
      </c>
      <c r="DF40" s="2">
        <f t="shared" si="25"/>
        <v>11066.69</v>
      </c>
      <c r="DG40" s="2">
        <f t="shared" si="25"/>
        <v>11066.69</v>
      </c>
      <c r="DH40" s="2">
        <f t="shared" si="25"/>
        <v>11066.69</v>
      </c>
      <c r="DI40" s="2">
        <f t="shared" si="25"/>
        <v>11066.69</v>
      </c>
      <c r="DJ40" s="2">
        <f t="shared" si="25"/>
        <v>11066.69</v>
      </c>
      <c r="DK40" s="2">
        <f t="shared" si="25"/>
        <v>11066.69</v>
      </c>
      <c r="DL40" s="2">
        <f t="shared" si="25"/>
        <v>11066.69</v>
      </c>
      <c r="DM40" s="2">
        <f t="shared" si="25"/>
        <v>11066.69</v>
      </c>
      <c r="DN40" s="2">
        <f t="shared" si="25"/>
        <v>11066.69</v>
      </c>
      <c r="DO40" s="2">
        <f t="shared" si="25"/>
        <v>11066.69</v>
      </c>
      <c r="DP40" s="2">
        <f t="shared" si="25"/>
        <v>11066.69</v>
      </c>
      <c r="DQ40" s="2">
        <f t="shared" si="25"/>
        <v>11066.69</v>
      </c>
      <c r="DR40" s="2">
        <f t="shared" si="25"/>
        <v>11066.69</v>
      </c>
      <c r="DS40" s="2">
        <f t="shared" si="25"/>
        <v>11066.69</v>
      </c>
      <c r="DT40" s="2">
        <f t="shared" si="25"/>
        <v>11066.69</v>
      </c>
      <c r="DU40" s="2">
        <f t="shared" si="25"/>
        <v>11066.69</v>
      </c>
      <c r="DV40" s="2">
        <f t="shared" si="25"/>
        <v>11066.69</v>
      </c>
      <c r="DW40" s="2">
        <f t="shared" si="25"/>
        <v>11066.69</v>
      </c>
      <c r="DX40" s="2">
        <f t="shared" si="25"/>
        <v>11066.69</v>
      </c>
      <c r="DY40" s="2">
        <f t="shared" si="25"/>
        <v>11066.69</v>
      </c>
      <c r="DZ40" s="2">
        <f t="shared" si="25"/>
        <v>11066.69</v>
      </c>
      <c r="EA40" s="2">
        <f t="shared" si="25"/>
        <v>11066.69</v>
      </c>
      <c r="EB40" s="2">
        <f t="shared" ref="EB40:FG40" si="26">$C$40</f>
        <v>11066.69</v>
      </c>
      <c r="EC40" s="2">
        <f t="shared" si="26"/>
        <v>11066.69</v>
      </c>
      <c r="ED40" s="2">
        <f t="shared" si="26"/>
        <v>11066.69</v>
      </c>
      <c r="EE40" s="2">
        <f t="shared" si="26"/>
        <v>11066.69</v>
      </c>
      <c r="EF40" s="2">
        <f t="shared" si="26"/>
        <v>11066.69</v>
      </c>
      <c r="EG40" s="2">
        <f t="shared" si="26"/>
        <v>11066.69</v>
      </c>
      <c r="EH40" s="2">
        <f t="shared" si="26"/>
        <v>11066.69</v>
      </c>
      <c r="EI40" s="2">
        <f t="shared" si="26"/>
        <v>11066.69</v>
      </c>
      <c r="EJ40" s="2">
        <f t="shared" si="26"/>
        <v>11066.69</v>
      </c>
      <c r="EK40" s="2">
        <f t="shared" si="26"/>
        <v>11066.69</v>
      </c>
      <c r="EL40" s="2">
        <f t="shared" si="26"/>
        <v>11066.69</v>
      </c>
      <c r="EM40" s="2">
        <f t="shared" si="26"/>
        <v>11066.69</v>
      </c>
      <c r="EN40" s="2">
        <f t="shared" si="26"/>
        <v>11066.69</v>
      </c>
      <c r="EO40" s="2">
        <f t="shared" si="26"/>
        <v>11066.69</v>
      </c>
      <c r="EP40" s="2">
        <f t="shared" si="26"/>
        <v>11066.69</v>
      </c>
      <c r="EQ40" s="2">
        <f t="shared" si="26"/>
        <v>11066.69</v>
      </c>
      <c r="ER40" s="2">
        <f t="shared" si="26"/>
        <v>11066.69</v>
      </c>
      <c r="ES40" s="2">
        <f t="shared" si="26"/>
        <v>11066.69</v>
      </c>
      <c r="ET40" s="2">
        <f t="shared" si="26"/>
        <v>11066.69</v>
      </c>
      <c r="EU40" s="2">
        <f t="shared" si="26"/>
        <v>11066.69</v>
      </c>
      <c r="EV40" s="2">
        <f t="shared" si="26"/>
        <v>11066.69</v>
      </c>
      <c r="EW40" s="2">
        <f t="shared" si="26"/>
        <v>11066.69</v>
      </c>
      <c r="EX40" s="2">
        <f t="shared" si="26"/>
        <v>11066.69</v>
      </c>
      <c r="EY40" s="2">
        <f t="shared" si="26"/>
        <v>11066.69</v>
      </c>
      <c r="EZ40" s="2">
        <f t="shared" si="26"/>
        <v>11066.69</v>
      </c>
      <c r="FA40" s="2">
        <f t="shared" si="26"/>
        <v>11066.69</v>
      </c>
      <c r="FB40" s="2">
        <f t="shared" si="26"/>
        <v>11066.69</v>
      </c>
      <c r="FC40" s="2">
        <f t="shared" si="26"/>
        <v>11066.69</v>
      </c>
      <c r="FD40" s="2">
        <f t="shared" si="26"/>
        <v>11066.69</v>
      </c>
      <c r="FE40" s="2">
        <f t="shared" si="26"/>
        <v>11066.69</v>
      </c>
      <c r="FF40" s="2">
        <f t="shared" si="26"/>
        <v>11066.69</v>
      </c>
      <c r="FG40" s="2">
        <f t="shared" si="26"/>
        <v>11066.69</v>
      </c>
      <c r="FH40" s="2">
        <f t="shared" ref="FH40:FX40" si="27">$C$40</f>
        <v>11066.69</v>
      </c>
      <c r="FI40" s="2">
        <f t="shared" si="27"/>
        <v>11066.69</v>
      </c>
      <c r="FJ40" s="2">
        <f t="shared" si="27"/>
        <v>11066.69</v>
      </c>
      <c r="FK40" s="2">
        <f t="shared" si="27"/>
        <v>11066.69</v>
      </c>
      <c r="FL40" s="2">
        <f t="shared" si="27"/>
        <v>11066.69</v>
      </c>
      <c r="FM40" s="2">
        <f t="shared" si="27"/>
        <v>11066.69</v>
      </c>
      <c r="FN40" s="2">
        <f t="shared" si="27"/>
        <v>11066.69</v>
      </c>
      <c r="FO40" s="2">
        <f t="shared" si="27"/>
        <v>11066.69</v>
      </c>
      <c r="FP40" s="2">
        <f t="shared" si="27"/>
        <v>11066.69</v>
      </c>
      <c r="FQ40" s="2">
        <f t="shared" si="27"/>
        <v>11066.69</v>
      </c>
      <c r="FR40" s="2">
        <f t="shared" si="27"/>
        <v>11066.69</v>
      </c>
      <c r="FS40" s="2">
        <f t="shared" si="27"/>
        <v>11066.69</v>
      </c>
      <c r="FT40" s="2">
        <f t="shared" si="27"/>
        <v>11066.69</v>
      </c>
      <c r="FU40" s="2">
        <f t="shared" si="27"/>
        <v>11066.69</v>
      </c>
      <c r="FV40" s="2">
        <f t="shared" si="27"/>
        <v>11066.69</v>
      </c>
      <c r="FW40" s="2">
        <f t="shared" si="27"/>
        <v>11066.69</v>
      </c>
      <c r="FX40" s="2">
        <f t="shared" si="27"/>
        <v>11066.69</v>
      </c>
      <c r="FY40" s="2"/>
      <c r="FZ40" s="31">
        <f>AVERAGE(C40:FX40)</f>
        <v>11066.68999999996</v>
      </c>
      <c r="GA40" s="12"/>
      <c r="GB40" s="12"/>
      <c r="GC40" s="12"/>
      <c r="GD40" s="12"/>
      <c r="GE40" s="2"/>
      <c r="GF40" s="2"/>
      <c r="GG40" s="2"/>
      <c r="GH40" s="2"/>
      <c r="GI40" s="2"/>
      <c r="GJ40" s="2"/>
      <c r="GK40" s="2"/>
    </row>
    <row r="41" spans="1:254" x14ac:dyDescent="0.35">
      <c r="A41" s="3" t="s">
        <v>787</v>
      </c>
      <c r="B41" s="2" t="s">
        <v>788</v>
      </c>
      <c r="C41" s="94">
        <f>B5</f>
        <v>10480</v>
      </c>
      <c r="D41" s="2">
        <f t="shared" ref="D41:AI41" si="28">$C$41</f>
        <v>10480</v>
      </c>
      <c r="E41" s="2">
        <f t="shared" si="28"/>
        <v>10480</v>
      </c>
      <c r="F41" s="2">
        <f t="shared" si="28"/>
        <v>10480</v>
      </c>
      <c r="G41" s="2">
        <f t="shared" si="28"/>
        <v>10480</v>
      </c>
      <c r="H41" s="2">
        <f t="shared" si="28"/>
        <v>10480</v>
      </c>
      <c r="I41" s="2">
        <f t="shared" si="28"/>
        <v>10480</v>
      </c>
      <c r="J41" s="2">
        <f t="shared" si="28"/>
        <v>10480</v>
      </c>
      <c r="K41" s="2">
        <f t="shared" si="28"/>
        <v>10480</v>
      </c>
      <c r="L41" s="2">
        <f t="shared" si="28"/>
        <v>10480</v>
      </c>
      <c r="M41" s="2">
        <f t="shared" si="28"/>
        <v>10480</v>
      </c>
      <c r="N41" s="2">
        <f t="shared" si="28"/>
        <v>10480</v>
      </c>
      <c r="O41" s="2">
        <f t="shared" si="28"/>
        <v>10480</v>
      </c>
      <c r="P41" s="2">
        <f t="shared" si="28"/>
        <v>10480</v>
      </c>
      <c r="Q41" s="2">
        <f t="shared" si="28"/>
        <v>10480</v>
      </c>
      <c r="R41" s="2">
        <f t="shared" si="28"/>
        <v>10480</v>
      </c>
      <c r="S41" s="2">
        <f t="shared" si="28"/>
        <v>10480</v>
      </c>
      <c r="T41" s="2">
        <f t="shared" si="28"/>
        <v>10480</v>
      </c>
      <c r="U41" s="2">
        <f t="shared" si="28"/>
        <v>10480</v>
      </c>
      <c r="V41" s="2">
        <f t="shared" si="28"/>
        <v>10480</v>
      </c>
      <c r="W41" s="2">
        <f t="shared" si="28"/>
        <v>10480</v>
      </c>
      <c r="X41" s="2">
        <f t="shared" si="28"/>
        <v>10480</v>
      </c>
      <c r="Y41" s="2">
        <f t="shared" si="28"/>
        <v>10480</v>
      </c>
      <c r="Z41" s="2">
        <f t="shared" si="28"/>
        <v>10480</v>
      </c>
      <c r="AA41" s="2">
        <f t="shared" si="28"/>
        <v>10480</v>
      </c>
      <c r="AB41" s="2">
        <f t="shared" si="28"/>
        <v>10480</v>
      </c>
      <c r="AC41" s="2">
        <f t="shared" si="28"/>
        <v>10480</v>
      </c>
      <c r="AD41" s="2">
        <f t="shared" si="28"/>
        <v>10480</v>
      </c>
      <c r="AE41" s="2">
        <f t="shared" si="28"/>
        <v>10480</v>
      </c>
      <c r="AF41" s="2">
        <f t="shared" si="28"/>
        <v>10480</v>
      </c>
      <c r="AG41" s="2">
        <f t="shared" si="28"/>
        <v>10480</v>
      </c>
      <c r="AH41" s="2">
        <f t="shared" si="28"/>
        <v>10480</v>
      </c>
      <c r="AI41" s="2">
        <f t="shared" si="28"/>
        <v>10480</v>
      </c>
      <c r="AJ41" s="2">
        <f t="shared" ref="AJ41:BO41" si="29">$C$41</f>
        <v>10480</v>
      </c>
      <c r="AK41" s="2">
        <f t="shared" si="29"/>
        <v>10480</v>
      </c>
      <c r="AL41" s="2">
        <f t="shared" si="29"/>
        <v>10480</v>
      </c>
      <c r="AM41" s="2">
        <f t="shared" si="29"/>
        <v>10480</v>
      </c>
      <c r="AN41" s="2">
        <f t="shared" si="29"/>
        <v>10480</v>
      </c>
      <c r="AO41" s="2">
        <f t="shared" si="29"/>
        <v>10480</v>
      </c>
      <c r="AP41" s="2">
        <f t="shared" si="29"/>
        <v>10480</v>
      </c>
      <c r="AQ41" s="2">
        <f t="shared" si="29"/>
        <v>10480</v>
      </c>
      <c r="AR41" s="2">
        <f t="shared" si="29"/>
        <v>10480</v>
      </c>
      <c r="AS41" s="2">
        <f t="shared" si="29"/>
        <v>10480</v>
      </c>
      <c r="AT41" s="2">
        <f t="shared" si="29"/>
        <v>10480</v>
      </c>
      <c r="AU41" s="2">
        <f t="shared" si="29"/>
        <v>10480</v>
      </c>
      <c r="AV41" s="2">
        <f t="shared" si="29"/>
        <v>10480</v>
      </c>
      <c r="AW41" s="2">
        <f t="shared" si="29"/>
        <v>10480</v>
      </c>
      <c r="AX41" s="2">
        <f t="shared" si="29"/>
        <v>10480</v>
      </c>
      <c r="AY41" s="2">
        <f t="shared" si="29"/>
        <v>10480</v>
      </c>
      <c r="AZ41" s="2">
        <f t="shared" si="29"/>
        <v>10480</v>
      </c>
      <c r="BA41" s="2">
        <f t="shared" si="29"/>
        <v>10480</v>
      </c>
      <c r="BB41" s="2">
        <f t="shared" si="29"/>
        <v>10480</v>
      </c>
      <c r="BC41" s="2">
        <f t="shared" si="29"/>
        <v>10480</v>
      </c>
      <c r="BD41" s="2">
        <f t="shared" si="29"/>
        <v>10480</v>
      </c>
      <c r="BE41" s="2">
        <f t="shared" si="29"/>
        <v>10480</v>
      </c>
      <c r="BF41" s="2">
        <f t="shared" si="29"/>
        <v>10480</v>
      </c>
      <c r="BG41" s="2">
        <f t="shared" si="29"/>
        <v>10480</v>
      </c>
      <c r="BH41" s="2">
        <f t="shared" si="29"/>
        <v>10480</v>
      </c>
      <c r="BI41" s="2">
        <f t="shared" si="29"/>
        <v>10480</v>
      </c>
      <c r="BJ41" s="2">
        <f t="shared" si="29"/>
        <v>10480</v>
      </c>
      <c r="BK41" s="2">
        <f t="shared" si="29"/>
        <v>10480</v>
      </c>
      <c r="BL41" s="2">
        <f t="shared" si="29"/>
        <v>10480</v>
      </c>
      <c r="BM41" s="2">
        <f t="shared" si="29"/>
        <v>10480</v>
      </c>
      <c r="BN41" s="2">
        <f t="shared" si="29"/>
        <v>10480</v>
      </c>
      <c r="BO41" s="2">
        <f t="shared" si="29"/>
        <v>10480</v>
      </c>
      <c r="BP41" s="2">
        <f t="shared" ref="BP41:CU41" si="30">$C$41</f>
        <v>10480</v>
      </c>
      <c r="BQ41" s="2">
        <f t="shared" si="30"/>
        <v>10480</v>
      </c>
      <c r="BR41" s="2">
        <f t="shared" si="30"/>
        <v>10480</v>
      </c>
      <c r="BS41" s="2">
        <f t="shared" si="30"/>
        <v>10480</v>
      </c>
      <c r="BT41" s="2">
        <f t="shared" si="30"/>
        <v>10480</v>
      </c>
      <c r="BU41" s="2">
        <f t="shared" si="30"/>
        <v>10480</v>
      </c>
      <c r="BV41" s="2">
        <f t="shared" si="30"/>
        <v>10480</v>
      </c>
      <c r="BW41" s="2">
        <f t="shared" si="30"/>
        <v>10480</v>
      </c>
      <c r="BX41" s="2">
        <f t="shared" si="30"/>
        <v>10480</v>
      </c>
      <c r="BY41" s="2">
        <f t="shared" si="30"/>
        <v>10480</v>
      </c>
      <c r="BZ41" s="2">
        <f t="shared" si="30"/>
        <v>10480</v>
      </c>
      <c r="CA41" s="2">
        <f t="shared" si="30"/>
        <v>10480</v>
      </c>
      <c r="CB41" s="2">
        <f t="shared" si="30"/>
        <v>10480</v>
      </c>
      <c r="CC41" s="2">
        <f t="shared" si="30"/>
        <v>10480</v>
      </c>
      <c r="CD41" s="2">
        <f t="shared" si="30"/>
        <v>10480</v>
      </c>
      <c r="CE41" s="2">
        <f t="shared" si="30"/>
        <v>10480</v>
      </c>
      <c r="CF41" s="2">
        <f t="shared" si="30"/>
        <v>10480</v>
      </c>
      <c r="CG41" s="2">
        <f t="shared" si="30"/>
        <v>10480</v>
      </c>
      <c r="CH41" s="2">
        <f t="shared" si="30"/>
        <v>10480</v>
      </c>
      <c r="CI41" s="2">
        <f t="shared" si="30"/>
        <v>10480</v>
      </c>
      <c r="CJ41" s="2">
        <f t="shared" si="30"/>
        <v>10480</v>
      </c>
      <c r="CK41" s="2">
        <f t="shared" si="30"/>
        <v>10480</v>
      </c>
      <c r="CL41" s="2">
        <f t="shared" si="30"/>
        <v>10480</v>
      </c>
      <c r="CM41" s="2">
        <f t="shared" si="30"/>
        <v>10480</v>
      </c>
      <c r="CN41" s="2">
        <f t="shared" si="30"/>
        <v>10480</v>
      </c>
      <c r="CO41" s="2">
        <f t="shared" si="30"/>
        <v>10480</v>
      </c>
      <c r="CP41" s="2">
        <f t="shared" si="30"/>
        <v>10480</v>
      </c>
      <c r="CQ41" s="2">
        <f t="shared" si="30"/>
        <v>10480</v>
      </c>
      <c r="CR41" s="2">
        <f t="shared" si="30"/>
        <v>10480</v>
      </c>
      <c r="CS41" s="2">
        <f t="shared" si="30"/>
        <v>10480</v>
      </c>
      <c r="CT41" s="2">
        <f t="shared" si="30"/>
        <v>10480</v>
      </c>
      <c r="CU41" s="2">
        <f t="shared" si="30"/>
        <v>10480</v>
      </c>
      <c r="CV41" s="2">
        <f t="shared" ref="CV41:EA41" si="31">$C$41</f>
        <v>10480</v>
      </c>
      <c r="CW41" s="2">
        <f t="shared" si="31"/>
        <v>10480</v>
      </c>
      <c r="CX41" s="2">
        <f t="shared" si="31"/>
        <v>10480</v>
      </c>
      <c r="CY41" s="2">
        <f t="shared" si="31"/>
        <v>10480</v>
      </c>
      <c r="CZ41" s="2">
        <f t="shared" si="31"/>
        <v>10480</v>
      </c>
      <c r="DA41" s="2">
        <f t="shared" si="31"/>
        <v>10480</v>
      </c>
      <c r="DB41" s="2">
        <f t="shared" si="31"/>
        <v>10480</v>
      </c>
      <c r="DC41" s="2">
        <f t="shared" si="31"/>
        <v>10480</v>
      </c>
      <c r="DD41" s="2">
        <f t="shared" si="31"/>
        <v>10480</v>
      </c>
      <c r="DE41" s="2">
        <f t="shared" si="31"/>
        <v>10480</v>
      </c>
      <c r="DF41" s="2">
        <f t="shared" si="31"/>
        <v>10480</v>
      </c>
      <c r="DG41" s="2">
        <f t="shared" si="31"/>
        <v>10480</v>
      </c>
      <c r="DH41" s="2">
        <f t="shared" si="31"/>
        <v>10480</v>
      </c>
      <c r="DI41" s="2">
        <f t="shared" si="31"/>
        <v>10480</v>
      </c>
      <c r="DJ41" s="2">
        <f t="shared" si="31"/>
        <v>10480</v>
      </c>
      <c r="DK41" s="2">
        <f t="shared" si="31"/>
        <v>10480</v>
      </c>
      <c r="DL41" s="2">
        <f t="shared" si="31"/>
        <v>10480</v>
      </c>
      <c r="DM41" s="2">
        <f t="shared" si="31"/>
        <v>10480</v>
      </c>
      <c r="DN41" s="2">
        <f t="shared" si="31"/>
        <v>10480</v>
      </c>
      <c r="DO41" s="2">
        <f t="shared" si="31"/>
        <v>10480</v>
      </c>
      <c r="DP41" s="2">
        <f t="shared" si="31"/>
        <v>10480</v>
      </c>
      <c r="DQ41" s="2">
        <f t="shared" si="31"/>
        <v>10480</v>
      </c>
      <c r="DR41" s="2">
        <f t="shared" si="31"/>
        <v>10480</v>
      </c>
      <c r="DS41" s="2">
        <f t="shared" si="31"/>
        <v>10480</v>
      </c>
      <c r="DT41" s="2">
        <f t="shared" si="31"/>
        <v>10480</v>
      </c>
      <c r="DU41" s="2">
        <f t="shared" si="31"/>
        <v>10480</v>
      </c>
      <c r="DV41" s="2">
        <f t="shared" si="31"/>
        <v>10480</v>
      </c>
      <c r="DW41" s="2">
        <f t="shared" si="31"/>
        <v>10480</v>
      </c>
      <c r="DX41" s="2">
        <f t="shared" si="31"/>
        <v>10480</v>
      </c>
      <c r="DY41" s="2">
        <f t="shared" si="31"/>
        <v>10480</v>
      </c>
      <c r="DZ41" s="2">
        <f t="shared" si="31"/>
        <v>10480</v>
      </c>
      <c r="EA41" s="2">
        <f t="shared" si="31"/>
        <v>10480</v>
      </c>
      <c r="EB41" s="2">
        <f t="shared" ref="EB41:FG41" si="32">$C$41</f>
        <v>10480</v>
      </c>
      <c r="EC41" s="2">
        <f t="shared" si="32"/>
        <v>10480</v>
      </c>
      <c r="ED41" s="2">
        <f t="shared" si="32"/>
        <v>10480</v>
      </c>
      <c r="EE41" s="2">
        <f t="shared" si="32"/>
        <v>10480</v>
      </c>
      <c r="EF41" s="2">
        <f t="shared" si="32"/>
        <v>10480</v>
      </c>
      <c r="EG41" s="2">
        <f t="shared" si="32"/>
        <v>10480</v>
      </c>
      <c r="EH41" s="2">
        <f t="shared" si="32"/>
        <v>10480</v>
      </c>
      <c r="EI41" s="2">
        <f t="shared" si="32"/>
        <v>10480</v>
      </c>
      <c r="EJ41" s="2">
        <f t="shared" si="32"/>
        <v>10480</v>
      </c>
      <c r="EK41" s="2">
        <f t="shared" si="32"/>
        <v>10480</v>
      </c>
      <c r="EL41" s="2">
        <f t="shared" si="32"/>
        <v>10480</v>
      </c>
      <c r="EM41" s="2">
        <f t="shared" si="32"/>
        <v>10480</v>
      </c>
      <c r="EN41" s="2">
        <f t="shared" si="32"/>
        <v>10480</v>
      </c>
      <c r="EO41" s="2">
        <f t="shared" si="32"/>
        <v>10480</v>
      </c>
      <c r="EP41" s="2">
        <f t="shared" si="32"/>
        <v>10480</v>
      </c>
      <c r="EQ41" s="2">
        <f t="shared" si="32"/>
        <v>10480</v>
      </c>
      <c r="ER41" s="2">
        <f t="shared" si="32"/>
        <v>10480</v>
      </c>
      <c r="ES41" s="2">
        <f t="shared" si="32"/>
        <v>10480</v>
      </c>
      <c r="ET41" s="2">
        <f t="shared" si="32"/>
        <v>10480</v>
      </c>
      <c r="EU41" s="2">
        <f t="shared" si="32"/>
        <v>10480</v>
      </c>
      <c r="EV41" s="2">
        <f t="shared" si="32"/>
        <v>10480</v>
      </c>
      <c r="EW41" s="2">
        <f t="shared" si="32"/>
        <v>10480</v>
      </c>
      <c r="EX41" s="2">
        <f t="shared" si="32"/>
        <v>10480</v>
      </c>
      <c r="EY41" s="2">
        <f t="shared" si="32"/>
        <v>10480</v>
      </c>
      <c r="EZ41" s="2">
        <f t="shared" si="32"/>
        <v>10480</v>
      </c>
      <c r="FA41" s="2">
        <f t="shared" si="32"/>
        <v>10480</v>
      </c>
      <c r="FB41" s="2">
        <f t="shared" si="32"/>
        <v>10480</v>
      </c>
      <c r="FC41" s="2">
        <f t="shared" si="32"/>
        <v>10480</v>
      </c>
      <c r="FD41" s="2">
        <f t="shared" si="32"/>
        <v>10480</v>
      </c>
      <c r="FE41" s="2">
        <f t="shared" si="32"/>
        <v>10480</v>
      </c>
      <c r="FF41" s="2">
        <f t="shared" si="32"/>
        <v>10480</v>
      </c>
      <c r="FG41" s="2">
        <f t="shared" si="32"/>
        <v>10480</v>
      </c>
      <c r="FH41" s="2">
        <f t="shared" ref="FH41:FX41" si="33">$C$41</f>
        <v>10480</v>
      </c>
      <c r="FI41" s="2">
        <f t="shared" si="33"/>
        <v>10480</v>
      </c>
      <c r="FJ41" s="2">
        <f t="shared" si="33"/>
        <v>10480</v>
      </c>
      <c r="FK41" s="2">
        <f t="shared" si="33"/>
        <v>10480</v>
      </c>
      <c r="FL41" s="2">
        <f t="shared" si="33"/>
        <v>10480</v>
      </c>
      <c r="FM41" s="2">
        <f t="shared" si="33"/>
        <v>10480</v>
      </c>
      <c r="FN41" s="2">
        <f t="shared" si="33"/>
        <v>10480</v>
      </c>
      <c r="FO41" s="2">
        <f t="shared" si="33"/>
        <v>10480</v>
      </c>
      <c r="FP41" s="2">
        <f t="shared" si="33"/>
        <v>10480</v>
      </c>
      <c r="FQ41" s="2">
        <f t="shared" si="33"/>
        <v>10480</v>
      </c>
      <c r="FR41" s="2">
        <f t="shared" si="33"/>
        <v>10480</v>
      </c>
      <c r="FS41" s="2">
        <f t="shared" si="33"/>
        <v>10480</v>
      </c>
      <c r="FT41" s="2">
        <f t="shared" si="33"/>
        <v>10480</v>
      </c>
      <c r="FU41" s="2">
        <f t="shared" si="33"/>
        <v>10480</v>
      </c>
      <c r="FV41" s="2">
        <f t="shared" si="33"/>
        <v>10480</v>
      </c>
      <c r="FW41" s="2">
        <f t="shared" si="33"/>
        <v>10480</v>
      </c>
      <c r="FX41" s="2">
        <f t="shared" si="33"/>
        <v>10480</v>
      </c>
      <c r="FY41" s="2"/>
      <c r="FZ41" s="31">
        <f>AVERAGE(C41:FX41)</f>
        <v>10480</v>
      </c>
      <c r="GA41" s="12"/>
      <c r="GB41" s="12"/>
      <c r="GC41" s="12"/>
      <c r="GD41" s="12"/>
      <c r="GE41" s="2"/>
      <c r="GF41" s="2"/>
      <c r="GG41" s="2"/>
      <c r="GH41" s="2"/>
      <c r="GI41" s="2"/>
      <c r="GJ41" s="2"/>
      <c r="GK41" s="2"/>
    </row>
    <row r="42" spans="1:254" x14ac:dyDescent="0.35">
      <c r="A42" s="3" t="s">
        <v>789</v>
      </c>
      <c r="B42" s="2" t="s">
        <v>790</v>
      </c>
      <c r="C42" s="78">
        <v>1.226</v>
      </c>
      <c r="D42" s="78">
        <v>1.226</v>
      </c>
      <c r="E42" s="78">
        <v>1.2150000000000001</v>
      </c>
      <c r="F42" s="78">
        <v>1.216</v>
      </c>
      <c r="G42" s="78">
        <v>1.2170000000000001</v>
      </c>
      <c r="H42" s="78">
        <v>1.208</v>
      </c>
      <c r="I42" s="78">
        <v>1.216</v>
      </c>
      <c r="J42" s="78">
        <v>1.1319999999999999</v>
      </c>
      <c r="K42" s="78">
        <v>1.111</v>
      </c>
      <c r="L42" s="78">
        <v>1.244</v>
      </c>
      <c r="M42" s="78">
        <v>1.244</v>
      </c>
      <c r="N42" s="78">
        <v>1.266</v>
      </c>
      <c r="O42" s="78">
        <v>1.236</v>
      </c>
      <c r="P42" s="78">
        <v>1.216</v>
      </c>
      <c r="Q42" s="78">
        <v>1.2450000000000001</v>
      </c>
      <c r="R42" s="78">
        <v>1.216</v>
      </c>
      <c r="S42" s="78">
        <v>1.1839999999999999</v>
      </c>
      <c r="T42" s="78">
        <v>1.0840000000000001</v>
      </c>
      <c r="U42" s="78">
        <v>1.075</v>
      </c>
      <c r="V42" s="78">
        <v>1.083</v>
      </c>
      <c r="W42" s="78">
        <v>1.075</v>
      </c>
      <c r="X42" s="78">
        <v>1.0740000000000001</v>
      </c>
      <c r="Y42" s="78">
        <v>1.073</v>
      </c>
      <c r="Z42" s="78">
        <v>1.054</v>
      </c>
      <c r="AA42" s="78">
        <v>1.2350000000000001</v>
      </c>
      <c r="AB42" s="78">
        <v>1.2649999999999999</v>
      </c>
      <c r="AC42" s="78">
        <v>1.177</v>
      </c>
      <c r="AD42" s="78">
        <v>1.157</v>
      </c>
      <c r="AE42" s="78">
        <v>1.0669999999999999</v>
      </c>
      <c r="AF42" s="78">
        <v>1.121</v>
      </c>
      <c r="AG42" s="78">
        <v>1.216</v>
      </c>
      <c r="AH42" s="78">
        <v>1.111</v>
      </c>
      <c r="AI42" s="78">
        <v>1.1020000000000001</v>
      </c>
      <c r="AJ42" s="78">
        <v>1.115</v>
      </c>
      <c r="AK42" s="78">
        <v>1.091</v>
      </c>
      <c r="AL42" s="78">
        <v>1.103</v>
      </c>
      <c r="AM42" s="78">
        <v>1.113</v>
      </c>
      <c r="AN42" s="78">
        <v>1.1459999999999999</v>
      </c>
      <c r="AO42" s="78">
        <v>1.194</v>
      </c>
      <c r="AP42" s="78">
        <v>1.246</v>
      </c>
      <c r="AQ42" s="78">
        <v>1.17</v>
      </c>
      <c r="AR42" s="78">
        <v>1.246</v>
      </c>
      <c r="AS42" s="78">
        <v>1.32</v>
      </c>
      <c r="AT42" s="78">
        <v>1.248</v>
      </c>
      <c r="AU42" s="78">
        <v>1.216</v>
      </c>
      <c r="AV42" s="78">
        <v>1.2030000000000001</v>
      </c>
      <c r="AW42" s="78">
        <v>1.2050000000000001</v>
      </c>
      <c r="AX42" s="78">
        <v>1.1739999999999999</v>
      </c>
      <c r="AY42" s="78">
        <v>1.2050000000000001</v>
      </c>
      <c r="AZ42" s="78">
        <v>1.2090000000000001</v>
      </c>
      <c r="BA42" s="78">
        <v>1.18</v>
      </c>
      <c r="BB42" s="78">
        <v>1.19</v>
      </c>
      <c r="BC42" s="78">
        <v>1.208</v>
      </c>
      <c r="BD42" s="78">
        <v>1.2110000000000001</v>
      </c>
      <c r="BE42" s="78">
        <v>1.2090000000000001</v>
      </c>
      <c r="BF42" s="78">
        <v>1.218</v>
      </c>
      <c r="BG42" s="78">
        <v>1.196</v>
      </c>
      <c r="BH42" s="78">
        <v>1.2070000000000001</v>
      </c>
      <c r="BI42" s="78">
        <v>1.18</v>
      </c>
      <c r="BJ42" s="78">
        <v>1.23</v>
      </c>
      <c r="BK42" s="78">
        <v>1.21</v>
      </c>
      <c r="BL42" s="78">
        <v>1.165</v>
      </c>
      <c r="BM42" s="78">
        <v>1.1679999999999999</v>
      </c>
      <c r="BN42" s="78">
        <v>1.155</v>
      </c>
      <c r="BO42" s="78">
        <v>1.139</v>
      </c>
      <c r="BP42" s="78">
        <v>1.1259999999999999</v>
      </c>
      <c r="BQ42" s="78">
        <v>1.3089999999999999</v>
      </c>
      <c r="BR42" s="78">
        <v>1.206</v>
      </c>
      <c r="BS42" s="78">
        <v>1.2150000000000001</v>
      </c>
      <c r="BT42" s="78">
        <v>1.236</v>
      </c>
      <c r="BU42" s="78">
        <v>1.238</v>
      </c>
      <c r="BV42" s="78">
        <v>1.19</v>
      </c>
      <c r="BW42" s="78">
        <v>1.2190000000000001</v>
      </c>
      <c r="BX42" s="78">
        <v>1.2170000000000001</v>
      </c>
      <c r="BY42" s="78">
        <v>1.085</v>
      </c>
      <c r="BZ42" s="78">
        <v>1.0669999999999999</v>
      </c>
      <c r="CA42" s="78">
        <v>1.165</v>
      </c>
      <c r="CB42" s="78">
        <v>1.234</v>
      </c>
      <c r="CC42" s="78">
        <v>1.0649999999999999</v>
      </c>
      <c r="CD42" s="78">
        <v>1.0449999999999999</v>
      </c>
      <c r="CE42" s="78">
        <v>1.0760000000000001</v>
      </c>
      <c r="CF42" s="78">
        <v>1.0369999999999999</v>
      </c>
      <c r="CG42" s="78">
        <v>1.077</v>
      </c>
      <c r="CH42" s="78">
        <v>1.077</v>
      </c>
      <c r="CI42" s="78">
        <v>1.0780000000000001</v>
      </c>
      <c r="CJ42" s="78">
        <v>1.1890000000000001</v>
      </c>
      <c r="CK42" s="78">
        <v>1.256</v>
      </c>
      <c r="CL42" s="78">
        <v>1.236</v>
      </c>
      <c r="CM42" s="78">
        <v>1.2250000000000001</v>
      </c>
      <c r="CN42" s="78">
        <v>1.1859999999999999</v>
      </c>
      <c r="CO42" s="78">
        <v>1.1870000000000001</v>
      </c>
      <c r="CP42" s="78">
        <v>1.224</v>
      </c>
      <c r="CQ42" s="78">
        <v>1.1619999999999999</v>
      </c>
      <c r="CR42" s="78">
        <v>1.113</v>
      </c>
      <c r="CS42" s="78">
        <v>1.1220000000000001</v>
      </c>
      <c r="CT42" s="78">
        <v>1.073</v>
      </c>
      <c r="CU42" s="78">
        <v>1.016</v>
      </c>
      <c r="CV42" s="78">
        <v>1.0149999999999999</v>
      </c>
      <c r="CW42" s="78">
        <v>1.1160000000000001</v>
      </c>
      <c r="CX42" s="78">
        <v>1.1459999999999999</v>
      </c>
      <c r="CY42" s="78">
        <v>1.0860000000000001</v>
      </c>
      <c r="CZ42" s="78">
        <v>1.161</v>
      </c>
      <c r="DA42" s="78">
        <v>1.1220000000000001</v>
      </c>
      <c r="DB42" s="78">
        <v>1.1519999999999999</v>
      </c>
      <c r="DC42" s="78">
        <v>1.133</v>
      </c>
      <c r="DD42" s="78">
        <v>1.1279999999999999</v>
      </c>
      <c r="DE42" s="78">
        <v>1.1459999999999999</v>
      </c>
      <c r="DF42" s="78">
        <v>1.1459999999999999</v>
      </c>
      <c r="DG42" s="78">
        <v>1.153</v>
      </c>
      <c r="DH42" s="78">
        <v>1.1359999999999999</v>
      </c>
      <c r="DI42" s="78">
        <v>1.1499999999999999</v>
      </c>
      <c r="DJ42" s="78">
        <v>1.1599999999999999</v>
      </c>
      <c r="DK42" s="78">
        <v>1.1479999999999999</v>
      </c>
      <c r="DL42" s="78">
        <v>1.2270000000000001</v>
      </c>
      <c r="DM42" s="78">
        <v>1.2030000000000001</v>
      </c>
      <c r="DN42" s="78">
        <v>1.1890000000000001</v>
      </c>
      <c r="DO42" s="78">
        <v>1.196</v>
      </c>
      <c r="DP42" s="78">
        <v>1.1759999999999999</v>
      </c>
      <c r="DQ42" s="78">
        <v>1.1719999999999999</v>
      </c>
      <c r="DR42" s="78">
        <v>1.145</v>
      </c>
      <c r="DS42" s="78">
        <v>1.1339999999999999</v>
      </c>
      <c r="DT42" s="78">
        <v>1.133</v>
      </c>
      <c r="DU42" s="78">
        <v>1.125</v>
      </c>
      <c r="DV42" s="78">
        <v>1.1220000000000001</v>
      </c>
      <c r="DW42" s="78">
        <v>1.133</v>
      </c>
      <c r="DX42" s="78">
        <v>1.3109999999999999</v>
      </c>
      <c r="DY42" s="78">
        <v>1.2869999999999999</v>
      </c>
      <c r="DZ42" s="78">
        <v>1.2390000000000001</v>
      </c>
      <c r="EA42" s="78">
        <v>1.2150000000000001</v>
      </c>
      <c r="EB42" s="78">
        <v>1.1180000000000001</v>
      </c>
      <c r="EC42" s="78">
        <v>1.075</v>
      </c>
      <c r="ED42" s="78">
        <v>1.6519999999999999</v>
      </c>
      <c r="EE42" s="78">
        <v>1.0740000000000001</v>
      </c>
      <c r="EF42" s="78">
        <v>1.133</v>
      </c>
      <c r="EG42" s="78">
        <v>1.0429999999999999</v>
      </c>
      <c r="EH42" s="78">
        <v>1.073</v>
      </c>
      <c r="EI42" s="78">
        <v>1.1779999999999999</v>
      </c>
      <c r="EJ42" s="78">
        <v>1.1659999999999999</v>
      </c>
      <c r="EK42" s="78">
        <v>1.1279999999999999</v>
      </c>
      <c r="EL42" s="78">
        <v>1.105</v>
      </c>
      <c r="EM42" s="78">
        <v>1.1220000000000001</v>
      </c>
      <c r="EN42" s="78">
        <v>1.123</v>
      </c>
      <c r="EO42" s="78">
        <v>1.113</v>
      </c>
      <c r="EP42" s="78">
        <v>1.2490000000000001</v>
      </c>
      <c r="EQ42" s="78">
        <v>1.272</v>
      </c>
      <c r="ER42" s="78">
        <v>1.248</v>
      </c>
      <c r="ES42" s="78">
        <v>1.0820000000000001</v>
      </c>
      <c r="ET42" s="78">
        <v>1.1060000000000001</v>
      </c>
      <c r="EU42" s="78">
        <v>1.0920000000000001</v>
      </c>
      <c r="EV42" s="78">
        <v>1.18</v>
      </c>
      <c r="EW42" s="78">
        <v>1.5960000000000001</v>
      </c>
      <c r="EX42" s="78">
        <v>1.232</v>
      </c>
      <c r="EY42" s="78">
        <v>1.117</v>
      </c>
      <c r="EZ42" s="78">
        <v>1.1040000000000001</v>
      </c>
      <c r="FA42" s="78">
        <v>1.321</v>
      </c>
      <c r="FB42" s="78">
        <v>1.1459999999999999</v>
      </c>
      <c r="FC42" s="78">
        <v>1.1950000000000001</v>
      </c>
      <c r="FD42" s="78">
        <v>1.145</v>
      </c>
      <c r="FE42" s="78">
        <v>1.1160000000000001</v>
      </c>
      <c r="FF42" s="78">
        <v>1.1339999999999999</v>
      </c>
      <c r="FG42" s="78">
        <v>1.1439999999999999</v>
      </c>
      <c r="FH42" s="78">
        <v>1.1080000000000001</v>
      </c>
      <c r="FI42" s="78">
        <v>1.1759999999999999</v>
      </c>
      <c r="FJ42" s="78">
        <v>1.167</v>
      </c>
      <c r="FK42" s="78">
        <v>1.1870000000000001</v>
      </c>
      <c r="FL42" s="78">
        <v>1.175</v>
      </c>
      <c r="FM42" s="78">
        <v>1.177</v>
      </c>
      <c r="FN42" s="78">
        <v>1.1850000000000001</v>
      </c>
      <c r="FO42" s="78">
        <v>1.177</v>
      </c>
      <c r="FP42" s="78">
        <v>1.206</v>
      </c>
      <c r="FQ42" s="78">
        <v>1.167</v>
      </c>
      <c r="FR42" s="78">
        <v>1.149</v>
      </c>
      <c r="FS42" s="78">
        <v>1.145</v>
      </c>
      <c r="FT42" s="78">
        <v>1.1459999999999999</v>
      </c>
      <c r="FU42" s="78">
        <v>1.1950000000000001</v>
      </c>
      <c r="FV42" s="78">
        <v>1.147</v>
      </c>
      <c r="FW42" s="78">
        <v>1.147</v>
      </c>
      <c r="FX42" s="78">
        <v>1.196</v>
      </c>
      <c r="FY42" s="95"/>
      <c r="FZ42" s="12"/>
      <c r="GA42" s="12"/>
      <c r="GB42" s="12"/>
      <c r="GC42" s="12"/>
      <c r="GD42" s="12"/>
      <c r="GE42" s="2"/>
      <c r="GF42" s="2"/>
      <c r="GG42" s="2"/>
      <c r="GH42" s="2"/>
      <c r="GI42" s="2"/>
      <c r="GJ42" s="2"/>
      <c r="GK42" s="2"/>
    </row>
    <row r="43" spans="1:254" x14ac:dyDescent="0.35">
      <c r="A43" s="3" t="s">
        <v>791</v>
      </c>
      <c r="B43" s="2" t="s">
        <v>792</v>
      </c>
      <c r="C43" s="32">
        <v>0.12</v>
      </c>
      <c r="D43" s="32">
        <v>0.12</v>
      </c>
      <c r="E43" s="32">
        <v>0.12</v>
      </c>
      <c r="F43" s="32">
        <v>0.12</v>
      </c>
      <c r="G43" s="32">
        <v>0.12</v>
      </c>
      <c r="H43" s="32">
        <v>0.12</v>
      </c>
      <c r="I43" s="32">
        <v>0.12</v>
      </c>
      <c r="J43" s="32">
        <v>0.12</v>
      </c>
      <c r="K43" s="32">
        <v>0.12</v>
      </c>
      <c r="L43" s="32">
        <v>0.12</v>
      </c>
      <c r="M43" s="32">
        <v>0.12</v>
      </c>
      <c r="N43" s="32">
        <v>0.12</v>
      </c>
      <c r="O43" s="32">
        <v>0.12</v>
      </c>
      <c r="P43" s="32">
        <v>0.12</v>
      </c>
      <c r="Q43" s="32">
        <v>0.12</v>
      </c>
      <c r="R43" s="32">
        <v>0.12</v>
      </c>
      <c r="S43" s="32">
        <v>0.12</v>
      </c>
      <c r="T43" s="32">
        <v>0.12</v>
      </c>
      <c r="U43" s="32">
        <v>0.12</v>
      </c>
      <c r="V43" s="32">
        <v>0.12</v>
      </c>
      <c r="W43" s="32">
        <v>0.12</v>
      </c>
      <c r="X43" s="32">
        <v>0.12</v>
      </c>
      <c r="Y43" s="32">
        <v>0.12</v>
      </c>
      <c r="Z43" s="32">
        <v>0.12</v>
      </c>
      <c r="AA43" s="32">
        <v>0.12</v>
      </c>
      <c r="AB43" s="32">
        <v>0.12</v>
      </c>
      <c r="AC43" s="32">
        <v>0.12</v>
      </c>
      <c r="AD43" s="32">
        <v>0.12</v>
      </c>
      <c r="AE43" s="32">
        <v>0.12</v>
      </c>
      <c r="AF43" s="32">
        <v>0.12</v>
      </c>
      <c r="AG43" s="32">
        <v>0.12</v>
      </c>
      <c r="AH43" s="32">
        <v>0.12</v>
      </c>
      <c r="AI43" s="32">
        <v>0.12</v>
      </c>
      <c r="AJ43" s="32">
        <v>0.12</v>
      </c>
      <c r="AK43" s="32">
        <v>0.12</v>
      </c>
      <c r="AL43" s="32">
        <v>0.12</v>
      </c>
      <c r="AM43" s="32">
        <v>0.12</v>
      </c>
      <c r="AN43" s="32">
        <v>0.12</v>
      </c>
      <c r="AO43" s="32">
        <v>0.12</v>
      </c>
      <c r="AP43" s="32">
        <v>0.12</v>
      </c>
      <c r="AQ43" s="32">
        <v>0.12</v>
      </c>
      <c r="AR43" s="32">
        <v>0.12</v>
      </c>
      <c r="AS43" s="32">
        <v>0.12</v>
      </c>
      <c r="AT43" s="32">
        <v>0.12</v>
      </c>
      <c r="AU43" s="32">
        <v>0.12</v>
      </c>
      <c r="AV43" s="32">
        <v>0.12</v>
      </c>
      <c r="AW43" s="32">
        <v>0.12</v>
      </c>
      <c r="AX43" s="32">
        <v>0.12</v>
      </c>
      <c r="AY43" s="32">
        <v>0.12</v>
      </c>
      <c r="AZ43" s="32">
        <v>0.12</v>
      </c>
      <c r="BA43" s="32">
        <v>0.12</v>
      </c>
      <c r="BB43" s="32">
        <v>0.12</v>
      </c>
      <c r="BC43" s="32">
        <v>0.12</v>
      </c>
      <c r="BD43" s="32">
        <v>0.12</v>
      </c>
      <c r="BE43" s="32">
        <v>0.12</v>
      </c>
      <c r="BF43" s="32">
        <v>0.12</v>
      </c>
      <c r="BG43" s="32">
        <v>0.12</v>
      </c>
      <c r="BH43" s="32">
        <v>0.12</v>
      </c>
      <c r="BI43" s="32">
        <v>0.12</v>
      </c>
      <c r="BJ43" s="32">
        <v>0.12</v>
      </c>
      <c r="BK43" s="32">
        <v>0.12</v>
      </c>
      <c r="BL43" s="32">
        <v>0.12</v>
      </c>
      <c r="BM43" s="32">
        <v>0.12</v>
      </c>
      <c r="BN43" s="32">
        <v>0.12</v>
      </c>
      <c r="BO43" s="32">
        <v>0.12</v>
      </c>
      <c r="BP43" s="32">
        <v>0.12</v>
      </c>
      <c r="BQ43" s="32">
        <v>0.12</v>
      </c>
      <c r="BR43" s="32">
        <v>0.12</v>
      </c>
      <c r="BS43" s="32">
        <v>0.12</v>
      </c>
      <c r="BT43" s="32">
        <v>0.12</v>
      </c>
      <c r="BU43" s="32">
        <v>0.12</v>
      </c>
      <c r="BV43" s="32">
        <v>0.12</v>
      </c>
      <c r="BW43" s="32">
        <v>0.12</v>
      </c>
      <c r="BX43" s="32">
        <v>0.12</v>
      </c>
      <c r="BY43" s="32">
        <v>0.12</v>
      </c>
      <c r="BZ43" s="32">
        <v>0.12</v>
      </c>
      <c r="CA43" s="32">
        <v>0.12</v>
      </c>
      <c r="CB43" s="32">
        <v>0.12</v>
      </c>
      <c r="CC43" s="32">
        <v>0.12</v>
      </c>
      <c r="CD43" s="32">
        <v>0.12</v>
      </c>
      <c r="CE43" s="32">
        <v>0.12</v>
      </c>
      <c r="CF43" s="32">
        <v>0.12</v>
      </c>
      <c r="CG43" s="32">
        <v>0.12</v>
      </c>
      <c r="CH43" s="32">
        <v>0.12</v>
      </c>
      <c r="CI43" s="32">
        <v>0.12</v>
      </c>
      <c r="CJ43" s="32">
        <v>0.12</v>
      </c>
      <c r="CK43" s="32">
        <v>0.12</v>
      </c>
      <c r="CL43" s="32">
        <v>0.12</v>
      </c>
      <c r="CM43" s="32">
        <v>0.12</v>
      </c>
      <c r="CN43" s="32">
        <v>0.12</v>
      </c>
      <c r="CO43" s="32">
        <v>0.12</v>
      </c>
      <c r="CP43" s="32">
        <v>0.12</v>
      </c>
      <c r="CQ43" s="32">
        <v>0.12</v>
      </c>
      <c r="CR43" s="32">
        <v>0.12</v>
      </c>
      <c r="CS43" s="32">
        <v>0.12</v>
      </c>
      <c r="CT43" s="32">
        <v>0.12</v>
      </c>
      <c r="CU43" s="32">
        <v>0.12</v>
      </c>
      <c r="CV43" s="32">
        <v>0.12</v>
      </c>
      <c r="CW43" s="32">
        <v>0.12</v>
      </c>
      <c r="CX43" s="32">
        <v>0.12</v>
      </c>
      <c r="CY43" s="32">
        <v>0.12</v>
      </c>
      <c r="CZ43" s="32">
        <v>0.12</v>
      </c>
      <c r="DA43" s="32">
        <v>0.12</v>
      </c>
      <c r="DB43" s="32">
        <v>0.12</v>
      </c>
      <c r="DC43" s="32">
        <v>0.12</v>
      </c>
      <c r="DD43" s="32">
        <v>0.12</v>
      </c>
      <c r="DE43" s="32">
        <v>0.12</v>
      </c>
      <c r="DF43" s="32">
        <v>0.12</v>
      </c>
      <c r="DG43" s="32">
        <v>0.12</v>
      </c>
      <c r="DH43" s="32">
        <v>0.12</v>
      </c>
      <c r="DI43" s="32">
        <v>0.12</v>
      </c>
      <c r="DJ43" s="32">
        <v>0.12</v>
      </c>
      <c r="DK43" s="32">
        <v>0.12</v>
      </c>
      <c r="DL43" s="32">
        <v>0.12</v>
      </c>
      <c r="DM43" s="32">
        <v>0.12</v>
      </c>
      <c r="DN43" s="32">
        <v>0.12</v>
      </c>
      <c r="DO43" s="32">
        <v>0.12</v>
      </c>
      <c r="DP43" s="32">
        <v>0.12</v>
      </c>
      <c r="DQ43" s="32">
        <v>0.12</v>
      </c>
      <c r="DR43" s="32">
        <v>0.12</v>
      </c>
      <c r="DS43" s="32">
        <v>0.12</v>
      </c>
      <c r="DT43" s="32">
        <v>0.12</v>
      </c>
      <c r="DU43" s="32">
        <v>0.12</v>
      </c>
      <c r="DV43" s="32">
        <v>0.12</v>
      </c>
      <c r="DW43" s="32">
        <v>0.12</v>
      </c>
      <c r="DX43" s="32">
        <v>0.12</v>
      </c>
      <c r="DY43" s="32">
        <v>0.12</v>
      </c>
      <c r="DZ43" s="32">
        <v>0.12</v>
      </c>
      <c r="EA43" s="32">
        <v>0.12</v>
      </c>
      <c r="EB43" s="32">
        <v>0.12</v>
      </c>
      <c r="EC43" s="32">
        <v>0.12</v>
      </c>
      <c r="ED43" s="32">
        <v>0.12</v>
      </c>
      <c r="EE43" s="32">
        <v>0.12</v>
      </c>
      <c r="EF43" s="32">
        <v>0.12</v>
      </c>
      <c r="EG43" s="32">
        <v>0.12</v>
      </c>
      <c r="EH43" s="32">
        <v>0.12</v>
      </c>
      <c r="EI43" s="32">
        <v>0.12</v>
      </c>
      <c r="EJ43" s="32">
        <v>0.12</v>
      </c>
      <c r="EK43" s="32">
        <v>0.12</v>
      </c>
      <c r="EL43" s="32">
        <v>0.12</v>
      </c>
      <c r="EM43" s="32">
        <v>0.12</v>
      </c>
      <c r="EN43" s="32">
        <v>0.12</v>
      </c>
      <c r="EO43" s="32">
        <v>0.12</v>
      </c>
      <c r="EP43" s="32">
        <v>0.12</v>
      </c>
      <c r="EQ43" s="32">
        <v>0.12</v>
      </c>
      <c r="ER43" s="32">
        <v>0.12</v>
      </c>
      <c r="ES43" s="32">
        <v>0.12</v>
      </c>
      <c r="ET43" s="32">
        <v>0.12</v>
      </c>
      <c r="EU43" s="32">
        <v>0.12</v>
      </c>
      <c r="EV43" s="32">
        <v>0.12</v>
      </c>
      <c r="EW43" s="32">
        <v>0.12</v>
      </c>
      <c r="EX43" s="32">
        <v>0.12</v>
      </c>
      <c r="EY43" s="32">
        <v>0.12</v>
      </c>
      <c r="EZ43" s="32">
        <v>0.12</v>
      </c>
      <c r="FA43" s="32">
        <v>0.12</v>
      </c>
      <c r="FB43" s="32">
        <v>0.12</v>
      </c>
      <c r="FC43" s="32">
        <v>0.12</v>
      </c>
      <c r="FD43" s="32">
        <v>0.12</v>
      </c>
      <c r="FE43" s="32">
        <v>0.12</v>
      </c>
      <c r="FF43" s="32">
        <v>0.12</v>
      </c>
      <c r="FG43" s="32">
        <v>0.12</v>
      </c>
      <c r="FH43" s="32">
        <v>0.12</v>
      </c>
      <c r="FI43" s="32">
        <v>0.12</v>
      </c>
      <c r="FJ43" s="32">
        <v>0.12</v>
      </c>
      <c r="FK43" s="32">
        <v>0.12</v>
      </c>
      <c r="FL43" s="32">
        <v>0.12</v>
      </c>
      <c r="FM43" s="32">
        <v>0.12</v>
      </c>
      <c r="FN43" s="32">
        <v>0.12</v>
      </c>
      <c r="FO43" s="32">
        <v>0.12</v>
      </c>
      <c r="FP43" s="32">
        <v>0.12</v>
      </c>
      <c r="FQ43" s="32">
        <v>0.12</v>
      </c>
      <c r="FR43" s="32">
        <v>0.12</v>
      </c>
      <c r="FS43" s="32">
        <v>0.12</v>
      </c>
      <c r="FT43" s="32">
        <v>0.12</v>
      </c>
      <c r="FU43" s="32">
        <v>0.12</v>
      </c>
      <c r="FV43" s="32">
        <v>0.12</v>
      </c>
      <c r="FW43" s="32">
        <v>0.12</v>
      </c>
      <c r="FX43" s="32">
        <v>0.12</v>
      </c>
      <c r="FY43" s="32"/>
      <c r="FZ43" s="12"/>
      <c r="GA43" s="12"/>
      <c r="GB43" s="12"/>
      <c r="GC43" s="12"/>
      <c r="GD43" s="12"/>
      <c r="GE43" s="2"/>
      <c r="GF43" s="2"/>
      <c r="GG43" s="2"/>
      <c r="GH43" s="2"/>
      <c r="GI43" s="2"/>
      <c r="GJ43" s="2"/>
      <c r="GK43" s="2"/>
    </row>
    <row r="44" spans="1:254" x14ac:dyDescent="0.35">
      <c r="A44" s="3" t="s">
        <v>793</v>
      </c>
      <c r="B44" s="2" t="s">
        <v>794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/>
      <c r="FZ44" s="12"/>
      <c r="GA44" s="12"/>
      <c r="GB44" s="12"/>
      <c r="GC44" s="12"/>
      <c r="GD44" s="12"/>
      <c r="GE44" s="2"/>
      <c r="GF44" s="2"/>
      <c r="GG44" s="2"/>
      <c r="GH44" s="2"/>
      <c r="GI44" s="2"/>
      <c r="GJ44" s="2"/>
      <c r="GK44" s="2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</row>
    <row r="45" spans="1:254" x14ac:dyDescent="0.35">
      <c r="A45" s="2"/>
      <c r="B45" s="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3"/>
      <c r="GA45" s="33"/>
      <c r="GB45" s="12"/>
      <c r="GC45" s="12"/>
      <c r="GD45" s="12"/>
      <c r="GE45" s="2"/>
      <c r="GF45" s="2"/>
      <c r="GG45" s="2"/>
      <c r="GH45" s="2"/>
      <c r="GI45" s="2"/>
      <c r="GJ45" s="2"/>
      <c r="GK45" s="2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s="37" customFormat="1" x14ac:dyDescent="0.35">
      <c r="A46" s="2"/>
      <c r="B46" s="30" t="s">
        <v>451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"/>
      <c r="FZ46" s="33"/>
      <c r="GA46" s="35"/>
      <c r="GB46" s="12"/>
      <c r="GC46" s="12"/>
      <c r="GD46" s="12"/>
      <c r="GE46" s="2"/>
      <c r="GF46" s="2"/>
      <c r="GG46" s="2"/>
      <c r="GH46" s="2"/>
      <c r="GI46" s="2"/>
      <c r="GJ46" s="2"/>
      <c r="GK46" s="2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x14ac:dyDescent="0.35">
      <c r="A47" s="38" t="s">
        <v>452</v>
      </c>
      <c r="B47" s="35" t="s">
        <v>663</v>
      </c>
      <c r="C47" s="39">
        <f>'HB24-1448_GovJanReq'!C40</f>
        <v>2560686.8522000001</v>
      </c>
      <c r="D47" s="40">
        <v>6068580.4500000002</v>
      </c>
      <c r="E47" s="40">
        <v>1444121.25</v>
      </c>
      <c r="F47" s="40">
        <v>2186086.4300000002</v>
      </c>
      <c r="G47" s="40">
        <v>428862.04</v>
      </c>
      <c r="H47" s="40">
        <v>184982.61</v>
      </c>
      <c r="I47" s="40">
        <v>1809421.81</v>
      </c>
      <c r="J47" s="40">
        <v>600359.41</v>
      </c>
      <c r="K47" s="40">
        <v>149409.51999999999</v>
      </c>
      <c r="L47" s="40">
        <v>1285932.06</v>
      </c>
      <c r="M47" s="40">
        <v>495734.92</v>
      </c>
      <c r="N47" s="40">
        <v>12893543.369999999</v>
      </c>
      <c r="O47" s="40">
        <v>5184910.91</v>
      </c>
      <c r="P47" s="40">
        <v>98033.26</v>
      </c>
      <c r="Q47" s="40">
        <v>6984070.2400000002</v>
      </c>
      <c r="R47" s="40">
        <v>117387.96</v>
      </c>
      <c r="S47" s="40">
        <v>941027.17</v>
      </c>
      <c r="T47" s="40">
        <v>50774.68</v>
      </c>
      <c r="U47" s="40">
        <v>51513.32</v>
      </c>
      <c r="V47" s="40">
        <v>91452.54</v>
      </c>
      <c r="W47" s="40">
        <v>20485.07</v>
      </c>
      <c r="X47" s="40">
        <v>23503.47</v>
      </c>
      <c r="Y47" s="40">
        <v>145352.82</v>
      </c>
      <c r="Z47" s="40">
        <v>63731.5</v>
      </c>
      <c r="AA47" s="40">
        <v>6802241.46</v>
      </c>
      <c r="AB47" s="40">
        <v>12251040.92</v>
      </c>
      <c r="AC47" s="40">
        <v>578302.21</v>
      </c>
      <c r="AD47" s="40">
        <v>703196.53</v>
      </c>
      <c r="AE47" s="40">
        <v>48617.120000000003</v>
      </c>
      <c r="AF47" s="40">
        <v>86811.59</v>
      </c>
      <c r="AG47" s="41">
        <v>322958.38</v>
      </c>
      <c r="AH47" s="40">
        <v>172657.77</v>
      </c>
      <c r="AI47" s="40">
        <v>53122.47</v>
      </c>
      <c r="AJ47" s="40">
        <v>128163.01</v>
      </c>
      <c r="AK47" s="40">
        <v>74603.09</v>
      </c>
      <c r="AL47" s="40">
        <v>98388.41</v>
      </c>
      <c r="AM47" s="40">
        <v>115377.55</v>
      </c>
      <c r="AN47" s="40">
        <v>413990.07</v>
      </c>
      <c r="AO47" s="40">
        <v>1676936.43</v>
      </c>
      <c r="AP47" s="40">
        <v>37700132.310000002</v>
      </c>
      <c r="AQ47" s="40">
        <v>97428.55</v>
      </c>
      <c r="AR47" s="40">
        <v>21880966.199999999</v>
      </c>
      <c r="AS47" s="40">
        <v>2513262.4</v>
      </c>
      <c r="AT47" s="40">
        <v>1167107.3600000001</v>
      </c>
      <c r="AU47" s="40">
        <v>178802.57</v>
      </c>
      <c r="AV47" s="40">
        <v>179035.75</v>
      </c>
      <c r="AW47" s="40">
        <v>102589.94</v>
      </c>
      <c r="AX47" s="40">
        <v>78396.2</v>
      </c>
      <c r="AY47" s="40">
        <v>127245.96</v>
      </c>
      <c r="AZ47" s="40">
        <v>1512386.73</v>
      </c>
      <c r="BA47" s="40">
        <v>2187937.56</v>
      </c>
      <c r="BB47" s="40">
        <v>485771.55</v>
      </c>
      <c r="BC47" s="40">
        <v>8539684.5500000007</v>
      </c>
      <c r="BD47" s="40">
        <v>1409316.74</v>
      </c>
      <c r="BE47" s="40">
        <v>425098.36</v>
      </c>
      <c r="BF47" s="40">
        <v>6979427.0599999996</v>
      </c>
      <c r="BG47" s="40">
        <v>115579.55</v>
      </c>
      <c r="BH47" s="40">
        <v>147663.12</v>
      </c>
      <c r="BI47" s="40">
        <v>55868.160000000003</v>
      </c>
      <c r="BJ47" s="40">
        <v>1934186.26</v>
      </c>
      <c r="BK47" s="40">
        <v>1031173.03</v>
      </c>
      <c r="BL47" s="40">
        <v>18195.330000000002</v>
      </c>
      <c r="BM47" s="40">
        <v>91995.89</v>
      </c>
      <c r="BN47" s="40">
        <v>1139858.77</v>
      </c>
      <c r="BO47" s="40">
        <v>396388.6</v>
      </c>
      <c r="BP47" s="40">
        <v>245997.25</v>
      </c>
      <c r="BQ47" s="40">
        <v>1733716.34</v>
      </c>
      <c r="BR47" s="40">
        <v>459017.22</v>
      </c>
      <c r="BS47" s="40">
        <v>258944.15</v>
      </c>
      <c r="BT47" s="40">
        <v>149392.14000000001</v>
      </c>
      <c r="BU47" s="40">
        <v>109362.84</v>
      </c>
      <c r="BV47" s="40">
        <v>817601.21</v>
      </c>
      <c r="BW47" s="40">
        <v>711654.23</v>
      </c>
      <c r="BX47" s="40">
        <v>99943.77</v>
      </c>
      <c r="BY47" s="40">
        <v>193396.48000000001</v>
      </c>
      <c r="BZ47" s="40">
        <v>99867.18</v>
      </c>
      <c r="CA47" s="40">
        <v>394616.81</v>
      </c>
      <c r="CB47" s="40">
        <v>24768877.350000001</v>
      </c>
      <c r="CC47" s="40">
        <v>91062.73</v>
      </c>
      <c r="CD47" s="40">
        <v>72919.69</v>
      </c>
      <c r="CE47" s="40">
        <v>104487.79</v>
      </c>
      <c r="CF47" s="40">
        <v>86249.23</v>
      </c>
      <c r="CG47" s="40">
        <v>74426.7</v>
      </c>
      <c r="CH47" s="40">
        <v>33444.1</v>
      </c>
      <c r="CI47" s="40">
        <v>320790.64</v>
      </c>
      <c r="CJ47" s="40">
        <v>313858.84000000003</v>
      </c>
      <c r="CK47" s="40">
        <v>1519908.61</v>
      </c>
      <c r="CL47" s="40">
        <v>233618.03</v>
      </c>
      <c r="CM47" s="40">
        <v>113893.58</v>
      </c>
      <c r="CN47" s="40">
        <v>8605084.4100000001</v>
      </c>
      <c r="CO47" s="40">
        <v>5153394.09</v>
      </c>
      <c r="CP47" s="40">
        <v>734189.06</v>
      </c>
      <c r="CQ47" s="40">
        <v>386426.67</v>
      </c>
      <c r="CR47" s="40">
        <v>80485.73</v>
      </c>
      <c r="CS47" s="40">
        <v>248224.67</v>
      </c>
      <c r="CT47" s="40">
        <v>85958.85</v>
      </c>
      <c r="CU47" s="40">
        <v>58359.59</v>
      </c>
      <c r="CV47" s="40">
        <v>47858.69</v>
      </c>
      <c r="CW47" s="2">
        <v>134115.63</v>
      </c>
      <c r="CX47" s="40">
        <v>243713.34</v>
      </c>
      <c r="CY47" s="40">
        <v>18970.75</v>
      </c>
      <c r="CZ47" s="40">
        <v>629899.39</v>
      </c>
      <c r="DA47" s="40">
        <v>123499.93</v>
      </c>
      <c r="DB47" s="40">
        <v>101395.44</v>
      </c>
      <c r="DC47" s="40">
        <v>112080.46</v>
      </c>
      <c r="DD47" s="40">
        <v>97944.92</v>
      </c>
      <c r="DE47" s="40">
        <v>288400.14</v>
      </c>
      <c r="DF47" s="40">
        <v>7817551.8200000003</v>
      </c>
      <c r="DG47" s="40">
        <v>118174.05</v>
      </c>
      <c r="DH47" s="40">
        <v>1002544.97</v>
      </c>
      <c r="DI47" s="40">
        <v>1169415.45</v>
      </c>
      <c r="DJ47" s="40">
        <v>169846.5</v>
      </c>
      <c r="DK47" s="40">
        <v>88144.5</v>
      </c>
      <c r="DL47" s="40">
        <v>2420056.54</v>
      </c>
      <c r="DM47" s="40">
        <v>77790.55</v>
      </c>
      <c r="DN47" s="40">
        <v>628414.66</v>
      </c>
      <c r="DO47" s="40">
        <v>761258.72</v>
      </c>
      <c r="DP47" s="40">
        <v>77422.7</v>
      </c>
      <c r="DQ47" s="40">
        <v>409714.16</v>
      </c>
      <c r="DR47" s="40">
        <v>475735.48</v>
      </c>
      <c r="DS47" s="40">
        <v>198489</v>
      </c>
      <c r="DT47" s="40">
        <v>53085.02</v>
      </c>
      <c r="DU47" s="40">
        <v>128255.13</v>
      </c>
      <c r="DV47" s="40">
        <v>49041.63</v>
      </c>
      <c r="DW47" s="40">
        <v>105819.77</v>
      </c>
      <c r="DX47" s="40">
        <v>165524.42000000001</v>
      </c>
      <c r="DY47" s="40">
        <v>211849.28</v>
      </c>
      <c r="DZ47" s="40">
        <v>440337.14</v>
      </c>
      <c r="EA47" s="40">
        <v>606678.97</v>
      </c>
      <c r="EB47" s="40">
        <v>264983.83</v>
      </c>
      <c r="EC47" s="40">
        <v>112196.29</v>
      </c>
      <c r="ED47" s="40">
        <v>606490.69999999995</v>
      </c>
      <c r="EE47" s="40">
        <v>69368.460000000006</v>
      </c>
      <c r="EF47" s="40">
        <v>327633.84999999998</v>
      </c>
      <c r="EG47" s="40">
        <v>120677.96</v>
      </c>
      <c r="EH47" s="40">
        <v>51207.78</v>
      </c>
      <c r="EI47" s="40">
        <v>3323220.8</v>
      </c>
      <c r="EJ47" s="40">
        <v>2056399.34</v>
      </c>
      <c r="EK47" s="40">
        <v>137117.85</v>
      </c>
      <c r="EL47" s="40">
        <v>36713.550000000003</v>
      </c>
      <c r="EM47" s="40">
        <v>247634.55</v>
      </c>
      <c r="EN47" s="40">
        <v>285190.57</v>
      </c>
      <c r="EO47" s="40">
        <v>144936.91</v>
      </c>
      <c r="EP47" s="40">
        <v>223170.3</v>
      </c>
      <c r="EQ47" s="40">
        <v>1024267.5</v>
      </c>
      <c r="ER47" s="40">
        <v>209171.85</v>
      </c>
      <c r="ES47" s="40">
        <v>106678.02</v>
      </c>
      <c r="ET47" s="40">
        <v>133939.82999999999</v>
      </c>
      <c r="EU47" s="40">
        <v>189375.43</v>
      </c>
      <c r="EV47" s="40">
        <v>43464.959999999999</v>
      </c>
      <c r="EW47" s="40">
        <v>341846.47</v>
      </c>
      <c r="EX47" s="40">
        <v>19788.41</v>
      </c>
      <c r="EY47" s="40">
        <v>106184.84</v>
      </c>
      <c r="EZ47" s="40">
        <v>92250.34</v>
      </c>
      <c r="FA47" s="40">
        <v>1567984.63</v>
      </c>
      <c r="FB47" s="41">
        <v>469609.63</v>
      </c>
      <c r="FC47" s="40">
        <v>926616</v>
      </c>
      <c r="FD47" s="40">
        <v>157711.57</v>
      </c>
      <c r="FE47" s="40">
        <v>64813.09</v>
      </c>
      <c r="FF47" s="40">
        <v>70542.399999999994</v>
      </c>
      <c r="FG47" s="40">
        <v>71488.67</v>
      </c>
      <c r="FH47" s="40">
        <v>112198.64</v>
      </c>
      <c r="FI47" s="40">
        <v>558618.73</v>
      </c>
      <c r="FJ47" s="40">
        <v>861473.15</v>
      </c>
      <c r="FK47" s="40">
        <v>927120.98</v>
      </c>
      <c r="FL47" s="40">
        <v>1829177.87</v>
      </c>
      <c r="FM47" s="40">
        <v>532404.37</v>
      </c>
      <c r="FN47" s="40">
        <v>3532207.73</v>
      </c>
      <c r="FO47" s="41">
        <v>629176.46</v>
      </c>
      <c r="FP47" s="40">
        <v>752042.46</v>
      </c>
      <c r="FQ47" s="40">
        <v>409839.03</v>
      </c>
      <c r="FR47" s="40">
        <v>177143.45</v>
      </c>
      <c r="FS47" s="40">
        <v>72860.350000000006</v>
      </c>
      <c r="FT47" s="41">
        <v>109456.97</v>
      </c>
      <c r="FU47" s="40">
        <v>297429.19</v>
      </c>
      <c r="FV47" s="40">
        <v>195022.78</v>
      </c>
      <c r="FW47" s="40">
        <v>48430.720000000001</v>
      </c>
      <c r="FX47" s="40">
        <v>39107.11</v>
      </c>
      <c r="FY47" s="35"/>
      <c r="FZ47" s="33">
        <f>SUM(C47:FX47)</f>
        <v>249920454.67219993</v>
      </c>
      <c r="GA47" s="2"/>
      <c r="GB47" s="35"/>
      <c r="GC47" s="35"/>
      <c r="GD47" s="35"/>
      <c r="GE47" s="35"/>
      <c r="GF47" s="35"/>
      <c r="GG47" s="35"/>
      <c r="GH47" s="35"/>
      <c r="GI47" s="35"/>
      <c r="GJ47" s="35"/>
      <c r="GK47" s="35"/>
    </row>
    <row r="48" spans="1:254" x14ac:dyDescent="0.35">
      <c r="A48" s="3" t="s">
        <v>453</v>
      </c>
      <c r="B48" s="2" t="s">
        <v>664</v>
      </c>
      <c r="C48" s="39">
        <f>'HB24-1448_GovJanReq'!C41</f>
        <v>1243601606.6496468</v>
      </c>
      <c r="D48" s="41">
        <v>4520376063.8174219</v>
      </c>
      <c r="E48" s="41">
        <v>1224119509.3321149</v>
      </c>
      <c r="F48" s="41">
        <v>3308074988.8981552</v>
      </c>
      <c r="G48" s="41">
        <v>573852597.72417617</v>
      </c>
      <c r="H48" s="41">
        <v>145655715.13624379</v>
      </c>
      <c r="I48" s="41">
        <v>1182351464.602762</v>
      </c>
      <c r="J48" s="41">
        <v>194881997.34144619</v>
      </c>
      <c r="K48" s="41">
        <v>51576022.11863175</v>
      </c>
      <c r="L48" s="41">
        <v>892187374.23643827</v>
      </c>
      <c r="M48" s="41">
        <v>327433433.58006012</v>
      </c>
      <c r="N48" s="41">
        <v>9590444923.7217064</v>
      </c>
      <c r="O48" s="41">
        <v>2732456943.5970211</v>
      </c>
      <c r="P48" s="41">
        <v>57259418.744442552</v>
      </c>
      <c r="Q48" s="41">
        <v>5762916876.5843554</v>
      </c>
      <c r="R48" s="41">
        <v>75923079.148940355</v>
      </c>
      <c r="S48" s="41">
        <v>607579178.51332831</v>
      </c>
      <c r="T48" s="41">
        <v>27185477.323791571</v>
      </c>
      <c r="U48" s="41">
        <v>31073581.949525453</v>
      </c>
      <c r="V48" s="41">
        <v>39213012.957507208</v>
      </c>
      <c r="W48" s="41">
        <v>6811214.997656187</v>
      </c>
      <c r="X48" s="41">
        <v>19031044.297738973</v>
      </c>
      <c r="Y48" s="41">
        <v>78909991.043457299</v>
      </c>
      <c r="Z48" s="41">
        <v>27835170.455760274</v>
      </c>
      <c r="AA48" s="41">
        <v>6865975746.7975941</v>
      </c>
      <c r="AB48" s="41">
        <v>10498646608.118092</v>
      </c>
      <c r="AC48" s="41">
        <v>478699598.15389931</v>
      </c>
      <c r="AD48" s="41">
        <v>512928524.46546149</v>
      </c>
      <c r="AE48" s="41">
        <v>51356787.445066139</v>
      </c>
      <c r="AF48" s="41">
        <v>98356638.067512855</v>
      </c>
      <c r="AG48" s="41">
        <v>383778622.32343137</v>
      </c>
      <c r="AH48" s="41">
        <v>47610818.377289474</v>
      </c>
      <c r="AI48" s="41">
        <v>12287826.755423428</v>
      </c>
      <c r="AJ48" s="41">
        <v>41680225.545014247</v>
      </c>
      <c r="AK48" s="41">
        <v>68026706.149202496</v>
      </c>
      <c r="AL48" s="41">
        <v>93124544.563597113</v>
      </c>
      <c r="AM48" s="41">
        <v>62011689.93829307</v>
      </c>
      <c r="AN48" s="41">
        <v>176665382.74765393</v>
      </c>
      <c r="AO48" s="41">
        <v>602392918.21131992</v>
      </c>
      <c r="AP48" s="41">
        <v>24966021135.429543</v>
      </c>
      <c r="AQ48" s="41">
        <v>95669538.197285175</v>
      </c>
      <c r="AR48" s="41">
        <v>10768814789.878386</v>
      </c>
      <c r="AS48" s="41">
        <v>4867127425.3747005</v>
      </c>
      <c r="AT48" s="41">
        <v>408183992.65006876</v>
      </c>
      <c r="AU48" s="41">
        <v>71885674.39792572</v>
      </c>
      <c r="AV48" s="41">
        <v>46303396.261848018</v>
      </c>
      <c r="AW48" s="41">
        <v>39259964.131445587</v>
      </c>
      <c r="AX48" s="41">
        <v>30483498.489724554</v>
      </c>
      <c r="AY48" s="41">
        <v>61843898.422990702</v>
      </c>
      <c r="AZ48" s="41">
        <v>1114831203.3171828</v>
      </c>
      <c r="BA48" s="41">
        <v>974585423.77318358</v>
      </c>
      <c r="BB48" s="41">
        <v>288422979.72040212</v>
      </c>
      <c r="BC48" s="41">
        <v>4702934007.5028353</v>
      </c>
      <c r="BD48" s="41">
        <v>631299446.8221693</v>
      </c>
      <c r="BE48" s="41">
        <v>209661517.61996523</v>
      </c>
      <c r="BF48" s="41">
        <v>3043732732.5291886</v>
      </c>
      <c r="BG48" s="41">
        <v>69172966.590302154</v>
      </c>
      <c r="BH48" s="41">
        <v>85278110.863035381</v>
      </c>
      <c r="BI48" s="41">
        <v>55323886.024676353</v>
      </c>
      <c r="BJ48" s="41">
        <v>1031567215.8844934</v>
      </c>
      <c r="BK48" s="41">
        <v>2003210325.5806057</v>
      </c>
      <c r="BL48" s="41">
        <v>8046441.8876479268</v>
      </c>
      <c r="BM48" s="41">
        <v>43909529.706827812</v>
      </c>
      <c r="BN48" s="41">
        <v>400914386.33701766</v>
      </c>
      <c r="BO48" s="41">
        <v>214827158.02866638</v>
      </c>
      <c r="BP48" s="41">
        <v>104969090.65814769</v>
      </c>
      <c r="BQ48" s="41">
        <v>2153016991.603569</v>
      </c>
      <c r="BR48" s="41">
        <v>1214292086.2726393</v>
      </c>
      <c r="BS48" s="41">
        <v>927458449.2157985</v>
      </c>
      <c r="BT48" s="41">
        <v>464218802.46572447</v>
      </c>
      <c r="BU48" s="41">
        <v>176869885.40160304</v>
      </c>
      <c r="BV48" s="41">
        <v>1480072171.6236086</v>
      </c>
      <c r="BW48" s="41">
        <v>1183991135.1934788</v>
      </c>
      <c r="BX48" s="41">
        <v>71521146.246909052</v>
      </c>
      <c r="BY48" s="41">
        <v>138809825.32344174</v>
      </c>
      <c r="BZ48" s="41">
        <v>45060755.806848407</v>
      </c>
      <c r="CA48" s="41">
        <v>109677560.66631818</v>
      </c>
      <c r="CB48" s="41">
        <v>14769614386.159739</v>
      </c>
      <c r="CC48" s="41">
        <v>21701990.459990714</v>
      </c>
      <c r="CD48" s="41">
        <v>19851531.418078423</v>
      </c>
      <c r="CE48" s="41">
        <v>46081985.739354208</v>
      </c>
      <c r="CF48" s="41">
        <v>32237521.699186254</v>
      </c>
      <c r="CG48" s="41">
        <v>26155301.761280842</v>
      </c>
      <c r="CH48" s="41">
        <v>18679472.449156404</v>
      </c>
      <c r="CI48" s="41">
        <v>125858608.64781278</v>
      </c>
      <c r="CJ48" s="41">
        <v>441849646.04811555</v>
      </c>
      <c r="CK48" s="41">
        <v>1747204888.5024419</v>
      </c>
      <c r="CL48" s="41">
        <v>273214570.89100206</v>
      </c>
      <c r="CM48" s="41">
        <v>290171407.75407547</v>
      </c>
      <c r="CN48" s="41">
        <v>5386177640.3771019</v>
      </c>
      <c r="CO48" s="41">
        <v>3603985348.7036753</v>
      </c>
      <c r="CP48" s="41">
        <v>681922581.10146487</v>
      </c>
      <c r="CQ48" s="41">
        <v>183615251.31194037</v>
      </c>
      <c r="CR48" s="41">
        <v>164142406.18911654</v>
      </c>
      <c r="CS48" s="41">
        <v>58377627.248269588</v>
      </c>
      <c r="CT48" s="41">
        <v>65810430.384387761</v>
      </c>
      <c r="CU48" s="41">
        <v>19837347.339996941</v>
      </c>
      <c r="CV48" s="41">
        <v>24677913.673428282</v>
      </c>
      <c r="CW48" s="41">
        <v>78285305.618246719</v>
      </c>
      <c r="CX48" s="41">
        <v>90783034.236693919</v>
      </c>
      <c r="CY48" s="41">
        <v>6801420.9230567478</v>
      </c>
      <c r="CZ48" s="41">
        <v>257017791.56822336</v>
      </c>
      <c r="DA48" s="41">
        <v>48608404.218467735</v>
      </c>
      <c r="DB48" s="41">
        <v>43656174.635990135</v>
      </c>
      <c r="DC48" s="41">
        <v>61483727.075588316</v>
      </c>
      <c r="DD48" s="41">
        <v>292472042.1601609</v>
      </c>
      <c r="DE48" s="41">
        <v>172788404.28346723</v>
      </c>
      <c r="DF48" s="41">
        <v>2870377669.3239503</v>
      </c>
      <c r="DG48" s="41">
        <v>65851246.085055798</v>
      </c>
      <c r="DH48" s="41">
        <v>403442625.31019509</v>
      </c>
      <c r="DI48" s="41">
        <v>606389617.79085207</v>
      </c>
      <c r="DJ48" s="41">
        <v>68697298.949765757</v>
      </c>
      <c r="DK48" s="41">
        <v>64758094.618681282</v>
      </c>
      <c r="DL48" s="41">
        <v>917617038.13353014</v>
      </c>
      <c r="DM48" s="41">
        <v>27786177.4488305</v>
      </c>
      <c r="DN48" s="41">
        <v>282346995.50179762</v>
      </c>
      <c r="DO48" s="41">
        <v>383517038.42762721</v>
      </c>
      <c r="DP48" s="41">
        <v>33982318.923972666</v>
      </c>
      <c r="DQ48" s="41">
        <v>500729907.73105943</v>
      </c>
      <c r="DR48" s="41">
        <v>98211401.544237897</v>
      </c>
      <c r="DS48" s="41">
        <v>44999645.49927409</v>
      </c>
      <c r="DT48" s="41">
        <v>12232408.199637603</v>
      </c>
      <c r="DU48" s="41">
        <v>32219955.877370033</v>
      </c>
      <c r="DV48" s="41">
        <v>9769939.1602580957</v>
      </c>
      <c r="DW48" s="41">
        <v>24289938.669203855</v>
      </c>
      <c r="DX48" s="41">
        <v>116793538.51075755</v>
      </c>
      <c r="DY48" s="41">
        <v>222794683.51370659</v>
      </c>
      <c r="DZ48" s="41">
        <v>258350921.04087114</v>
      </c>
      <c r="EA48" s="41">
        <v>657631433.43917203</v>
      </c>
      <c r="EB48" s="41">
        <v>92085525.386901975</v>
      </c>
      <c r="EC48" s="41">
        <v>40055896.724444717</v>
      </c>
      <c r="ED48" s="41">
        <v>5848857376.5394392</v>
      </c>
      <c r="EE48" s="41">
        <v>18795476.860822272</v>
      </c>
      <c r="EF48" s="41">
        <v>108811216.89612466</v>
      </c>
      <c r="EG48" s="41">
        <v>32765384.586948305</v>
      </c>
      <c r="EH48" s="41">
        <v>15488049.816499911</v>
      </c>
      <c r="EI48" s="41">
        <v>1525472323.7714865</v>
      </c>
      <c r="EJ48" s="41">
        <v>1227682218.9221635</v>
      </c>
      <c r="EK48" s="41">
        <v>603151832.62965918</v>
      </c>
      <c r="EL48" s="41">
        <v>289083709.12088758</v>
      </c>
      <c r="EM48" s="41">
        <v>134968441.49054235</v>
      </c>
      <c r="EN48" s="41">
        <v>85767392.217089459</v>
      </c>
      <c r="EO48" s="41">
        <v>47458799.049318895</v>
      </c>
      <c r="EP48" s="41">
        <v>155420519.02642387</v>
      </c>
      <c r="EQ48" s="41">
        <v>1952667604.5762377</v>
      </c>
      <c r="ER48" s="41">
        <v>148649597.61913192</v>
      </c>
      <c r="ES48" s="41">
        <v>38133942.487097889</v>
      </c>
      <c r="ET48" s="41">
        <v>56136170.391549945</v>
      </c>
      <c r="EU48" s="41">
        <v>47835982.666799545</v>
      </c>
      <c r="EV48" s="41">
        <v>82064596.997917801</v>
      </c>
      <c r="EW48" s="41">
        <v>1341850585.5802636</v>
      </c>
      <c r="EX48" s="41">
        <v>58374856.038202748</v>
      </c>
      <c r="EY48" s="41">
        <v>34605578.951935172</v>
      </c>
      <c r="EZ48" s="41">
        <v>30171090.409678221</v>
      </c>
      <c r="FA48" s="41">
        <v>3825563881.5272274</v>
      </c>
      <c r="FB48" s="41">
        <v>491012308.05544251</v>
      </c>
      <c r="FC48" s="41">
        <v>476656111.48539859</v>
      </c>
      <c r="FD48" s="41">
        <v>55554082.287299022</v>
      </c>
      <c r="FE48" s="41">
        <v>33765594.349984318</v>
      </c>
      <c r="FF48" s="41">
        <v>25027026.345334936</v>
      </c>
      <c r="FG48" s="41">
        <v>30831811.073802233</v>
      </c>
      <c r="FH48" s="41">
        <v>37805154.436736263</v>
      </c>
      <c r="FI48" s="41">
        <v>1426641986.7923536</v>
      </c>
      <c r="FJ48" s="41">
        <v>993645198.75942469</v>
      </c>
      <c r="FK48" s="41">
        <v>2165574789.6435361</v>
      </c>
      <c r="FL48" s="41">
        <v>2295824507.7683549</v>
      </c>
      <c r="FM48" s="41">
        <v>1183180101.7270384</v>
      </c>
      <c r="FN48" s="41">
        <v>3033094084.0116987</v>
      </c>
      <c r="FO48" s="41">
        <v>3230530770.1718392</v>
      </c>
      <c r="FP48" s="41">
        <v>1542258695.8623762</v>
      </c>
      <c r="FQ48" s="41">
        <v>540314278.95524025</v>
      </c>
      <c r="FR48" s="41">
        <v>572092832.60842597</v>
      </c>
      <c r="FS48" s="41">
        <v>444874547.97797352</v>
      </c>
      <c r="FT48" s="41">
        <v>459191083.79550272</v>
      </c>
      <c r="FU48" s="41">
        <v>173032976.83335775</v>
      </c>
      <c r="FV48" s="41">
        <v>144356065.18024024</v>
      </c>
      <c r="FW48" s="41">
        <v>20994871.744153053</v>
      </c>
      <c r="FX48" s="41">
        <v>17611628.339902677</v>
      </c>
      <c r="FY48" s="35"/>
      <c r="FZ48" s="35">
        <f>SUM(C48:FX48)</f>
        <v>191009204485.10086</v>
      </c>
      <c r="GA48" s="35"/>
      <c r="GB48" s="35"/>
      <c r="GC48" s="35"/>
      <c r="GD48" s="35"/>
      <c r="GE48" s="2"/>
      <c r="GF48" s="2"/>
      <c r="GG48" s="2"/>
      <c r="GH48" s="2"/>
      <c r="GI48" s="2"/>
      <c r="GJ48" s="2"/>
      <c r="GK48" s="2"/>
    </row>
    <row r="49" spans="1:254" x14ac:dyDescent="0.35">
      <c r="A49" s="3" t="s">
        <v>454</v>
      </c>
      <c r="B49" s="21" t="s">
        <v>795</v>
      </c>
      <c r="C49" s="42">
        <v>2.7E-2</v>
      </c>
      <c r="D49" s="29">
        <v>2.7E-2</v>
      </c>
      <c r="E49" s="29">
        <v>2.7E-2</v>
      </c>
      <c r="F49" s="29">
        <v>2.7E-2</v>
      </c>
      <c r="G49" s="29">
        <v>2.5264999999999999E-2</v>
      </c>
      <c r="H49" s="29">
        <v>2.7E-2</v>
      </c>
      <c r="I49" s="29">
        <v>2.7E-2</v>
      </c>
      <c r="J49" s="29">
        <v>2.7E-2</v>
      </c>
      <c r="K49" s="29">
        <v>2.7E-2</v>
      </c>
      <c r="L49" s="29">
        <v>2.6894999999999999E-2</v>
      </c>
      <c r="M49" s="29">
        <v>2.5946999999999998E-2</v>
      </c>
      <c r="N49" s="29">
        <v>1.8756000000000002E-2</v>
      </c>
      <c r="O49" s="29">
        <v>2.7E-2</v>
      </c>
      <c r="P49" s="29">
        <v>2.7E-2</v>
      </c>
      <c r="Q49" s="29">
        <v>2.7E-2</v>
      </c>
      <c r="R49" s="29">
        <v>2.7E-2</v>
      </c>
      <c r="S49" s="29">
        <v>2.6013999999999999E-2</v>
      </c>
      <c r="T49" s="29">
        <v>2.4301E-2</v>
      </c>
      <c r="U49" s="29">
        <v>2.3800999999999999E-2</v>
      </c>
      <c r="V49" s="29">
        <v>2.7E-2</v>
      </c>
      <c r="W49" s="29">
        <v>2.7E-2</v>
      </c>
      <c r="X49" s="29">
        <v>1.5755999999999999E-2</v>
      </c>
      <c r="Y49" s="29">
        <v>2.4498000000000002E-2</v>
      </c>
      <c r="Z49" s="29">
        <v>2.359E-2</v>
      </c>
      <c r="AA49" s="29">
        <v>2.7E-2</v>
      </c>
      <c r="AB49" s="29">
        <v>2.7E-2</v>
      </c>
      <c r="AC49" s="29">
        <v>2.0982000000000001E-2</v>
      </c>
      <c r="AD49" s="29">
        <v>1.9693000000000002E-2</v>
      </c>
      <c r="AE49" s="29">
        <v>1.2814000000000001E-2</v>
      </c>
      <c r="AF49" s="29">
        <v>1.1674E-2</v>
      </c>
      <c r="AG49" s="29">
        <v>1.2485E-2</v>
      </c>
      <c r="AH49" s="29">
        <v>2.2123E-2</v>
      </c>
      <c r="AI49" s="29">
        <v>2.7E-2</v>
      </c>
      <c r="AJ49" s="29">
        <v>2.3788E-2</v>
      </c>
      <c r="AK49" s="29">
        <v>2.128E-2</v>
      </c>
      <c r="AL49" s="29">
        <v>2.7E-2</v>
      </c>
      <c r="AM49" s="29">
        <v>2.1449000000000003E-2</v>
      </c>
      <c r="AN49" s="29">
        <v>2.7E-2</v>
      </c>
      <c r="AO49" s="29">
        <v>2.7E-2</v>
      </c>
      <c r="AP49" s="29">
        <v>2.7E-2</v>
      </c>
      <c r="AQ49" s="29">
        <v>1.8685E-2</v>
      </c>
      <c r="AR49" s="29">
        <v>2.7E-2</v>
      </c>
      <c r="AS49" s="29">
        <v>1.2137999999999999E-2</v>
      </c>
      <c r="AT49" s="29">
        <v>2.7E-2</v>
      </c>
      <c r="AU49" s="29">
        <v>2.4187999999999998E-2</v>
      </c>
      <c r="AV49" s="29">
        <v>2.7E-2</v>
      </c>
      <c r="AW49" s="29">
        <v>2.4431000000000001E-2</v>
      </c>
      <c r="AX49" s="29">
        <v>2.1797999999999998E-2</v>
      </c>
      <c r="AY49" s="29">
        <v>2.7E-2</v>
      </c>
      <c r="AZ49" s="29">
        <v>1.5720000000000001E-2</v>
      </c>
      <c r="BA49" s="29">
        <v>2.6893999999999998E-2</v>
      </c>
      <c r="BB49" s="29">
        <v>2.4684000000000001E-2</v>
      </c>
      <c r="BC49" s="29">
        <v>2.0715000000000001E-2</v>
      </c>
      <c r="BD49" s="29">
        <v>2.7E-2</v>
      </c>
      <c r="BE49" s="29">
        <v>2.7E-2</v>
      </c>
      <c r="BF49" s="29">
        <v>2.7E-2</v>
      </c>
      <c r="BG49" s="29">
        <v>2.7E-2</v>
      </c>
      <c r="BH49" s="29">
        <v>2.6419000000000002E-2</v>
      </c>
      <c r="BI49" s="29">
        <v>1.3433E-2</v>
      </c>
      <c r="BJ49" s="29">
        <v>2.7E-2</v>
      </c>
      <c r="BK49" s="29">
        <v>2.7E-2</v>
      </c>
      <c r="BL49" s="29">
        <v>2.7E-2</v>
      </c>
      <c r="BM49" s="29">
        <v>2.5833999999999999E-2</v>
      </c>
      <c r="BN49" s="29">
        <v>2.7E-2</v>
      </c>
      <c r="BO49" s="29">
        <v>2.0202999999999999E-2</v>
      </c>
      <c r="BP49" s="29">
        <v>2.6702E-2</v>
      </c>
      <c r="BQ49" s="29">
        <v>2.6759000000000002E-2</v>
      </c>
      <c r="BR49" s="29">
        <v>9.6999999999999986E-3</v>
      </c>
      <c r="BS49" s="29">
        <v>4.3949999999999996E-3</v>
      </c>
      <c r="BT49" s="29">
        <v>6.6509999999999998E-3</v>
      </c>
      <c r="BU49" s="29">
        <v>1.3811E-2</v>
      </c>
      <c r="BV49" s="29">
        <v>1.0330000000000001E-2</v>
      </c>
      <c r="BW49" s="29">
        <v>1.5736E-2</v>
      </c>
      <c r="BX49" s="29">
        <v>1.9067000000000001E-2</v>
      </c>
      <c r="BY49" s="29">
        <v>2.7E-2</v>
      </c>
      <c r="BZ49" s="29">
        <v>2.7E-2</v>
      </c>
      <c r="CA49" s="29">
        <v>2.3040999999999999E-2</v>
      </c>
      <c r="CB49" s="29">
        <v>2.7E-2</v>
      </c>
      <c r="CC49" s="29">
        <v>2.7E-2</v>
      </c>
      <c r="CD49" s="29">
        <v>2.452E-2</v>
      </c>
      <c r="CE49" s="29">
        <v>2.7E-2</v>
      </c>
      <c r="CF49" s="29">
        <v>2.4333999999999998E-2</v>
      </c>
      <c r="CG49" s="29">
        <v>2.7E-2</v>
      </c>
      <c r="CH49" s="29">
        <v>2.7E-2</v>
      </c>
      <c r="CI49" s="29">
        <v>2.7E-2</v>
      </c>
      <c r="CJ49" s="29">
        <v>2.6513999999999999E-2</v>
      </c>
      <c r="CK49" s="29">
        <v>1.1601E-2</v>
      </c>
      <c r="CL49" s="29">
        <v>1.3228999999999999E-2</v>
      </c>
      <c r="CM49" s="29">
        <v>7.2740000000000001E-3</v>
      </c>
      <c r="CN49" s="29">
        <v>2.7E-2</v>
      </c>
      <c r="CO49" s="29">
        <v>2.7E-2</v>
      </c>
      <c r="CP49" s="29">
        <v>1.8135999999999999E-2</v>
      </c>
      <c r="CQ49" s="29">
        <v>1.7426999999999998E-2</v>
      </c>
      <c r="CR49" s="29">
        <v>4.169E-3</v>
      </c>
      <c r="CS49" s="29">
        <v>2.7E-2</v>
      </c>
      <c r="CT49" s="29">
        <v>1.3519999999999999E-2</v>
      </c>
      <c r="CU49" s="29">
        <v>2.4615999999999999E-2</v>
      </c>
      <c r="CV49" s="29">
        <v>1.5979E-2</v>
      </c>
      <c r="CW49" s="29">
        <v>1.7379000000000002E-2</v>
      </c>
      <c r="CX49" s="29">
        <v>2.6824000000000001E-2</v>
      </c>
      <c r="CY49" s="29">
        <v>2.7E-2</v>
      </c>
      <c r="CZ49" s="29">
        <v>2.7E-2</v>
      </c>
      <c r="DA49" s="29">
        <v>2.7E-2</v>
      </c>
      <c r="DB49" s="29">
        <v>2.7E-2</v>
      </c>
      <c r="DC49" s="29">
        <v>2.2418E-2</v>
      </c>
      <c r="DD49" s="29">
        <v>3.4300000000000003E-3</v>
      </c>
      <c r="DE49" s="29">
        <v>1.1894999999999999E-2</v>
      </c>
      <c r="DF49" s="29">
        <v>2.7E-2</v>
      </c>
      <c r="DG49" s="29">
        <v>2.5453E-2</v>
      </c>
      <c r="DH49" s="29">
        <v>2.5515999999999997E-2</v>
      </c>
      <c r="DI49" s="29">
        <v>2.3844999999999998E-2</v>
      </c>
      <c r="DJ49" s="29">
        <v>2.5883E-2</v>
      </c>
      <c r="DK49" s="29">
        <v>2.0658000000000003E-2</v>
      </c>
      <c r="DL49" s="29">
        <v>2.6966999999999998E-2</v>
      </c>
      <c r="DM49" s="29">
        <v>2.4899000000000001E-2</v>
      </c>
      <c r="DN49" s="29">
        <v>2.7E-2</v>
      </c>
      <c r="DO49" s="29">
        <v>2.7E-2</v>
      </c>
      <c r="DP49" s="29">
        <v>2.7E-2</v>
      </c>
      <c r="DQ49" s="29">
        <v>2.2202000000000003E-2</v>
      </c>
      <c r="DR49" s="29">
        <v>2.7E-2</v>
      </c>
      <c r="DS49" s="29">
        <v>2.7E-2</v>
      </c>
      <c r="DT49" s="29">
        <v>2.6728999999999999E-2</v>
      </c>
      <c r="DU49" s="29">
        <v>2.7E-2</v>
      </c>
      <c r="DV49" s="29">
        <v>2.7E-2</v>
      </c>
      <c r="DW49" s="29">
        <v>2.6997E-2</v>
      </c>
      <c r="DX49" s="29">
        <v>2.3931000000000001E-2</v>
      </c>
      <c r="DY49" s="29">
        <v>1.7927999999999999E-2</v>
      </c>
      <c r="DZ49" s="29">
        <v>2.2661999999999998E-2</v>
      </c>
      <c r="EA49" s="29">
        <v>1.1192000000000001E-2</v>
      </c>
      <c r="EB49" s="29">
        <v>2.7E-2</v>
      </c>
      <c r="EC49" s="29">
        <v>2.7E-2</v>
      </c>
      <c r="ED49" s="29">
        <v>4.084E-3</v>
      </c>
      <c r="EE49" s="29">
        <v>2.7E-2</v>
      </c>
      <c r="EF49" s="29">
        <v>2.4594999999999999E-2</v>
      </c>
      <c r="EG49" s="29">
        <v>2.7E-2</v>
      </c>
      <c r="EH49" s="29">
        <v>2.7E-2</v>
      </c>
      <c r="EI49" s="29">
        <v>2.7E-2</v>
      </c>
      <c r="EJ49" s="29">
        <v>2.7E-2</v>
      </c>
      <c r="EK49" s="29">
        <v>5.7670000000000004E-3</v>
      </c>
      <c r="EL49" s="29">
        <v>6.143E-3</v>
      </c>
      <c r="EM49" s="29">
        <v>2.1308000000000001E-2</v>
      </c>
      <c r="EN49" s="29">
        <v>2.7E-2</v>
      </c>
      <c r="EO49" s="29">
        <v>2.7E-2</v>
      </c>
      <c r="EP49" s="29">
        <v>2.5585999999999998E-2</v>
      </c>
      <c r="EQ49" s="29">
        <v>5.5929999999999999E-3</v>
      </c>
      <c r="ER49" s="29">
        <v>2.1283E-2</v>
      </c>
      <c r="ES49" s="29">
        <v>2.7E-2</v>
      </c>
      <c r="ET49" s="29">
        <v>2.7E-2</v>
      </c>
      <c r="EU49" s="29">
        <v>2.7E-2</v>
      </c>
      <c r="EV49" s="29">
        <v>1.5009E-2</v>
      </c>
      <c r="EW49" s="29">
        <v>7.2809999999999993E-3</v>
      </c>
      <c r="EX49" s="29">
        <v>8.9099999999999995E-3</v>
      </c>
      <c r="EY49" s="29">
        <v>2.7E-2</v>
      </c>
      <c r="EZ49" s="29">
        <v>2.7E-2</v>
      </c>
      <c r="FA49" s="29">
        <v>1.0666E-2</v>
      </c>
      <c r="FB49" s="29">
        <v>9.6240000000000006E-3</v>
      </c>
      <c r="FC49" s="29">
        <v>2.7E-2</v>
      </c>
      <c r="FD49" s="29">
        <v>2.7E-2</v>
      </c>
      <c r="FE49" s="29">
        <v>1.9181E-2</v>
      </c>
      <c r="FF49" s="29">
        <v>2.7E-2</v>
      </c>
      <c r="FG49" s="29">
        <v>2.7E-2</v>
      </c>
      <c r="FH49" s="29">
        <v>2.4771999999999999E-2</v>
      </c>
      <c r="FI49" s="29">
        <v>9.639E-3</v>
      </c>
      <c r="FJ49" s="29">
        <v>2.2207999999999999E-2</v>
      </c>
      <c r="FK49" s="29">
        <v>1.0845E-2</v>
      </c>
      <c r="FL49" s="29">
        <v>2.7E-2</v>
      </c>
      <c r="FM49" s="29">
        <v>2.3414000000000001E-2</v>
      </c>
      <c r="FN49" s="29">
        <v>2.7E-2</v>
      </c>
      <c r="FO49" s="29">
        <v>4.2009999999999999E-3</v>
      </c>
      <c r="FP49" s="29">
        <v>1.2143000000000001E-2</v>
      </c>
      <c r="FQ49" s="29">
        <v>2.188E-2</v>
      </c>
      <c r="FR49" s="29">
        <v>5.9360000000000003E-3</v>
      </c>
      <c r="FS49" s="29">
        <v>5.0679999999999996E-3</v>
      </c>
      <c r="FT49" s="29">
        <v>3.3940000000000003E-3</v>
      </c>
      <c r="FU49" s="29">
        <v>2.3344999999999998E-2</v>
      </c>
      <c r="FV49" s="29">
        <v>2.0032000000000001E-2</v>
      </c>
      <c r="FW49" s="29">
        <v>2.6498000000000001E-2</v>
      </c>
      <c r="FX49" s="29">
        <v>2.4674999999999999E-2</v>
      </c>
      <c r="FY49" s="29"/>
      <c r="FZ49" s="43">
        <f>SUM(C49:FX49)*1000</f>
        <v>3915.652000000005</v>
      </c>
      <c r="GA49" s="2"/>
      <c r="GB49" s="2"/>
      <c r="GC49" s="2"/>
      <c r="GD49" s="2"/>
      <c r="GE49" s="44"/>
      <c r="GF49" s="21"/>
      <c r="GG49" s="21"/>
      <c r="GH49" s="21"/>
      <c r="GI49" s="21"/>
      <c r="GJ49" s="21"/>
      <c r="GK49" s="21"/>
    </row>
    <row r="50" spans="1:254" x14ac:dyDescent="0.35">
      <c r="A50" s="96" t="s">
        <v>455</v>
      </c>
      <c r="B50" s="2" t="s">
        <v>796</v>
      </c>
      <c r="C50" s="45">
        <v>999999999</v>
      </c>
      <c r="D50" s="2">
        <v>999999999</v>
      </c>
      <c r="E50" s="2">
        <v>999999999</v>
      </c>
      <c r="F50" s="2">
        <v>999999999</v>
      </c>
      <c r="G50" s="2">
        <v>999999999</v>
      </c>
      <c r="H50" s="2">
        <v>999999999</v>
      </c>
      <c r="I50" s="2">
        <v>999999999</v>
      </c>
      <c r="J50" s="2">
        <v>999999999</v>
      </c>
      <c r="K50" s="2">
        <v>999999999</v>
      </c>
      <c r="L50" s="2">
        <v>999999999</v>
      </c>
      <c r="M50" s="2">
        <v>999999999</v>
      </c>
      <c r="N50" s="2">
        <v>999999999</v>
      </c>
      <c r="O50" s="2">
        <v>999999999</v>
      </c>
      <c r="P50" s="2">
        <v>999999999</v>
      </c>
      <c r="Q50" s="2">
        <v>999999999</v>
      </c>
      <c r="R50" s="2">
        <v>999999999</v>
      </c>
      <c r="S50" s="2">
        <v>999999999</v>
      </c>
      <c r="T50" s="2">
        <v>999999999</v>
      </c>
      <c r="U50" s="2">
        <v>999999999</v>
      </c>
      <c r="V50" s="2">
        <v>999999999</v>
      </c>
      <c r="W50" s="2">
        <v>999999999</v>
      </c>
      <c r="X50" s="2">
        <v>999999999</v>
      </c>
      <c r="Y50" s="2">
        <v>999999999</v>
      </c>
      <c r="Z50" s="2">
        <v>999999999</v>
      </c>
      <c r="AA50" s="2">
        <v>999999999</v>
      </c>
      <c r="AB50" s="2">
        <v>999999999</v>
      </c>
      <c r="AC50" s="2">
        <v>999999999</v>
      </c>
      <c r="AD50" s="2">
        <v>999999999</v>
      </c>
      <c r="AE50" s="2">
        <v>999999999</v>
      </c>
      <c r="AF50" s="2">
        <v>999999999</v>
      </c>
      <c r="AG50" s="2">
        <v>999999999</v>
      </c>
      <c r="AH50" s="2">
        <v>999999999</v>
      </c>
      <c r="AI50" s="2">
        <v>999999999</v>
      </c>
      <c r="AJ50" s="2">
        <v>999999999</v>
      </c>
      <c r="AK50" s="2">
        <v>999999999</v>
      </c>
      <c r="AL50" s="2">
        <v>999999999</v>
      </c>
      <c r="AM50" s="2">
        <v>999999999</v>
      </c>
      <c r="AN50" s="2">
        <v>999999999</v>
      </c>
      <c r="AO50" s="2">
        <v>999999999</v>
      </c>
      <c r="AP50" s="2">
        <v>999999999</v>
      </c>
      <c r="AQ50" s="2">
        <v>999999999</v>
      </c>
      <c r="AR50" s="2">
        <v>999999999</v>
      </c>
      <c r="AS50" s="2">
        <v>999999999</v>
      </c>
      <c r="AT50" s="2">
        <v>999999999</v>
      </c>
      <c r="AU50" s="2">
        <v>999999999</v>
      </c>
      <c r="AV50" s="2">
        <v>999999999</v>
      </c>
      <c r="AW50" s="2">
        <v>999999999</v>
      </c>
      <c r="AX50" s="2">
        <v>999999999</v>
      </c>
      <c r="AY50" s="2">
        <v>999999999</v>
      </c>
      <c r="AZ50" s="2">
        <v>10783078.660301581</v>
      </c>
      <c r="BA50" s="2">
        <v>999999999</v>
      </c>
      <c r="BB50" s="2">
        <v>999999999</v>
      </c>
      <c r="BC50" s="2">
        <v>999999999</v>
      </c>
      <c r="BD50" s="2">
        <v>999999999</v>
      </c>
      <c r="BE50" s="2">
        <v>999999999</v>
      </c>
      <c r="BF50" s="2">
        <v>999999999</v>
      </c>
      <c r="BG50" s="2">
        <v>999999999</v>
      </c>
      <c r="BH50" s="2">
        <v>999999999</v>
      </c>
      <c r="BI50" s="2">
        <v>999999999</v>
      </c>
      <c r="BJ50" s="2">
        <v>999999999</v>
      </c>
      <c r="BK50" s="2">
        <v>999999999</v>
      </c>
      <c r="BL50" s="2">
        <v>999999999</v>
      </c>
      <c r="BM50" s="2">
        <v>999999999</v>
      </c>
      <c r="BN50" s="2">
        <v>999999999</v>
      </c>
      <c r="BO50" s="2">
        <v>999999999</v>
      </c>
      <c r="BP50" s="2">
        <v>999999999</v>
      </c>
      <c r="BQ50" s="2">
        <v>999999999</v>
      </c>
      <c r="BR50" s="2">
        <v>999999999</v>
      </c>
      <c r="BS50" s="2">
        <v>999999999</v>
      </c>
      <c r="BT50" s="2">
        <v>999999999</v>
      </c>
      <c r="BU50" s="2">
        <v>999999999</v>
      </c>
      <c r="BV50" s="2">
        <v>999999999</v>
      </c>
      <c r="BW50" s="2">
        <v>999999999</v>
      </c>
      <c r="BX50" s="2">
        <v>999999999</v>
      </c>
      <c r="BY50" s="2">
        <v>999999999</v>
      </c>
      <c r="BZ50" s="2">
        <v>999999999</v>
      </c>
      <c r="CA50" s="2">
        <v>999999999</v>
      </c>
      <c r="CB50" s="2">
        <v>999999999</v>
      </c>
      <c r="CC50" s="2">
        <v>999999999</v>
      </c>
      <c r="CD50" s="2">
        <v>999999999</v>
      </c>
      <c r="CE50" s="2">
        <v>999999999</v>
      </c>
      <c r="CF50" s="2">
        <v>999999999</v>
      </c>
      <c r="CG50" s="2">
        <v>999999999</v>
      </c>
      <c r="CH50" s="2">
        <v>999999999</v>
      </c>
      <c r="CI50" s="2">
        <v>999999999</v>
      </c>
      <c r="CJ50" s="2">
        <v>999999999</v>
      </c>
      <c r="CK50" s="2">
        <v>999999999</v>
      </c>
      <c r="CL50" s="2">
        <v>999999999</v>
      </c>
      <c r="CM50" s="2">
        <v>999999999</v>
      </c>
      <c r="CN50" s="2">
        <v>999999999</v>
      </c>
      <c r="CO50" s="2">
        <v>999999999</v>
      </c>
      <c r="CP50" s="2">
        <v>999999999</v>
      </c>
      <c r="CQ50" s="2">
        <v>999999999</v>
      </c>
      <c r="CR50" s="2">
        <v>999999999</v>
      </c>
      <c r="CS50" s="2">
        <v>999999999</v>
      </c>
      <c r="CT50" s="2">
        <v>999999999</v>
      </c>
      <c r="CU50" s="2">
        <v>999999999</v>
      </c>
      <c r="CV50" s="2">
        <v>999999999</v>
      </c>
      <c r="CW50" s="2">
        <v>999999999</v>
      </c>
      <c r="CX50" s="2">
        <v>999999999</v>
      </c>
      <c r="CY50" s="2">
        <v>999999999</v>
      </c>
      <c r="CZ50" s="2">
        <v>999999999</v>
      </c>
      <c r="DA50" s="2">
        <v>999999999</v>
      </c>
      <c r="DB50" s="2">
        <v>999999999</v>
      </c>
      <c r="DC50" s="2">
        <v>999999999</v>
      </c>
      <c r="DD50" s="2">
        <v>999999999</v>
      </c>
      <c r="DE50" s="2">
        <v>999999999</v>
      </c>
      <c r="DF50" s="2">
        <v>999999999</v>
      </c>
      <c r="DG50" s="2">
        <v>999999999</v>
      </c>
      <c r="DH50" s="2">
        <v>999999999</v>
      </c>
      <c r="DI50" s="2">
        <v>999999999</v>
      </c>
      <c r="DJ50" s="2">
        <v>999999999</v>
      </c>
      <c r="DK50" s="2">
        <v>999999999</v>
      </c>
      <c r="DL50" s="2">
        <v>999999999</v>
      </c>
      <c r="DM50" s="2">
        <v>999999999</v>
      </c>
      <c r="DN50" s="2">
        <v>999999999</v>
      </c>
      <c r="DO50" s="2">
        <v>999999999</v>
      </c>
      <c r="DP50" s="2">
        <v>999999999</v>
      </c>
      <c r="DQ50" s="2">
        <v>999999999</v>
      </c>
      <c r="DR50" s="2">
        <v>999999999</v>
      </c>
      <c r="DS50" s="2">
        <v>999999999</v>
      </c>
      <c r="DT50" s="2">
        <v>999999999</v>
      </c>
      <c r="DU50" s="2">
        <v>999999999</v>
      </c>
      <c r="DV50" s="2">
        <v>999999999</v>
      </c>
      <c r="DW50" s="2">
        <v>999999999</v>
      </c>
      <c r="DX50" s="2">
        <v>999999999</v>
      </c>
      <c r="DY50" s="2">
        <v>999999999</v>
      </c>
      <c r="DZ50" s="2">
        <v>999999999</v>
      </c>
      <c r="EA50" s="2">
        <v>999999999</v>
      </c>
      <c r="EB50" s="2">
        <v>999999999</v>
      </c>
      <c r="EC50" s="2">
        <v>999999999</v>
      </c>
      <c r="ED50" s="2">
        <v>999999999</v>
      </c>
      <c r="EE50" s="2">
        <v>999999999</v>
      </c>
      <c r="EF50" s="2">
        <v>999999999</v>
      </c>
      <c r="EG50" s="2">
        <v>999999999</v>
      </c>
      <c r="EH50" s="2">
        <v>999999999</v>
      </c>
      <c r="EI50" s="2">
        <v>999999999</v>
      </c>
      <c r="EJ50" s="2">
        <v>999999999</v>
      </c>
      <c r="EK50" s="2">
        <v>999999999</v>
      </c>
      <c r="EL50" s="2">
        <v>999999999</v>
      </c>
      <c r="EM50" s="2">
        <v>999999999</v>
      </c>
      <c r="EN50" s="2">
        <v>999999999</v>
      </c>
      <c r="EO50" s="2">
        <v>999999999</v>
      </c>
      <c r="EP50" s="2">
        <v>999999999</v>
      </c>
      <c r="EQ50" s="2">
        <v>9909825.1697521377</v>
      </c>
      <c r="ER50" s="2">
        <v>999999999</v>
      </c>
      <c r="ES50" s="2">
        <v>999999999</v>
      </c>
      <c r="ET50" s="2">
        <v>999999999</v>
      </c>
      <c r="EU50" s="2">
        <v>999999999</v>
      </c>
      <c r="EV50" s="2">
        <v>999999999</v>
      </c>
      <c r="EW50" s="2">
        <v>999999999</v>
      </c>
      <c r="EX50" s="2">
        <v>999999999</v>
      </c>
      <c r="EY50" s="2">
        <v>999999999</v>
      </c>
      <c r="EZ50" s="2">
        <v>999999999</v>
      </c>
      <c r="FA50" s="2">
        <v>999999999</v>
      </c>
      <c r="FB50" s="2">
        <v>999999999</v>
      </c>
      <c r="FC50" s="2">
        <v>999999999</v>
      </c>
      <c r="FD50" s="2">
        <v>999999999</v>
      </c>
      <c r="FE50" s="2">
        <v>999999999</v>
      </c>
      <c r="FF50" s="2">
        <v>999999999</v>
      </c>
      <c r="FG50" s="2">
        <v>999999999</v>
      </c>
      <c r="FH50" s="2">
        <v>999999999</v>
      </c>
      <c r="FI50" s="2">
        <v>999999999</v>
      </c>
      <c r="FJ50" s="2">
        <v>999999999</v>
      </c>
      <c r="FK50" s="2">
        <v>999999999</v>
      </c>
      <c r="FL50" s="2">
        <v>999999999</v>
      </c>
      <c r="FM50" s="2">
        <v>999999999</v>
      </c>
      <c r="FN50" s="2">
        <v>999999999</v>
      </c>
      <c r="FO50" s="2">
        <v>999999999</v>
      </c>
      <c r="FP50" s="2">
        <v>999999999</v>
      </c>
      <c r="FQ50" s="2">
        <v>999999999</v>
      </c>
      <c r="FR50" s="2">
        <v>999999999</v>
      </c>
      <c r="FS50" s="2">
        <v>999999999</v>
      </c>
      <c r="FT50" s="2">
        <v>999999999</v>
      </c>
      <c r="FU50" s="2">
        <v>999999999</v>
      </c>
      <c r="FV50" s="2">
        <v>999999999</v>
      </c>
      <c r="FW50" s="2">
        <v>999999999</v>
      </c>
      <c r="FX50" s="2">
        <v>999999999</v>
      </c>
      <c r="FY50" s="2"/>
      <c r="FZ50" s="35">
        <f>SUM(C50:FX50)</f>
        <v>176020692727.83005</v>
      </c>
      <c r="GA50" s="2"/>
      <c r="GB50" s="35"/>
      <c r="GC50" s="35"/>
      <c r="GD50" s="35"/>
      <c r="GE50" s="2"/>
      <c r="GF50" s="2"/>
      <c r="GG50" s="2"/>
      <c r="GH50" s="2"/>
      <c r="GI50" s="2"/>
      <c r="GJ50" s="2"/>
      <c r="GK50" s="2"/>
    </row>
    <row r="51" spans="1:254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 t="s">
        <v>456</v>
      </c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63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 t="s">
        <v>456</v>
      </c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</row>
    <row r="52" spans="1:254" x14ac:dyDescent="0.35">
      <c r="A52" s="2"/>
      <c r="B52" s="30" t="s">
        <v>797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</row>
    <row r="53" spans="1:254" x14ac:dyDescent="0.35">
      <c r="A53" s="3" t="s">
        <v>798</v>
      </c>
      <c r="B53" s="2" t="s">
        <v>1061</v>
      </c>
      <c r="C53" s="45">
        <v>78280270.659999996</v>
      </c>
      <c r="D53" s="2">
        <v>441513334.77999997</v>
      </c>
      <c r="E53" s="2">
        <v>72811077.909999996</v>
      </c>
      <c r="F53" s="2">
        <v>263130617.96000001</v>
      </c>
      <c r="G53" s="2">
        <v>18268979.879999999</v>
      </c>
      <c r="H53" s="2">
        <v>13280033.189999999</v>
      </c>
      <c r="I53" s="2">
        <v>99149017.739999995</v>
      </c>
      <c r="J53" s="2">
        <v>24020317.789999999</v>
      </c>
      <c r="K53" s="2">
        <v>4376133.2699999996</v>
      </c>
      <c r="L53" s="2">
        <v>26180456.030000001</v>
      </c>
      <c r="M53" s="2">
        <v>13493657.890000001</v>
      </c>
      <c r="N53" s="2">
        <v>581402832.08000004</v>
      </c>
      <c r="O53" s="2">
        <v>143543356.31</v>
      </c>
      <c r="P53" s="2">
        <v>5486815.5099999998</v>
      </c>
      <c r="Q53" s="2">
        <v>468203554.43000001</v>
      </c>
      <c r="R53" s="2">
        <v>67965527.079999998</v>
      </c>
      <c r="S53" s="2">
        <v>18924881.170000002</v>
      </c>
      <c r="T53" s="2">
        <v>3280571.47</v>
      </c>
      <c r="U53" s="2">
        <v>1310359.06</v>
      </c>
      <c r="V53" s="2">
        <v>4233931.0599999996</v>
      </c>
      <c r="W53" s="2">
        <v>3688375.04</v>
      </c>
      <c r="X53" s="2">
        <v>1219109.24</v>
      </c>
      <c r="Y53" s="2">
        <v>11502733.689999999</v>
      </c>
      <c r="Z53" s="2">
        <v>3811891.54</v>
      </c>
      <c r="AA53" s="2">
        <v>344043292.07999998</v>
      </c>
      <c r="AB53" s="2">
        <v>307281236.79000002</v>
      </c>
      <c r="AC53" s="2">
        <v>11287823.91</v>
      </c>
      <c r="AD53" s="2">
        <v>15912790.710000001</v>
      </c>
      <c r="AE53" s="2">
        <v>2102521.44</v>
      </c>
      <c r="AF53" s="2">
        <v>3417701.57</v>
      </c>
      <c r="AG53" s="2">
        <v>7967358</v>
      </c>
      <c r="AH53" s="2">
        <v>11672985.890000001</v>
      </c>
      <c r="AI53" s="2">
        <v>5504284.8300000001</v>
      </c>
      <c r="AJ53" s="2">
        <v>3421162.94</v>
      </c>
      <c r="AK53" s="2">
        <v>3437264.26</v>
      </c>
      <c r="AL53" s="2">
        <v>4531542.67</v>
      </c>
      <c r="AM53" s="2">
        <v>5326794.29</v>
      </c>
      <c r="AN53" s="2">
        <v>4853828.37</v>
      </c>
      <c r="AO53" s="2">
        <v>49181610.969999999</v>
      </c>
      <c r="AP53" s="2">
        <v>984476347.71000004</v>
      </c>
      <c r="AQ53" s="2">
        <v>4254035.1900000004</v>
      </c>
      <c r="AR53" s="2">
        <v>688335848.28999996</v>
      </c>
      <c r="AS53" s="2">
        <v>78787121.939999998</v>
      </c>
      <c r="AT53" s="2">
        <v>29995630.32</v>
      </c>
      <c r="AU53" s="2">
        <v>4940563.0599999996</v>
      </c>
      <c r="AV53" s="2">
        <v>5000518.68</v>
      </c>
      <c r="AW53" s="2">
        <v>4415981.21</v>
      </c>
      <c r="AX53" s="2">
        <v>1697596.48</v>
      </c>
      <c r="AY53" s="2">
        <v>6058557.2300000004</v>
      </c>
      <c r="AZ53" s="2">
        <v>142156367.77000001</v>
      </c>
      <c r="BA53" s="2">
        <v>99155079.230000004</v>
      </c>
      <c r="BB53" s="2">
        <v>82432730.719999999</v>
      </c>
      <c r="BC53" s="2">
        <v>290262662.54000002</v>
      </c>
      <c r="BD53" s="2">
        <v>39221665.799999997</v>
      </c>
      <c r="BE53" s="2">
        <v>14653499.359999999</v>
      </c>
      <c r="BF53" s="2">
        <v>276304553.99000001</v>
      </c>
      <c r="BG53" s="2">
        <v>11571564.07</v>
      </c>
      <c r="BH53" s="2">
        <v>7661196.2699999996</v>
      </c>
      <c r="BI53" s="2">
        <v>4534185.93</v>
      </c>
      <c r="BJ53" s="2">
        <v>67995494.640000001</v>
      </c>
      <c r="BK53" s="2">
        <v>337189436.94</v>
      </c>
      <c r="BL53" s="2">
        <v>2201677.9700000002</v>
      </c>
      <c r="BM53" s="2">
        <v>5933143.3499999996</v>
      </c>
      <c r="BN53" s="2">
        <v>35417030.710000001</v>
      </c>
      <c r="BO53" s="2">
        <v>14738253.41</v>
      </c>
      <c r="BP53" s="2">
        <v>3427045.16</v>
      </c>
      <c r="BQ53" s="2">
        <v>72689800.590000004</v>
      </c>
      <c r="BR53" s="2">
        <v>49902027.479999997</v>
      </c>
      <c r="BS53" s="2">
        <v>14128786.939999999</v>
      </c>
      <c r="BT53" s="2">
        <v>5768967.6399999997</v>
      </c>
      <c r="BU53" s="2">
        <v>6049478.0800000001</v>
      </c>
      <c r="BV53" s="2">
        <v>14351929.449999999</v>
      </c>
      <c r="BW53" s="2">
        <v>22872366.5</v>
      </c>
      <c r="BX53" s="2">
        <v>1793810.78</v>
      </c>
      <c r="BY53" s="2">
        <v>5897243.5499999998</v>
      </c>
      <c r="BZ53" s="2">
        <v>3670222.23</v>
      </c>
      <c r="CA53" s="2">
        <v>3155462.16</v>
      </c>
      <c r="CB53" s="2">
        <v>825753541.15999997</v>
      </c>
      <c r="CC53" s="2">
        <v>3503040.55</v>
      </c>
      <c r="CD53" s="2">
        <v>3475014.13</v>
      </c>
      <c r="CE53" s="2">
        <v>3031667.9</v>
      </c>
      <c r="CF53" s="2">
        <v>2337551.13</v>
      </c>
      <c r="CG53" s="2">
        <v>3663065.84</v>
      </c>
      <c r="CH53" s="2">
        <v>2312645.7799999998</v>
      </c>
      <c r="CI53" s="2">
        <v>8594395.4700000007</v>
      </c>
      <c r="CJ53" s="2">
        <v>11370701.359999999</v>
      </c>
      <c r="CK53" s="2">
        <v>64493594.609999999</v>
      </c>
      <c r="CL53" s="2">
        <v>15439886.310000001</v>
      </c>
      <c r="CM53" s="2">
        <v>9715933.3699999992</v>
      </c>
      <c r="CN53" s="2">
        <v>351056724.08999997</v>
      </c>
      <c r="CO53" s="2">
        <v>156849964.21000001</v>
      </c>
      <c r="CP53" s="2">
        <v>12350467.810000001</v>
      </c>
      <c r="CQ53" s="2">
        <v>10314109.210000001</v>
      </c>
      <c r="CR53" s="2">
        <v>4056706.95</v>
      </c>
      <c r="CS53" s="2">
        <v>4594320.78</v>
      </c>
      <c r="CT53" s="2">
        <v>2341807.96</v>
      </c>
      <c r="CU53" s="2">
        <v>4687694.54</v>
      </c>
      <c r="CV53" s="2">
        <v>1148275.01</v>
      </c>
      <c r="CW53" s="2">
        <v>3787358.23</v>
      </c>
      <c r="CX53" s="2">
        <v>6036047.8799999999</v>
      </c>
      <c r="CY53" s="2">
        <v>1239684.8999999999</v>
      </c>
      <c r="CZ53" s="2">
        <v>21057356.120000001</v>
      </c>
      <c r="DA53" s="2">
        <v>3612368.75</v>
      </c>
      <c r="DB53" s="2">
        <v>4839800.6399999997</v>
      </c>
      <c r="DC53" s="2">
        <v>3462885.21</v>
      </c>
      <c r="DD53" s="2">
        <v>3271844.17</v>
      </c>
      <c r="DE53" s="2">
        <v>4618149.7699999996</v>
      </c>
      <c r="DF53" s="2">
        <v>227288961.69</v>
      </c>
      <c r="DG53" s="2">
        <v>2423573.89</v>
      </c>
      <c r="DH53" s="2">
        <v>20886839.41</v>
      </c>
      <c r="DI53" s="2">
        <v>27709961.460000001</v>
      </c>
      <c r="DJ53" s="2">
        <v>8149616.6600000001</v>
      </c>
      <c r="DK53" s="2">
        <v>6532518.4000000004</v>
      </c>
      <c r="DL53" s="2">
        <v>66129697.740000002</v>
      </c>
      <c r="DM53" s="2">
        <v>4324956.21</v>
      </c>
      <c r="DN53" s="2">
        <v>16054629.26</v>
      </c>
      <c r="DO53" s="2">
        <v>37791858.009999998</v>
      </c>
      <c r="DP53" s="2">
        <v>3823507.1</v>
      </c>
      <c r="DQ53" s="2">
        <v>10302616.720000001</v>
      </c>
      <c r="DR53" s="2">
        <v>16267957.550000001</v>
      </c>
      <c r="DS53" s="2">
        <v>8493099.7400000002</v>
      </c>
      <c r="DT53" s="2">
        <v>3605217.69</v>
      </c>
      <c r="DU53" s="2">
        <v>5250957.58</v>
      </c>
      <c r="DV53" s="2">
        <v>3878489.81</v>
      </c>
      <c r="DW53" s="2">
        <v>4751412.07</v>
      </c>
      <c r="DX53" s="2">
        <v>3671409.73</v>
      </c>
      <c r="DY53" s="2">
        <v>5085104.34</v>
      </c>
      <c r="DZ53" s="2">
        <v>9347377.2300000004</v>
      </c>
      <c r="EA53" s="2">
        <v>7100248.3300000001</v>
      </c>
      <c r="EB53" s="2">
        <v>7337063.96</v>
      </c>
      <c r="EC53" s="2">
        <v>4337598.04</v>
      </c>
      <c r="ED53" s="2">
        <v>23147062.68</v>
      </c>
      <c r="EE53" s="2">
        <v>3588701.8</v>
      </c>
      <c r="EF53" s="2">
        <v>16640420.609999999</v>
      </c>
      <c r="EG53" s="2">
        <v>4049993.17</v>
      </c>
      <c r="EH53" s="2">
        <v>4055923.04</v>
      </c>
      <c r="EI53" s="2">
        <v>164608124.28999999</v>
      </c>
      <c r="EJ53" s="2">
        <v>110814645.64</v>
      </c>
      <c r="EK53" s="2">
        <v>8358286.3700000001</v>
      </c>
      <c r="EL53" s="2">
        <v>5973275.9500000002</v>
      </c>
      <c r="EM53" s="2">
        <v>5539638.6200000001</v>
      </c>
      <c r="EN53" s="2">
        <v>11951057.869999999</v>
      </c>
      <c r="EO53" s="2">
        <v>4720810.3</v>
      </c>
      <c r="EP53" s="2">
        <v>6002523.3200000003</v>
      </c>
      <c r="EQ53" s="2">
        <v>30565460.550000001</v>
      </c>
      <c r="ER53" s="2">
        <v>5084806.1399999997</v>
      </c>
      <c r="ES53" s="2">
        <v>3508977.85</v>
      </c>
      <c r="ET53" s="2">
        <v>4095070.51</v>
      </c>
      <c r="EU53" s="2">
        <v>7749917.6200000001</v>
      </c>
      <c r="EV53" s="2">
        <v>1928227.33</v>
      </c>
      <c r="EW53" s="2">
        <v>13218618.970000001</v>
      </c>
      <c r="EX53" s="2">
        <v>3623072.51</v>
      </c>
      <c r="EY53" s="2">
        <v>8997897.1199999992</v>
      </c>
      <c r="EZ53" s="2">
        <v>2751725.07</v>
      </c>
      <c r="FA53" s="2">
        <v>42110223.619999997</v>
      </c>
      <c r="FB53" s="2">
        <v>4735112.4400000004</v>
      </c>
      <c r="FC53" s="2">
        <v>22078486.780000001</v>
      </c>
      <c r="FD53" s="2">
        <v>5671783.54</v>
      </c>
      <c r="FE53" s="2">
        <v>2003245.54</v>
      </c>
      <c r="FF53" s="2">
        <v>3739006.87</v>
      </c>
      <c r="FG53" s="2">
        <v>2791667.9</v>
      </c>
      <c r="FH53" s="2">
        <v>1687641.15</v>
      </c>
      <c r="FI53" s="2">
        <v>20073193.170000002</v>
      </c>
      <c r="FJ53" s="2">
        <v>22454241.260000002</v>
      </c>
      <c r="FK53" s="2">
        <v>29197638.190000001</v>
      </c>
      <c r="FL53" s="2">
        <v>89506028.040000007</v>
      </c>
      <c r="FM53" s="2">
        <v>42621303.259999998</v>
      </c>
      <c r="FN53" s="2">
        <v>254076077.58000001</v>
      </c>
      <c r="FO53" s="2">
        <v>12923250.27</v>
      </c>
      <c r="FP53" s="2">
        <v>26423778.789999999</v>
      </c>
      <c r="FQ53" s="2">
        <v>11931842.02</v>
      </c>
      <c r="FR53" s="2">
        <v>3384089.51</v>
      </c>
      <c r="FS53" s="2">
        <v>3457705.04</v>
      </c>
      <c r="FT53" s="2">
        <v>1530952.34</v>
      </c>
      <c r="FU53" s="2">
        <v>10796310.34</v>
      </c>
      <c r="FV53" s="2">
        <v>9901858.9100000001</v>
      </c>
      <c r="FW53" s="2">
        <v>3307351.27</v>
      </c>
      <c r="FX53" s="2">
        <v>1506941.06</v>
      </c>
      <c r="FY53" s="2"/>
      <c r="FZ53" s="2">
        <f>SUM(C53:FX53)</f>
        <v>9734563159.5500088</v>
      </c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</row>
    <row r="54" spans="1:254" x14ac:dyDescent="0.35">
      <c r="A54" s="3" t="s">
        <v>799</v>
      </c>
      <c r="B54" s="2" t="s">
        <v>1062</v>
      </c>
      <c r="C54" s="2">
        <v>11940.25</v>
      </c>
      <c r="D54" s="2">
        <v>11259.73</v>
      </c>
      <c r="E54" s="2">
        <v>12071.4</v>
      </c>
      <c r="F54" s="2">
        <v>11166.02</v>
      </c>
      <c r="G54" s="2">
        <v>11782.64</v>
      </c>
      <c r="H54" s="2">
        <v>11942.48</v>
      </c>
      <c r="I54" s="2">
        <v>11908.36</v>
      </c>
      <c r="J54" s="2">
        <v>11430.63</v>
      </c>
      <c r="K54" s="2">
        <v>16207.9</v>
      </c>
      <c r="L54" s="2">
        <v>11940.37</v>
      </c>
      <c r="M54" s="2">
        <v>13375.95</v>
      </c>
      <c r="N54" s="2">
        <v>11420.41</v>
      </c>
      <c r="O54" s="2">
        <v>10883.15</v>
      </c>
      <c r="P54" s="2">
        <v>15812.15</v>
      </c>
      <c r="Q54" s="2">
        <v>12351.93</v>
      </c>
      <c r="R54" s="2">
        <v>11188.66</v>
      </c>
      <c r="S54" s="2">
        <v>11781.66</v>
      </c>
      <c r="T54" s="2">
        <v>20150.93</v>
      </c>
      <c r="U54" s="2">
        <v>25345.439999999999</v>
      </c>
      <c r="V54" s="2">
        <v>16246.86</v>
      </c>
      <c r="W54" s="2">
        <v>17656.18</v>
      </c>
      <c r="X54" s="2">
        <v>24382.18</v>
      </c>
      <c r="Y54" s="2">
        <v>12124.73</v>
      </c>
      <c r="Z54" s="2">
        <v>16537.490000000002</v>
      </c>
      <c r="AA54" s="2">
        <v>11089.44</v>
      </c>
      <c r="AB54" s="2">
        <v>11212.19</v>
      </c>
      <c r="AC54" s="2">
        <v>12104.9</v>
      </c>
      <c r="AD54" s="2">
        <v>11272.88</v>
      </c>
      <c r="AE54" s="2">
        <v>22367.25</v>
      </c>
      <c r="AF54" s="2">
        <v>19870.36</v>
      </c>
      <c r="AG54" s="2">
        <v>13012.18</v>
      </c>
      <c r="AH54" s="2">
        <v>11944.12</v>
      </c>
      <c r="AI54" s="2">
        <v>13760.71</v>
      </c>
      <c r="AJ54" s="2">
        <v>20609.419999999998</v>
      </c>
      <c r="AK54" s="2">
        <v>20171.740000000002</v>
      </c>
      <c r="AL54" s="2">
        <v>16069.3</v>
      </c>
      <c r="AM54" s="2">
        <v>14327.04</v>
      </c>
      <c r="AN54" s="2">
        <v>15443.3</v>
      </c>
      <c r="AO54" s="2">
        <v>11297.29</v>
      </c>
      <c r="AP54" s="2">
        <v>11741.76</v>
      </c>
      <c r="AQ54" s="2">
        <v>17889.13</v>
      </c>
      <c r="AR54" s="2">
        <v>10926.27</v>
      </c>
      <c r="AS54" s="2">
        <v>11906.05</v>
      </c>
      <c r="AT54" s="2">
        <v>11313.13</v>
      </c>
      <c r="AU54" s="2">
        <v>16172.06</v>
      </c>
      <c r="AV54" s="2">
        <v>16261.85</v>
      </c>
      <c r="AW54" s="2">
        <v>17263.41</v>
      </c>
      <c r="AX54" s="2">
        <v>25604.77</v>
      </c>
      <c r="AY54" s="2">
        <v>14278.95</v>
      </c>
      <c r="AZ54" s="2">
        <v>11480.89</v>
      </c>
      <c r="BA54" s="2">
        <v>10810.27</v>
      </c>
      <c r="BB54" s="2">
        <v>10890.12</v>
      </c>
      <c r="BC54" s="2">
        <v>11237.73</v>
      </c>
      <c r="BD54" s="2">
        <v>10790</v>
      </c>
      <c r="BE54" s="2">
        <v>11637.15</v>
      </c>
      <c r="BF54" s="2">
        <v>10765.94</v>
      </c>
      <c r="BG54" s="2">
        <v>12861.58</v>
      </c>
      <c r="BH54" s="2">
        <v>12978.48</v>
      </c>
      <c r="BI54" s="2">
        <v>17635.88</v>
      </c>
      <c r="BJ54" s="2">
        <v>10787.29</v>
      </c>
      <c r="BK54" s="2">
        <v>10886.24</v>
      </c>
      <c r="BL54" s="2">
        <v>23199.98</v>
      </c>
      <c r="BM54" s="2">
        <v>14126.53</v>
      </c>
      <c r="BN54" s="2">
        <v>11064.36</v>
      </c>
      <c r="BO54" s="2">
        <v>11449.86</v>
      </c>
      <c r="BP54" s="2">
        <v>20206.63</v>
      </c>
      <c r="BQ54" s="2">
        <v>12174.62</v>
      </c>
      <c r="BR54" s="2">
        <v>11090.33</v>
      </c>
      <c r="BS54" s="2">
        <v>12659.07</v>
      </c>
      <c r="BT54" s="2">
        <v>14922.32</v>
      </c>
      <c r="BU54" s="2">
        <v>14507.14</v>
      </c>
      <c r="BV54" s="2">
        <v>11643.62</v>
      </c>
      <c r="BW54" s="2">
        <v>11476.93</v>
      </c>
      <c r="BX54" s="2">
        <v>25922.12</v>
      </c>
      <c r="BY54" s="2">
        <v>12839.63</v>
      </c>
      <c r="BZ54" s="2">
        <v>18017.78</v>
      </c>
      <c r="CA54" s="2">
        <v>20952.599999999999</v>
      </c>
      <c r="CB54" s="2">
        <v>11026.6</v>
      </c>
      <c r="CC54" s="2">
        <v>18633.189999999999</v>
      </c>
      <c r="CD54" s="2">
        <v>16445.88</v>
      </c>
      <c r="CE54" s="2">
        <v>19971.46</v>
      </c>
      <c r="CF54" s="2">
        <v>20344.22</v>
      </c>
      <c r="CG54" s="2">
        <v>18178.990000000002</v>
      </c>
      <c r="CH54" s="2">
        <v>23080.3</v>
      </c>
      <c r="CI54" s="2">
        <v>12321.71</v>
      </c>
      <c r="CJ54" s="2">
        <v>12745.99</v>
      </c>
      <c r="CK54" s="2">
        <v>11360.71</v>
      </c>
      <c r="CL54" s="2">
        <v>12050.17</v>
      </c>
      <c r="CM54" s="2">
        <v>13260.45</v>
      </c>
      <c r="CN54" s="2">
        <v>10774.79</v>
      </c>
      <c r="CO54" s="2">
        <v>10787.78</v>
      </c>
      <c r="CP54" s="2">
        <v>12710.17</v>
      </c>
      <c r="CQ54" s="2">
        <v>13367.17</v>
      </c>
      <c r="CR54" s="2">
        <v>17395.830000000002</v>
      </c>
      <c r="CS54" s="2">
        <v>15233.16</v>
      </c>
      <c r="CT54" s="2">
        <v>22560.77</v>
      </c>
      <c r="CU54" s="2">
        <v>11534.68</v>
      </c>
      <c r="CV54" s="2">
        <v>22965.5</v>
      </c>
      <c r="CW54" s="2">
        <v>18385.23</v>
      </c>
      <c r="CX54" s="2">
        <v>13050.91</v>
      </c>
      <c r="CY54" s="2">
        <v>24793.7</v>
      </c>
      <c r="CZ54" s="2">
        <v>11423.73</v>
      </c>
      <c r="DA54" s="2">
        <v>18107.11</v>
      </c>
      <c r="DB54" s="2">
        <v>15100.78</v>
      </c>
      <c r="DC54" s="2">
        <v>18922.87</v>
      </c>
      <c r="DD54" s="2">
        <v>20973.360000000001</v>
      </c>
      <c r="DE54" s="2">
        <v>15502.35</v>
      </c>
      <c r="DF54" s="2">
        <v>10789.58</v>
      </c>
      <c r="DG54" s="2">
        <v>23303.599999999999</v>
      </c>
      <c r="DH54" s="2">
        <v>11225.86</v>
      </c>
      <c r="DI54" s="2">
        <v>11142.82</v>
      </c>
      <c r="DJ54" s="2">
        <v>12743.73</v>
      </c>
      <c r="DK54" s="2">
        <v>13065.04</v>
      </c>
      <c r="DL54" s="2">
        <v>11548.21</v>
      </c>
      <c r="DM54" s="2">
        <v>18593.96</v>
      </c>
      <c r="DN54" s="2">
        <v>12162.6</v>
      </c>
      <c r="DO54" s="2">
        <v>11635.42</v>
      </c>
      <c r="DP54" s="2">
        <v>19281.43</v>
      </c>
      <c r="DQ54" s="2">
        <v>12353.26</v>
      </c>
      <c r="DR54" s="2">
        <v>12107.74</v>
      </c>
      <c r="DS54" s="2">
        <v>13291.24</v>
      </c>
      <c r="DT54" s="2">
        <v>20601.240000000002</v>
      </c>
      <c r="DU54" s="2">
        <v>14545.59</v>
      </c>
      <c r="DV54" s="2">
        <v>18123.78</v>
      </c>
      <c r="DW54" s="2">
        <v>15441.7</v>
      </c>
      <c r="DX54" s="2">
        <v>22359.38</v>
      </c>
      <c r="DY54" s="2">
        <v>16656.09</v>
      </c>
      <c r="DZ54" s="2">
        <v>13047.71</v>
      </c>
      <c r="EA54" s="2">
        <v>13363.92</v>
      </c>
      <c r="EB54" s="2">
        <v>12892.4</v>
      </c>
      <c r="EC54" s="2">
        <v>14599.79</v>
      </c>
      <c r="ED54" s="2">
        <v>14815.07</v>
      </c>
      <c r="EE54" s="2">
        <v>18868.04</v>
      </c>
      <c r="EF54" s="2">
        <v>11846.25</v>
      </c>
      <c r="EG54" s="2">
        <v>16206.46</v>
      </c>
      <c r="EH54" s="2">
        <v>16354.53</v>
      </c>
      <c r="EI54" s="2">
        <v>11609.37</v>
      </c>
      <c r="EJ54" s="2">
        <v>10777.54</v>
      </c>
      <c r="EK54" s="2">
        <v>12241.19</v>
      </c>
      <c r="EL54" s="2">
        <v>12588.57</v>
      </c>
      <c r="EM54" s="2">
        <v>14392.41</v>
      </c>
      <c r="EN54" s="2">
        <v>12197.45</v>
      </c>
      <c r="EO54" s="2">
        <v>15024.86</v>
      </c>
      <c r="EP54" s="2">
        <v>14301.94</v>
      </c>
      <c r="EQ54" s="2">
        <v>11495.53</v>
      </c>
      <c r="ER54" s="2">
        <v>16091.16</v>
      </c>
      <c r="ES54" s="2">
        <v>19343.87</v>
      </c>
      <c r="ET54" s="2">
        <v>21417.73</v>
      </c>
      <c r="EU54" s="2">
        <v>13487.5</v>
      </c>
      <c r="EV54" s="2">
        <v>24469.89</v>
      </c>
      <c r="EW54" s="2">
        <v>15755.21</v>
      </c>
      <c r="EX54" s="2">
        <v>21400.31</v>
      </c>
      <c r="EY54" s="2">
        <v>11550.57</v>
      </c>
      <c r="EZ54" s="2">
        <v>21414.2</v>
      </c>
      <c r="FA54" s="2">
        <v>12187.85</v>
      </c>
      <c r="FB54" s="2">
        <v>16024.07</v>
      </c>
      <c r="FC54" s="2">
        <v>11240.45</v>
      </c>
      <c r="FD54" s="2">
        <v>13994.04</v>
      </c>
      <c r="FE54" s="2">
        <v>24019.73</v>
      </c>
      <c r="FF54" s="2">
        <v>19135.14</v>
      </c>
      <c r="FG54" s="2">
        <v>22016.31</v>
      </c>
      <c r="FH54" s="2">
        <v>24212.93</v>
      </c>
      <c r="FI54" s="2">
        <v>11542.29</v>
      </c>
      <c r="FJ54" s="2">
        <v>11044.88</v>
      </c>
      <c r="FK54" s="2">
        <v>11345.5</v>
      </c>
      <c r="FL54" s="2">
        <v>10791.66</v>
      </c>
      <c r="FM54" s="2">
        <v>10967.91</v>
      </c>
      <c r="FN54" s="2">
        <v>11452.66</v>
      </c>
      <c r="FO54" s="2">
        <v>11865.99</v>
      </c>
      <c r="FP54" s="2">
        <v>11589.38</v>
      </c>
      <c r="FQ54" s="2">
        <v>12090.22</v>
      </c>
      <c r="FR54" s="2">
        <v>19976.919999999998</v>
      </c>
      <c r="FS54" s="2">
        <v>19220.150000000001</v>
      </c>
      <c r="FT54" s="2">
        <v>25948.34</v>
      </c>
      <c r="FU54" s="2">
        <v>13268.17</v>
      </c>
      <c r="FV54" s="2">
        <v>12629.92</v>
      </c>
      <c r="FW54" s="2">
        <v>20774.82</v>
      </c>
      <c r="FX54" s="2">
        <v>26345.119999999999</v>
      </c>
      <c r="FY54" s="2"/>
      <c r="FZ54" s="2">
        <f>FZ53/FZ23</f>
        <v>11448.249847502715</v>
      </c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</row>
    <row r="55" spans="1:254" x14ac:dyDescent="0.35">
      <c r="A55" s="2"/>
      <c r="B55" s="2"/>
      <c r="C55" s="2" t="s">
        <v>456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1:254" x14ac:dyDescent="0.35">
      <c r="A56" s="2"/>
      <c r="B56" s="30" t="s">
        <v>800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1:254" x14ac:dyDescent="0.35">
      <c r="A57" s="3" t="s">
        <v>457</v>
      </c>
      <c r="B57" s="2" t="s">
        <v>665</v>
      </c>
      <c r="C57" s="2">
        <v>697497.30999999994</v>
      </c>
      <c r="D57" s="2">
        <v>2168719.42</v>
      </c>
      <c r="E57" s="2">
        <v>565272.54</v>
      </c>
      <c r="F57" s="2">
        <v>1751045.75</v>
      </c>
      <c r="G57" s="2">
        <v>147399.19</v>
      </c>
      <c r="H57" s="2">
        <v>96189.78</v>
      </c>
      <c r="I57" s="2">
        <v>605952.93999999994</v>
      </c>
      <c r="J57" s="2">
        <v>126923.52</v>
      </c>
      <c r="K57" s="2">
        <v>34722.910000000003</v>
      </c>
      <c r="L57" s="2">
        <v>168959.35</v>
      </c>
      <c r="M57" s="2">
        <v>169958.68</v>
      </c>
      <c r="N57" s="2">
        <v>5939396.0299999993</v>
      </c>
      <c r="O57" s="2">
        <v>1456566.06</v>
      </c>
      <c r="P57" s="2">
        <v>34379.660000000003</v>
      </c>
      <c r="Q57" s="2">
        <v>3108548.51</v>
      </c>
      <c r="R57" s="2">
        <v>85497.98</v>
      </c>
      <c r="S57" s="2">
        <v>205002.87</v>
      </c>
      <c r="T57" s="2">
        <v>31691.32</v>
      </c>
      <c r="U57" s="2">
        <v>16409.02</v>
      </c>
      <c r="V57" s="2">
        <v>26609.120000000003</v>
      </c>
      <c r="W57" s="2">
        <v>9732</v>
      </c>
      <c r="X57" s="2">
        <v>12037.17</v>
      </c>
      <c r="Y57" s="2">
        <v>43210.43</v>
      </c>
      <c r="Z57" s="2">
        <v>26042.13</v>
      </c>
      <c r="AA57" s="2">
        <v>2508462.8899999997</v>
      </c>
      <c r="AB57" s="2">
        <v>3541654.82</v>
      </c>
      <c r="AC57" s="2">
        <v>77715.14</v>
      </c>
      <c r="AD57" s="2">
        <v>70144.040000000008</v>
      </c>
      <c r="AE57" s="2">
        <v>39114.17</v>
      </c>
      <c r="AF57" s="2">
        <v>24419.410000000003</v>
      </c>
      <c r="AG57" s="2">
        <v>166389.91999999998</v>
      </c>
      <c r="AH57" s="2">
        <v>66604.070000000007</v>
      </c>
      <c r="AI57" s="2">
        <v>25268.53</v>
      </c>
      <c r="AJ57" s="2">
        <v>17680.77</v>
      </c>
      <c r="AK57" s="2">
        <v>44683.990000000005</v>
      </c>
      <c r="AL57" s="2">
        <v>49065.229999999996</v>
      </c>
      <c r="AM57" s="2">
        <v>42619.1</v>
      </c>
      <c r="AN57" s="2">
        <v>38548.79</v>
      </c>
      <c r="AO57" s="2">
        <v>354800.28</v>
      </c>
      <c r="AP57" s="2">
        <v>6739062.6300000008</v>
      </c>
      <c r="AQ57" s="2">
        <v>62272.66</v>
      </c>
      <c r="AR57" s="2">
        <v>5063728.4800000004</v>
      </c>
      <c r="AS57" s="2">
        <v>496146.54000000004</v>
      </c>
      <c r="AT57" s="2">
        <v>301541.02</v>
      </c>
      <c r="AU57" s="2">
        <v>70802.41</v>
      </c>
      <c r="AV57" s="2">
        <v>73343.3</v>
      </c>
      <c r="AW57" s="2">
        <v>23649.53</v>
      </c>
      <c r="AX57" s="2">
        <v>30420.870000000003</v>
      </c>
      <c r="AY57" s="2">
        <v>105403.42</v>
      </c>
      <c r="AZ57" s="2">
        <v>669767.04</v>
      </c>
      <c r="BA57" s="2">
        <v>933882.48</v>
      </c>
      <c r="BB57" s="2">
        <v>996083.8899999999</v>
      </c>
      <c r="BC57" s="2">
        <v>1166550.45</v>
      </c>
      <c r="BD57" s="2">
        <v>56130.22</v>
      </c>
      <c r="BE57" s="2">
        <v>135192.22999999998</v>
      </c>
      <c r="BF57" s="2">
        <v>1780023.46</v>
      </c>
      <c r="BG57" s="2">
        <v>150035.60999999999</v>
      </c>
      <c r="BH57" s="2">
        <v>86478.69</v>
      </c>
      <c r="BI57" s="2">
        <v>93478.17</v>
      </c>
      <c r="BJ57" s="2">
        <v>547957.69999999995</v>
      </c>
      <c r="BK57" s="2">
        <v>1125315.8400000001</v>
      </c>
      <c r="BL57" s="2">
        <v>41152.239999999998</v>
      </c>
      <c r="BM57" s="2">
        <v>91707.45</v>
      </c>
      <c r="BN57" s="2">
        <v>150912.20000000001</v>
      </c>
      <c r="BO57" s="2">
        <v>152299.70000000001</v>
      </c>
      <c r="BP57" s="2">
        <v>39724.230000000003</v>
      </c>
      <c r="BQ57" s="2">
        <v>379468.6</v>
      </c>
      <c r="BR57" s="2">
        <v>321414.49</v>
      </c>
      <c r="BS57" s="2">
        <v>84118.69</v>
      </c>
      <c r="BT57" s="2">
        <v>69224.239999999991</v>
      </c>
      <c r="BU57" s="2">
        <v>33392.559999999998</v>
      </c>
      <c r="BV57" s="2">
        <v>165315.57</v>
      </c>
      <c r="BW57" s="2">
        <v>98504.77</v>
      </c>
      <c r="BX57" s="2">
        <v>2114.5299999999997</v>
      </c>
      <c r="BY57" s="2">
        <v>66277.2</v>
      </c>
      <c r="BZ57" s="2">
        <v>3920.46</v>
      </c>
      <c r="CA57" s="2">
        <v>0</v>
      </c>
      <c r="CB57" s="2">
        <v>5201829.55</v>
      </c>
      <c r="CC57" s="2">
        <v>33312.85</v>
      </c>
      <c r="CD57" s="2">
        <v>0</v>
      </c>
      <c r="CE57" s="2">
        <v>37054.160000000003</v>
      </c>
      <c r="CF57" s="2">
        <v>42215.08</v>
      </c>
      <c r="CG57" s="2">
        <v>18726.89</v>
      </c>
      <c r="CH57" s="2">
        <v>11271.21</v>
      </c>
      <c r="CI57" s="2">
        <v>40108.33</v>
      </c>
      <c r="CJ57" s="2">
        <v>70601.039999999994</v>
      </c>
      <c r="CK57" s="2">
        <v>425422.56</v>
      </c>
      <c r="CL57" s="2">
        <v>111147.12</v>
      </c>
      <c r="CM57" s="2">
        <v>106768.75</v>
      </c>
      <c r="CN57" s="2">
        <v>2415573.65</v>
      </c>
      <c r="CO57" s="2">
        <v>1256723.27</v>
      </c>
      <c r="CP57" s="2">
        <v>90748.47</v>
      </c>
      <c r="CQ57" s="2">
        <v>65131.15</v>
      </c>
      <c r="CR57" s="2">
        <v>42604.41</v>
      </c>
      <c r="CS57" s="2">
        <v>40695.129999999997</v>
      </c>
      <c r="CT57" s="2">
        <v>16848.120000000003</v>
      </c>
      <c r="CU57" s="2">
        <v>16150.37</v>
      </c>
      <c r="CV57" s="2">
        <v>23282.04</v>
      </c>
      <c r="CW57" s="2">
        <v>38479.520000000004</v>
      </c>
      <c r="CX57" s="2">
        <v>69032.320000000007</v>
      </c>
      <c r="CY57" s="2">
        <v>16164.100000000002</v>
      </c>
      <c r="CZ57" s="2">
        <v>91783.03</v>
      </c>
      <c r="DA57" s="2">
        <v>27800.370000000003</v>
      </c>
      <c r="DB57" s="2">
        <v>39947.79</v>
      </c>
      <c r="DC57" s="2">
        <v>46604.61</v>
      </c>
      <c r="DD57" s="2">
        <v>7838.59</v>
      </c>
      <c r="DE57" s="2">
        <v>27083.3</v>
      </c>
      <c r="DF57" s="2">
        <v>1640144.51</v>
      </c>
      <c r="DG57" s="2">
        <v>11407.47</v>
      </c>
      <c r="DH57" s="2">
        <v>134322.12</v>
      </c>
      <c r="DI57" s="2">
        <v>237514.09</v>
      </c>
      <c r="DJ57" s="2">
        <v>64937.760000000002</v>
      </c>
      <c r="DK57" s="2">
        <v>23600.9</v>
      </c>
      <c r="DL57" s="2">
        <v>354790.94</v>
      </c>
      <c r="DM57" s="2">
        <v>46435.4</v>
      </c>
      <c r="DN57" s="2">
        <v>116072.59</v>
      </c>
      <c r="DO57" s="2">
        <v>174489.86</v>
      </c>
      <c r="DP57" s="2">
        <v>40481.380000000005</v>
      </c>
      <c r="DQ57" s="2">
        <v>0</v>
      </c>
      <c r="DR57" s="2">
        <v>43298.490000000005</v>
      </c>
      <c r="DS57" s="2">
        <v>33595.360000000001</v>
      </c>
      <c r="DT57" s="2">
        <v>12921.04</v>
      </c>
      <c r="DU57" s="2">
        <v>23276.34</v>
      </c>
      <c r="DV57" s="2">
        <v>15827.57</v>
      </c>
      <c r="DW57" s="2">
        <v>10215.44</v>
      </c>
      <c r="DX57" s="2">
        <v>7390.14</v>
      </c>
      <c r="DY57" s="2">
        <v>48221.45</v>
      </c>
      <c r="DZ57" s="2">
        <v>207927.90999999997</v>
      </c>
      <c r="EA57" s="2">
        <v>51290.509999999995</v>
      </c>
      <c r="EB57" s="2">
        <v>51171.21</v>
      </c>
      <c r="EC57" s="2">
        <v>36378.83</v>
      </c>
      <c r="ED57" s="2">
        <v>235930.71000000002</v>
      </c>
      <c r="EE57" s="2">
        <v>15254.9</v>
      </c>
      <c r="EF57" s="2">
        <v>44880.91</v>
      </c>
      <c r="EG57" s="2">
        <v>0</v>
      </c>
      <c r="EH57" s="2">
        <v>15553.09</v>
      </c>
      <c r="EI57" s="2">
        <v>551440.48</v>
      </c>
      <c r="EJ57" s="2">
        <v>769632.75</v>
      </c>
      <c r="EK57" s="2">
        <v>54562.509999999995</v>
      </c>
      <c r="EL57" s="2">
        <v>53503.22</v>
      </c>
      <c r="EM57" s="2">
        <v>32640.719999999998</v>
      </c>
      <c r="EN57" s="2">
        <v>43058.49</v>
      </c>
      <c r="EO57" s="2">
        <v>22223.699999999997</v>
      </c>
      <c r="EP57" s="2">
        <v>37492.730000000003</v>
      </c>
      <c r="EQ57" s="2">
        <v>192154.94</v>
      </c>
      <c r="ER57" s="2">
        <v>40048.68</v>
      </c>
      <c r="ES57" s="2">
        <v>29171.47</v>
      </c>
      <c r="ET57" s="2">
        <v>37351.58</v>
      </c>
      <c r="EU57" s="2">
        <v>37184.619999999995</v>
      </c>
      <c r="EV57" s="2">
        <v>0</v>
      </c>
      <c r="EW57" s="2">
        <v>27828.920000000002</v>
      </c>
      <c r="EX57" s="2">
        <v>18691.82</v>
      </c>
      <c r="EY57" s="2">
        <v>11348.86</v>
      </c>
      <c r="EZ57" s="2">
        <v>14494.98</v>
      </c>
      <c r="FA57" s="2">
        <v>272683.63</v>
      </c>
      <c r="FB57" s="2">
        <v>89633.77</v>
      </c>
      <c r="FC57" s="2">
        <v>238137.23</v>
      </c>
      <c r="FD57" s="2">
        <v>60159.840000000004</v>
      </c>
      <c r="FE57" s="2">
        <v>39159</v>
      </c>
      <c r="FF57" s="2">
        <v>36444.94</v>
      </c>
      <c r="FG57" s="2">
        <v>23340.29</v>
      </c>
      <c r="FH57" s="2">
        <v>47738.979999999996</v>
      </c>
      <c r="FI57" s="2">
        <v>137919.6</v>
      </c>
      <c r="FJ57" s="2">
        <v>138772.41999999998</v>
      </c>
      <c r="FK57" s="2">
        <v>237051.26</v>
      </c>
      <c r="FL57" s="2">
        <v>555910.47</v>
      </c>
      <c r="FM57" s="2">
        <v>259631.81</v>
      </c>
      <c r="FN57" s="2">
        <v>1223607.6400000001</v>
      </c>
      <c r="FO57" s="2">
        <v>0</v>
      </c>
      <c r="FP57" s="2">
        <v>223380.72999999998</v>
      </c>
      <c r="FQ57" s="2">
        <v>159404.06</v>
      </c>
      <c r="FR57" s="2">
        <v>0</v>
      </c>
      <c r="FS57" s="2">
        <v>35109.230000000003</v>
      </c>
      <c r="FT57" s="2">
        <v>32418.11</v>
      </c>
      <c r="FU57" s="2">
        <v>63173.090000000004</v>
      </c>
      <c r="FV57" s="2">
        <v>100180.31</v>
      </c>
      <c r="FW57" s="2">
        <v>47784.91</v>
      </c>
      <c r="FX57" s="2">
        <v>19641.560000000001</v>
      </c>
      <c r="FY57" s="2"/>
      <c r="FZ57" s="2">
        <f t="shared" ref="FZ57:FZ63" si="34">SUM(C57:FX57)</f>
        <v>67144140.459999993</v>
      </c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1:254" x14ac:dyDescent="0.35">
      <c r="A58" s="3" t="s">
        <v>458</v>
      </c>
      <c r="B58" s="2" t="s">
        <v>666</v>
      </c>
      <c r="C58" s="31">
        <v>0</v>
      </c>
      <c r="D58" s="31">
        <v>2209860</v>
      </c>
      <c r="E58" s="31">
        <v>93166</v>
      </c>
      <c r="F58" s="31">
        <v>884043</v>
      </c>
      <c r="G58" s="31">
        <v>48632</v>
      </c>
      <c r="H58" s="31">
        <v>0</v>
      </c>
      <c r="I58" s="31">
        <v>297415</v>
      </c>
      <c r="J58" s="31">
        <v>98643</v>
      </c>
      <c r="K58" s="31">
        <v>64384</v>
      </c>
      <c r="L58" s="31">
        <v>219486</v>
      </c>
      <c r="M58" s="31">
        <v>0</v>
      </c>
      <c r="N58" s="31">
        <v>1975268</v>
      </c>
      <c r="O58" s="31">
        <v>555149</v>
      </c>
      <c r="P58" s="31">
        <v>41346</v>
      </c>
      <c r="Q58" s="31">
        <v>850098</v>
      </c>
      <c r="R58" s="31">
        <v>34250</v>
      </c>
      <c r="S58" s="31">
        <v>55379</v>
      </c>
      <c r="T58" s="31">
        <v>0</v>
      </c>
      <c r="U58" s="31">
        <v>1641</v>
      </c>
      <c r="V58" s="31">
        <v>10619</v>
      </c>
      <c r="W58" s="31">
        <v>0</v>
      </c>
      <c r="X58" s="31">
        <v>0</v>
      </c>
      <c r="Y58" s="31">
        <v>0</v>
      </c>
      <c r="Z58" s="31">
        <v>34140</v>
      </c>
      <c r="AA58" s="31">
        <v>1269611</v>
      </c>
      <c r="AB58" s="31">
        <v>1620720</v>
      </c>
      <c r="AC58" s="31">
        <v>0</v>
      </c>
      <c r="AD58" s="31">
        <v>0</v>
      </c>
      <c r="AE58" s="31">
        <v>10745</v>
      </c>
      <c r="AF58" s="31">
        <v>28859</v>
      </c>
      <c r="AG58" s="31">
        <v>0</v>
      </c>
      <c r="AH58" s="31">
        <v>170214</v>
      </c>
      <c r="AI58" s="31">
        <v>29386</v>
      </c>
      <c r="AJ58" s="31">
        <v>0</v>
      </c>
      <c r="AK58" s="31">
        <v>0</v>
      </c>
      <c r="AL58" s="31">
        <v>0</v>
      </c>
      <c r="AM58" s="31">
        <v>44176</v>
      </c>
      <c r="AN58" s="31">
        <v>0</v>
      </c>
      <c r="AO58" s="31">
        <v>296289</v>
      </c>
      <c r="AP58" s="31">
        <v>2307259</v>
      </c>
      <c r="AQ58" s="31">
        <v>19913</v>
      </c>
      <c r="AR58" s="31">
        <v>742087</v>
      </c>
      <c r="AS58" s="31">
        <v>97293</v>
      </c>
      <c r="AT58" s="31">
        <v>0</v>
      </c>
      <c r="AU58" s="31">
        <v>0</v>
      </c>
      <c r="AV58" s="31">
        <v>42097</v>
      </c>
      <c r="AW58" s="31">
        <v>16103</v>
      </c>
      <c r="AX58" s="31">
        <v>0</v>
      </c>
      <c r="AY58" s="31">
        <v>74442</v>
      </c>
      <c r="AZ58" s="31">
        <v>64029</v>
      </c>
      <c r="BA58" s="31">
        <v>641670</v>
      </c>
      <c r="BB58" s="31">
        <v>180338</v>
      </c>
      <c r="BC58" s="31">
        <v>707879</v>
      </c>
      <c r="BD58" s="31">
        <v>157668</v>
      </c>
      <c r="BE58" s="31">
        <v>203922</v>
      </c>
      <c r="BF58" s="31">
        <v>302104</v>
      </c>
      <c r="BG58" s="31">
        <v>58630</v>
      </c>
      <c r="BH58" s="31">
        <v>78110</v>
      </c>
      <c r="BI58" s="31">
        <v>0</v>
      </c>
      <c r="BJ58" s="31">
        <v>75786</v>
      </c>
      <c r="BK58" s="31">
        <v>461466</v>
      </c>
      <c r="BL58" s="31">
        <v>0</v>
      </c>
      <c r="BM58" s="31">
        <v>85084</v>
      </c>
      <c r="BN58" s="31">
        <v>73862</v>
      </c>
      <c r="BO58" s="31">
        <v>103005</v>
      </c>
      <c r="BP58" s="31">
        <v>0</v>
      </c>
      <c r="BQ58" s="31">
        <v>0</v>
      </c>
      <c r="BR58" s="31">
        <v>59232</v>
      </c>
      <c r="BS58" s="31">
        <v>0</v>
      </c>
      <c r="BT58" s="31">
        <v>0</v>
      </c>
      <c r="BU58" s="31">
        <v>45439</v>
      </c>
      <c r="BV58" s="31">
        <v>28180</v>
      </c>
      <c r="BW58" s="31">
        <v>47347</v>
      </c>
      <c r="BX58" s="31">
        <v>0</v>
      </c>
      <c r="BY58" s="31">
        <v>0</v>
      </c>
      <c r="BZ58" s="31">
        <v>34306</v>
      </c>
      <c r="CA58" s="31">
        <v>0</v>
      </c>
      <c r="CB58" s="31">
        <v>3282293</v>
      </c>
      <c r="CC58" s="31">
        <v>25288</v>
      </c>
      <c r="CD58" s="31">
        <v>0</v>
      </c>
      <c r="CE58" s="31">
        <v>6907</v>
      </c>
      <c r="CF58" s="31">
        <v>0</v>
      </c>
      <c r="CG58" s="31">
        <v>15425</v>
      </c>
      <c r="CH58" s="31">
        <v>28480</v>
      </c>
      <c r="CI58" s="31">
        <v>0</v>
      </c>
      <c r="CJ58" s="31">
        <v>46786</v>
      </c>
      <c r="CK58" s="31">
        <v>172382</v>
      </c>
      <c r="CL58" s="31">
        <v>147877</v>
      </c>
      <c r="CM58" s="31">
        <v>73405</v>
      </c>
      <c r="CN58" s="31">
        <v>3343175</v>
      </c>
      <c r="CO58" s="31">
        <v>344230</v>
      </c>
      <c r="CP58" s="31">
        <v>0</v>
      </c>
      <c r="CQ58" s="31">
        <v>50408</v>
      </c>
      <c r="CR58" s="31">
        <v>34815</v>
      </c>
      <c r="CS58" s="31">
        <v>37305</v>
      </c>
      <c r="CT58" s="31">
        <v>13035</v>
      </c>
      <c r="CU58" s="31">
        <v>10243</v>
      </c>
      <c r="CV58" s="31">
        <v>18971</v>
      </c>
      <c r="CW58" s="31">
        <v>60178</v>
      </c>
      <c r="CX58" s="31">
        <v>0</v>
      </c>
      <c r="CY58" s="31">
        <v>0</v>
      </c>
      <c r="CZ58" s="31">
        <v>78560</v>
      </c>
      <c r="DA58" s="31">
        <v>13836</v>
      </c>
      <c r="DB58" s="31">
        <v>36688</v>
      </c>
      <c r="DC58" s="31">
        <v>61080</v>
      </c>
      <c r="DD58" s="31">
        <v>0</v>
      </c>
      <c r="DE58" s="31">
        <v>28121</v>
      </c>
      <c r="DF58" s="31">
        <v>1846453</v>
      </c>
      <c r="DG58" s="31">
        <v>0</v>
      </c>
      <c r="DH58" s="31">
        <v>0</v>
      </c>
      <c r="DI58" s="31">
        <v>53127</v>
      </c>
      <c r="DJ58" s="31">
        <v>15299</v>
      </c>
      <c r="DK58" s="31">
        <v>33929</v>
      </c>
      <c r="DL58" s="31">
        <v>61994</v>
      </c>
      <c r="DM58" s="31">
        <v>24858</v>
      </c>
      <c r="DN58" s="31">
        <v>64362</v>
      </c>
      <c r="DO58" s="31">
        <v>40948</v>
      </c>
      <c r="DP58" s="31">
        <v>12491</v>
      </c>
      <c r="DQ58" s="31">
        <v>28815</v>
      </c>
      <c r="DR58" s="31">
        <v>37556</v>
      </c>
      <c r="DS58" s="31">
        <v>0</v>
      </c>
      <c r="DT58" s="31">
        <v>532</v>
      </c>
      <c r="DU58" s="31">
        <v>29769</v>
      </c>
      <c r="DV58" s="31">
        <v>27383</v>
      </c>
      <c r="DW58" s="31">
        <v>39527</v>
      </c>
      <c r="DX58" s="31">
        <v>15498</v>
      </c>
      <c r="DY58" s="31">
        <v>0</v>
      </c>
      <c r="DZ58" s="31">
        <v>37573</v>
      </c>
      <c r="EA58" s="31">
        <v>6370</v>
      </c>
      <c r="EB58" s="31">
        <v>30728</v>
      </c>
      <c r="EC58" s="31">
        <v>13315</v>
      </c>
      <c r="ED58" s="31">
        <v>98440</v>
      </c>
      <c r="EE58" s="31">
        <v>0</v>
      </c>
      <c r="EF58" s="31">
        <v>19796</v>
      </c>
      <c r="EG58" s="31">
        <v>18160</v>
      </c>
      <c r="EH58" s="31">
        <v>17505</v>
      </c>
      <c r="EI58" s="31">
        <v>192383</v>
      </c>
      <c r="EJ58" s="31">
        <v>325808</v>
      </c>
      <c r="EK58" s="31">
        <v>33783</v>
      </c>
      <c r="EL58" s="31">
        <v>35772</v>
      </c>
      <c r="EM58" s="31">
        <v>0</v>
      </c>
      <c r="EN58" s="31">
        <v>48879</v>
      </c>
      <c r="EO58" s="31">
        <v>16844</v>
      </c>
      <c r="EP58" s="31">
        <v>31771</v>
      </c>
      <c r="EQ58" s="31">
        <v>27564</v>
      </c>
      <c r="ER58" s="31">
        <v>56660</v>
      </c>
      <c r="ES58" s="31">
        <v>0</v>
      </c>
      <c r="ET58" s="31">
        <v>0</v>
      </c>
      <c r="EU58" s="31">
        <v>31487</v>
      </c>
      <c r="EV58" s="31">
        <v>0</v>
      </c>
      <c r="EW58" s="31">
        <v>39917</v>
      </c>
      <c r="EX58" s="31">
        <v>7391</v>
      </c>
      <c r="EY58" s="31">
        <v>145108</v>
      </c>
      <c r="EZ58" s="31">
        <v>9859</v>
      </c>
      <c r="FA58" s="31">
        <v>76704</v>
      </c>
      <c r="FB58" s="31">
        <v>0</v>
      </c>
      <c r="FC58" s="31">
        <v>40648</v>
      </c>
      <c r="FD58" s="31">
        <v>39396</v>
      </c>
      <c r="FE58" s="31">
        <v>14935</v>
      </c>
      <c r="FF58" s="31">
        <v>16159</v>
      </c>
      <c r="FG58" s="31">
        <v>4148</v>
      </c>
      <c r="FH58" s="31">
        <v>14948</v>
      </c>
      <c r="FI58" s="31">
        <v>43360</v>
      </c>
      <c r="FJ58" s="31">
        <v>54126</v>
      </c>
      <c r="FK58" s="31">
        <v>48361</v>
      </c>
      <c r="FL58" s="31">
        <v>279025</v>
      </c>
      <c r="FM58" s="31">
        <v>228835</v>
      </c>
      <c r="FN58" s="31">
        <v>161585</v>
      </c>
      <c r="FO58" s="31">
        <v>145622</v>
      </c>
      <c r="FP58" s="31">
        <v>5975</v>
      </c>
      <c r="FQ58" s="31">
        <v>21442</v>
      </c>
      <c r="FR58" s="31">
        <v>703</v>
      </c>
      <c r="FS58" s="31">
        <v>0</v>
      </c>
      <c r="FT58" s="31">
        <v>16088</v>
      </c>
      <c r="FU58" s="31">
        <v>1960</v>
      </c>
      <c r="FV58" s="31">
        <v>14932</v>
      </c>
      <c r="FW58" s="31">
        <v>12924</v>
      </c>
      <c r="FX58" s="31">
        <v>9218</v>
      </c>
      <c r="FY58" s="2"/>
      <c r="FZ58" s="2">
        <f t="shared" si="34"/>
        <v>30409006</v>
      </c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</row>
    <row r="59" spans="1:254" x14ac:dyDescent="0.35">
      <c r="A59" s="3" t="s">
        <v>459</v>
      </c>
      <c r="B59" s="2" t="s">
        <v>667</v>
      </c>
      <c r="C59" s="2">
        <v>606546.89</v>
      </c>
      <c r="D59" s="2">
        <v>1647980.56</v>
      </c>
      <c r="E59" s="2">
        <v>646456.05000000005</v>
      </c>
      <c r="F59" s="2">
        <v>1015890.13</v>
      </c>
      <c r="G59" s="2">
        <v>46408.07</v>
      </c>
      <c r="H59" s="2">
        <v>38055.68</v>
      </c>
      <c r="I59" s="2">
        <v>643214.76</v>
      </c>
      <c r="J59" s="2">
        <v>88172.78</v>
      </c>
      <c r="K59" s="2">
        <v>1856.93</v>
      </c>
      <c r="L59" s="2">
        <v>64972.08</v>
      </c>
      <c r="M59" s="2">
        <v>80750.81</v>
      </c>
      <c r="N59" s="2">
        <v>2075395.69</v>
      </c>
      <c r="O59" s="2">
        <v>169853.32</v>
      </c>
      <c r="P59" s="2">
        <v>11601.5</v>
      </c>
      <c r="Q59" s="2">
        <v>4537244.34</v>
      </c>
      <c r="R59" s="2">
        <v>32022.9</v>
      </c>
      <c r="S59" s="2">
        <v>23668.44</v>
      </c>
      <c r="T59" s="2">
        <v>464.06</v>
      </c>
      <c r="U59" s="2">
        <v>0</v>
      </c>
      <c r="V59" s="2">
        <v>0</v>
      </c>
      <c r="W59" s="2">
        <v>464.29</v>
      </c>
      <c r="X59" s="2">
        <v>0</v>
      </c>
      <c r="Y59" s="2">
        <v>0</v>
      </c>
      <c r="Z59" s="2">
        <v>928.12</v>
      </c>
      <c r="AA59" s="2">
        <v>1055778.5900000001</v>
      </c>
      <c r="AB59" s="2">
        <v>674317.36</v>
      </c>
      <c r="AC59" s="2">
        <v>10209.32</v>
      </c>
      <c r="AD59" s="2">
        <v>12066.25</v>
      </c>
      <c r="AE59" s="2">
        <v>1392.18</v>
      </c>
      <c r="AF59" s="2">
        <v>928.12</v>
      </c>
      <c r="AG59" s="2">
        <v>6032.78</v>
      </c>
      <c r="AH59" s="2">
        <v>0</v>
      </c>
      <c r="AI59" s="2">
        <v>0</v>
      </c>
      <c r="AJ59" s="2">
        <v>928.12</v>
      </c>
      <c r="AK59" s="2">
        <v>0</v>
      </c>
      <c r="AL59" s="2">
        <v>3248.42</v>
      </c>
      <c r="AM59" s="2">
        <v>0</v>
      </c>
      <c r="AN59" s="2">
        <v>0</v>
      </c>
      <c r="AO59" s="2">
        <v>63579.9</v>
      </c>
      <c r="AP59" s="2">
        <v>6088602.4400000004</v>
      </c>
      <c r="AQ59" s="2">
        <v>0</v>
      </c>
      <c r="AR59" s="2">
        <v>1021510.14</v>
      </c>
      <c r="AS59" s="2">
        <v>545747.9</v>
      </c>
      <c r="AT59" s="2">
        <v>14850.84</v>
      </c>
      <c r="AU59" s="2">
        <v>2320.3000000000002</v>
      </c>
      <c r="AV59" s="2">
        <v>2784.36</v>
      </c>
      <c r="AW59" s="2">
        <v>464.06</v>
      </c>
      <c r="AX59" s="2">
        <v>3248.42</v>
      </c>
      <c r="AY59" s="2">
        <v>6033.01</v>
      </c>
      <c r="AZ59" s="2">
        <v>450630.55</v>
      </c>
      <c r="BA59" s="2">
        <v>88176.69</v>
      </c>
      <c r="BB59" s="2">
        <v>122054.68</v>
      </c>
      <c r="BC59" s="2">
        <v>526720.29</v>
      </c>
      <c r="BD59" s="2">
        <v>29703.29</v>
      </c>
      <c r="BE59" s="2">
        <v>2320.3000000000002</v>
      </c>
      <c r="BF59" s="2">
        <v>216268.52</v>
      </c>
      <c r="BG59" s="2">
        <v>40376.21</v>
      </c>
      <c r="BH59" s="2">
        <v>4640.6000000000004</v>
      </c>
      <c r="BI59" s="2">
        <v>7889.25</v>
      </c>
      <c r="BJ59" s="2">
        <v>50124.23</v>
      </c>
      <c r="BK59" s="2">
        <v>321616.81</v>
      </c>
      <c r="BL59" s="2">
        <v>0</v>
      </c>
      <c r="BM59" s="2">
        <v>2320.5300000000002</v>
      </c>
      <c r="BN59" s="2">
        <v>9746.41</v>
      </c>
      <c r="BO59" s="2">
        <v>6961.13</v>
      </c>
      <c r="BP59" s="2">
        <v>0</v>
      </c>
      <c r="BQ59" s="2">
        <v>523472.33</v>
      </c>
      <c r="BR59" s="2">
        <v>316498.81</v>
      </c>
      <c r="BS59" s="2">
        <v>74250.06</v>
      </c>
      <c r="BT59" s="2">
        <v>2320.3000000000002</v>
      </c>
      <c r="BU59" s="2">
        <v>18562.400000000001</v>
      </c>
      <c r="BV59" s="2">
        <v>34342.050000000003</v>
      </c>
      <c r="BW59" s="2">
        <v>64505.49</v>
      </c>
      <c r="BX59" s="2">
        <v>0</v>
      </c>
      <c r="BY59" s="2">
        <v>928.12</v>
      </c>
      <c r="BZ59" s="2">
        <v>0</v>
      </c>
      <c r="CA59" s="2">
        <v>1392.18</v>
      </c>
      <c r="CB59" s="2">
        <v>1335650.93</v>
      </c>
      <c r="CC59" s="2">
        <v>0</v>
      </c>
      <c r="CD59" s="2">
        <v>4176.54</v>
      </c>
      <c r="CE59" s="2">
        <v>928.12</v>
      </c>
      <c r="CF59" s="2">
        <v>0</v>
      </c>
      <c r="CG59" s="2">
        <v>10673.38</v>
      </c>
      <c r="CH59" s="2">
        <v>4640.6000000000004</v>
      </c>
      <c r="CI59" s="2">
        <v>38053.61</v>
      </c>
      <c r="CJ59" s="2">
        <v>80288.59</v>
      </c>
      <c r="CK59" s="2">
        <v>70076.28</v>
      </c>
      <c r="CL59" s="2">
        <v>13922.26</v>
      </c>
      <c r="CM59" s="2">
        <v>6496.84</v>
      </c>
      <c r="CN59" s="2">
        <v>536017.59</v>
      </c>
      <c r="CO59" s="2">
        <v>190278.17</v>
      </c>
      <c r="CP59" s="2">
        <v>62185.88</v>
      </c>
      <c r="CQ59" s="2">
        <v>3248.42</v>
      </c>
      <c r="CR59" s="2">
        <v>464.29</v>
      </c>
      <c r="CS59" s="2">
        <v>2784.36</v>
      </c>
      <c r="CT59" s="2">
        <v>464.06</v>
      </c>
      <c r="CU59" s="2">
        <v>2320.5300000000002</v>
      </c>
      <c r="CV59" s="2">
        <v>0</v>
      </c>
      <c r="CW59" s="2">
        <v>0</v>
      </c>
      <c r="CX59" s="2">
        <v>11138.82</v>
      </c>
      <c r="CY59" s="2">
        <v>0</v>
      </c>
      <c r="CZ59" s="2">
        <v>24133.19</v>
      </c>
      <c r="DA59" s="2">
        <v>0</v>
      </c>
      <c r="DB59" s="2">
        <v>2320.5300000000002</v>
      </c>
      <c r="DC59" s="2">
        <v>0</v>
      </c>
      <c r="DD59" s="2">
        <v>464.06</v>
      </c>
      <c r="DE59" s="2">
        <v>464.06</v>
      </c>
      <c r="DF59" s="2">
        <v>255247.26</v>
      </c>
      <c r="DG59" s="2">
        <v>0</v>
      </c>
      <c r="DH59" s="2">
        <v>50584.38</v>
      </c>
      <c r="DI59" s="2">
        <v>19490.98</v>
      </c>
      <c r="DJ59" s="2">
        <v>2320.5300000000002</v>
      </c>
      <c r="DK59" s="2">
        <v>11137.67</v>
      </c>
      <c r="DL59" s="2">
        <v>141079.99</v>
      </c>
      <c r="DM59" s="2">
        <v>0</v>
      </c>
      <c r="DN59" s="2">
        <v>40838.89</v>
      </c>
      <c r="DO59" s="2">
        <v>258498.9</v>
      </c>
      <c r="DP59" s="2">
        <v>0</v>
      </c>
      <c r="DQ59" s="2">
        <v>30629.57</v>
      </c>
      <c r="DR59" s="2">
        <v>13458.43</v>
      </c>
      <c r="DS59" s="2">
        <v>11602.65</v>
      </c>
      <c r="DT59" s="2">
        <v>1856.24</v>
      </c>
      <c r="DU59" s="2">
        <v>1392.18</v>
      </c>
      <c r="DV59" s="2">
        <v>1392.18</v>
      </c>
      <c r="DW59" s="2">
        <v>0</v>
      </c>
      <c r="DX59" s="2">
        <v>3248.42</v>
      </c>
      <c r="DY59" s="2">
        <v>928.35</v>
      </c>
      <c r="DZ59" s="2">
        <v>2784.36</v>
      </c>
      <c r="EA59" s="2">
        <v>8817.83</v>
      </c>
      <c r="EB59" s="2">
        <v>42695.13</v>
      </c>
      <c r="EC59" s="2">
        <v>0</v>
      </c>
      <c r="ED59" s="2">
        <v>24597.48</v>
      </c>
      <c r="EE59" s="2">
        <v>8353.5400000000009</v>
      </c>
      <c r="EF59" s="2">
        <v>28772.639999999999</v>
      </c>
      <c r="EG59" s="2">
        <v>21810.82</v>
      </c>
      <c r="EH59" s="2">
        <v>5569.64</v>
      </c>
      <c r="EI59" s="2">
        <v>209762.94</v>
      </c>
      <c r="EJ59" s="2">
        <v>92817.52</v>
      </c>
      <c r="EK59" s="2">
        <v>6961.59</v>
      </c>
      <c r="EL59" s="2">
        <v>464.06</v>
      </c>
      <c r="EM59" s="2">
        <v>0</v>
      </c>
      <c r="EN59" s="2">
        <v>5104.8900000000003</v>
      </c>
      <c r="EO59" s="2">
        <v>1392.18</v>
      </c>
      <c r="EP59" s="2">
        <v>3712.48</v>
      </c>
      <c r="EQ59" s="2">
        <v>77965.990000000005</v>
      </c>
      <c r="ER59" s="2">
        <v>4640.6000000000004</v>
      </c>
      <c r="ES59" s="2">
        <v>928.12</v>
      </c>
      <c r="ET59" s="2">
        <v>2784.59</v>
      </c>
      <c r="EU59" s="2">
        <v>42694.44</v>
      </c>
      <c r="EV59" s="2">
        <v>6033.24</v>
      </c>
      <c r="EW59" s="2">
        <v>30165.279999999999</v>
      </c>
      <c r="EX59" s="2">
        <v>464.06</v>
      </c>
      <c r="EY59" s="2">
        <v>5569.18</v>
      </c>
      <c r="EZ59" s="2">
        <v>0</v>
      </c>
      <c r="FA59" s="2">
        <v>284011.15999999997</v>
      </c>
      <c r="FB59" s="2">
        <v>0</v>
      </c>
      <c r="FC59" s="2">
        <v>20420.48</v>
      </c>
      <c r="FD59" s="2">
        <v>3712.94</v>
      </c>
      <c r="FE59" s="2">
        <v>3712.71</v>
      </c>
      <c r="FF59" s="2">
        <v>0</v>
      </c>
      <c r="FG59" s="2">
        <v>0</v>
      </c>
      <c r="FH59" s="2">
        <v>0</v>
      </c>
      <c r="FI59" s="2">
        <v>83537.009999999995</v>
      </c>
      <c r="FJ59" s="2">
        <v>36199.67</v>
      </c>
      <c r="FK59" s="2">
        <v>139694.25</v>
      </c>
      <c r="FL59" s="2">
        <v>69148.160000000003</v>
      </c>
      <c r="FM59" s="2">
        <v>41302.720000000001</v>
      </c>
      <c r="FN59" s="2">
        <v>1451675.59</v>
      </c>
      <c r="FO59" s="2">
        <v>27382.99</v>
      </c>
      <c r="FP59" s="2">
        <v>145259.75</v>
      </c>
      <c r="FQ59" s="2">
        <v>30629.57</v>
      </c>
      <c r="FR59" s="2">
        <v>0</v>
      </c>
      <c r="FS59" s="2">
        <v>0</v>
      </c>
      <c r="FT59" s="2">
        <v>0</v>
      </c>
      <c r="FU59" s="2">
        <v>65434.53</v>
      </c>
      <c r="FV59" s="2">
        <v>40375.75</v>
      </c>
      <c r="FW59" s="2">
        <v>5104.8900000000003</v>
      </c>
      <c r="FX59" s="2">
        <v>464.06</v>
      </c>
      <c r="FY59" s="2"/>
      <c r="FZ59" s="2">
        <f t="shared" si="34"/>
        <v>30489637.699999999</v>
      </c>
      <c r="GA59" s="2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1:254" x14ac:dyDescent="0.35">
      <c r="A60" s="3" t="s">
        <v>460</v>
      </c>
      <c r="B60" s="2" t="s">
        <v>801</v>
      </c>
      <c r="C60" s="2">
        <v>2582912.4368625553</v>
      </c>
      <c r="D60" s="2">
        <v>14182763.947547356</v>
      </c>
      <c r="E60" s="2">
        <v>2592399.7945604669</v>
      </c>
      <c r="F60" s="2">
        <v>7875013.5281690154</v>
      </c>
      <c r="G60" s="2">
        <v>485027.1505585236</v>
      </c>
      <c r="H60" s="2">
        <v>721001.39946576022</v>
      </c>
      <c r="I60" s="2">
        <v>3322611.4011656148</v>
      </c>
      <c r="J60" s="2">
        <v>821764.50825643528</v>
      </c>
      <c r="K60" s="2">
        <v>42368.445604662462</v>
      </c>
      <c r="L60" s="2">
        <v>1314897.4621175332</v>
      </c>
      <c r="M60" s="2">
        <v>440816.4769305489</v>
      </c>
      <c r="N60" s="2">
        <v>23057676.337299667</v>
      </c>
      <c r="O60" s="2">
        <v>5635563.6308887824</v>
      </c>
      <c r="P60" s="2">
        <v>145434.4560466246</v>
      </c>
      <c r="Q60" s="2">
        <v>15602197.470616806</v>
      </c>
      <c r="R60" s="2">
        <v>1841647.9286061199</v>
      </c>
      <c r="S60" s="2">
        <v>527395.59616318613</v>
      </c>
      <c r="T60" s="2">
        <v>72855.336813987378</v>
      </c>
      <c r="U60" s="2">
        <v>17868.445604662462</v>
      </c>
      <c r="V60" s="2">
        <v>123697.56483729968</v>
      </c>
      <c r="W60" s="2">
        <v>19250</v>
      </c>
      <c r="X60" s="2">
        <v>14000</v>
      </c>
      <c r="Y60" s="2">
        <v>361237.35769791168</v>
      </c>
      <c r="Z60" s="2">
        <v>78842.228023312302</v>
      </c>
      <c r="AA60" s="2">
        <v>12743155.811801847</v>
      </c>
      <c r="AB60" s="2">
        <v>11472377.261777565</v>
      </c>
      <c r="AC60" s="2">
        <v>444408.70495386119</v>
      </c>
      <c r="AD60" s="2">
        <v>461908.70495386119</v>
      </c>
      <c r="AE60" s="2">
        <v>28368.445604662462</v>
      </c>
      <c r="AF60" s="2">
        <v>66223.782418649847</v>
      </c>
      <c r="AG60" s="2">
        <v>245368.91209324921</v>
      </c>
      <c r="AH60" s="2">
        <v>259645.12967459936</v>
      </c>
      <c r="AI60" s="2">
        <v>61618.445604662462</v>
      </c>
      <c r="AJ60" s="2">
        <v>71473.782418649847</v>
      </c>
      <c r="AK60" s="2">
        <v>60605.336813987378</v>
      </c>
      <c r="AL60" s="2">
        <v>42368.445604662462</v>
      </c>
      <c r="AM60" s="2">
        <v>155934.4560466246</v>
      </c>
      <c r="AN60" s="2">
        <v>126829.11923263723</v>
      </c>
      <c r="AO60" s="2">
        <v>1977226.5813501703</v>
      </c>
      <c r="AP60" s="2">
        <v>33261757.275376402</v>
      </c>
      <c r="AQ60" s="2">
        <v>118079.11923263723</v>
      </c>
      <c r="AR60" s="2">
        <v>24626967.063137449</v>
      </c>
      <c r="AS60" s="2">
        <v>2318845.0269548325</v>
      </c>
      <c r="AT60" s="2">
        <v>941962.07309373491</v>
      </c>
      <c r="AU60" s="2">
        <v>138066.01044196213</v>
      </c>
      <c r="AV60" s="2">
        <v>129316.01044196213</v>
      </c>
      <c r="AW60" s="2">
        <v>109697.56483729968</v>
      </c>
      <c r="AX60" s="2">
        <v>46236.891209324924</v>
      </c>
      <c r="AY60" s="2">
        <v>110710.67362797476</v>
      </c>
      <c r="AZ60" s="2">
        <v>4994693.7858183589</v>
      </c>
      <c r="BA60" s="2">
        <v>3733861.4011656148</v>
      </c>
      <c r="BB60" s="2">
        <v>4775943.3193297721</v>
      </c>
      <c r="BC60" s="2">
        <v>8304962.0259834882</v>
      </c>
      <c r="BD60" s="2">
        <v>1268383.8868382713</v>
      </c>
      <c r="BE60" s="2">
        <v>332961.1401165615</v>
      </c>
      <c r="BF60" s="2">
        <v>7357843.5803788267</v>
      </c>
      <c r="BG60" s="2">
        <v>328355.80330257409</v>
      </c>
      <c r="BH60" s="2">
        <v>147184.4560466246</v>
      </c>
      <c r="BI60" s="2">
        <v>134197.56483729969</v>
      </c>
      <c r="BJ60" s="2">
        <v>2077345.9599320062</v>
      </c>
      <c r="BK60" s="2">
        <v>8915621.663914524</v>
      </c>
      <c r="BL60" s="2">
        <v>39605.336813987378</v>
      </c>
      <c r="BM60" s="2">
        <v>211013.5752792618</v>
      </c>
      <c r="BN60" s="2">
        <v>1651081.9181641578</v>
      </c>
      <c r="BO60" s="2">
        <v>693830.0522098107</v>
      </c>
      <c r="BP60" s="2">
        <v>73960.673627974757</v>
      </c>
      <c r="BQ60" s="2">
        <v>1910727.047838757</v>
      </c>
      <c r="BR60" s="2">
        <v>1520015.4412336089</v>
      </c>
      <c r="BS60" s="2">
        <v>386198.03132588643</v>
      </c>
      <c r="BT60" s="2">
        <v>134566.01044196213</v>
      </c>
      <c r="BU60" s="2">
        <v>128210.67362797476</v>
      </c>
      <c r="BV60" s="2">
        <v>433816.4769305489</v>
      </c>
      <c r="BW60" s="2">
        <v>448829.58572122396</v>
      </c>
      <c r="BX60" s="2">
        <v>54342.228023312302</v>
      </c>
      <c r="BY60" s="2">
        <v>223539.79286061198</v>
      </c>
      <c r="BZ60" s="2">
        <v>106197.56483729968</v>
      </c>
      <c r="CA60" s="2">
        <v>53236.891209324924</v>
      </c>
      <c r="CB60" s="2">
        <v>28732565.355512388</v>
      </c>
      <c r="CC60" s="2">
        <v>66223.782418649847</v>
      </c>
      <c r="CD60" s="2">
        <v>14368.44560466246</v>
      </c>
      <c r="CE60" s="2">
        <v>103710.67362797476</v>
      </c>
      <c r="CF60" s="2">
        <v>28368.445604662462</v>
      </c>
      <c r="CG60" s="2">
        <v>74236.891209324924</v>
      </c>
      <c r="CH60" s="2">
        <v>35736.891209324924</v>
      </c>
      <c r="CI60" s="2">
        <v>407658.70495386119</v>
      </c>
      <c r="CJ60" s="2">
        <v>406737.35769791168</v>
      </c>
      <c r="CK60" s="2">
        <v>2297293.9912578929</v>
      </c>
      <c r="CL60" s="2">
        <v>592146.06265177287</v>
      </c>
      <c r="CM60" s="2">
        <v>330842.69451189903</v>
      </c>
      <c r="CN60" s="2">
        <v>8952280.3688683845</v>
      </c>
      <c r="CO60" s="2">
        <v>6010247.1539582331</v>
      </c>
      <c r="CP60" s="2">
        <v>287737.35769791168</v>
      </c>
      <c r="CQ60" s="2">
        <v>477290.25934919872</v>
      </c>
      <c r="CR60" s="2">
        <v>92105.336813987378</v>
      </c>
      <c r="CS60" s="2">
        <v>85105.336813987378</v>
      </c>
      <c r="CT60" s="2">
        <v>69355.336813987378</v>
      </c>
      <c r="CU60" s="2">
        <v>58118.445604662462</v>
      </c>
      <c r="CV60" s="2">
        <v>3500</v>
      </c>
      <c r="CW60" s="2">
        <v>82986.891209324924</v>
      </c>
      <c r="CX60" s="2">
        <v>290868.91209324921</v>
      </c>
      <c r="CY60" s="2">
        <v>23486.89120932492</v>
      </c>
      <c r="CZ60" s="2">
        <v>1005330.9851869842</v>
      </c>
      <c r="DA60" s="2">
        <v>72486.891209324924</v>
      </c>
      <c r="DB60" s="2">
        <v>145434.4560466246</v>
      </c>
      <c r="DC60" s="2">
        <v>73223.782418649847</v>
      </c>
      <c r="DD60" s="2">
        <v>97816.010441962135</v>
      </c>
      <c r="DE60" s="2">
        <v>112092.2280233123</v>
      </c>
      <c r="DF60" s="2">
        <v>9812543.9441476464</v>
      </c>
      <c r="DG60" s="2">
        <v>33618.445604662462</v>
      </c>
      <c r="DH60" s="2">
        <v>907514.50825643528</v>
      </c>
      <c r="DI60" s="2">
        <v>1451674.1461874698</v>
      </c>
      <c r="DJ60" s="2">
        <v>290592.69451189903</v>
      </c>
      <c r="DK60" s="2">
        <v>199776.68406993692</v>
      </c>
      <c r="DL60" s="2">
        <v>2655582.8511413313</v>
      </c>
      <c r="DM60" s="2">
        <v>118447.56483729968</v>
      </c>
      <c r="DN60" s="2">
        <v>543974.71539582335</v>
      </c>
      <c r="DO60" s="2">
        <v>1157028.0835356971</v>
      </c>
      <c r="DP60" s="2">
        <v>109697.56483729968</v>
      </c>
      <c r="DQ60" s="2">
        <v>284513.5752792618</v>
      </c>
      <c r="DR60" s="2">
        <v>646303.36813987384</v>
      </c>
      <c r="DS60" s="2">
        <v>288013.5752792618</v>
      </c>
      <c r="DT60" s="2">
        <v>44486.891209324924</v>
      </c>
      <c r="DU60" s="2">
        <v>87223.782418649847</v>
      </c>
      <c r="DV60" s="2">
        <v>49368.445604662462</v>
      </c>
      <c r="DW60" s="2">
        <v>67973.782418649847</v>
      </c>
      <c r="DX60" s="2">
        <v>62355.336813987378</v>
      </c>
      <c r="DY60" s="2">
        <v>138434.4560466246</v>
      </c>
      <c r="DZ60" s="2">
        <v>357277.1505585236</v>
      </c>
      <c r="EA60" s="2">
        <v>194434.4560466246</v>
      </c>
      <c r="EB60" s="2">
        <v>277882.02088392427</v>
      </c>
      <c r="EC60" s="2">
        <v>151052.90165128704</v>
      </c>
      <c r="ED60" s="2">
        <v>531908.70495386119</v>
      </c>
      <c r="EE60" s="2">
        <v>66223.782418649847</v>
      </c>
      <c r="EF60" s="2">
        <v>640500.93297717348</v>
      </c>
      <c r="EG60" s="2">
        <v>86210.673627974757</v>
      </c>
      <c r="EH60" s="2">
        <v>67605.336813987378</v>
      </c>
      <c r="EI60" s="2">
        <v>7307002.2853326872</v>
      </c>
      <c r="EJ60" s="2">
        <v>4622955.0286546871</v>
      </c>
      <c r="EK60" s="2">
        <v>215434.4560466246</v>
      </c>
      <c r="EL60" s="2">
        <v>255132.02088392427</v>
      </c>
      <c r="EM60" s="2">
        <v>93855.336813987378</v>
      </c>
      <c r="EN60" s="2">
        <v>482908.70495386119</v>
      </c>
      <c r="EO60" s="2">
        <v>64105.336813987378</v>
      </c>
      <c r="EP60" s="2">
        <v>117710.67362797476</v>
      </c>
      <c r="EQ60" s="2">
        <v>1139344.0939776592</v>
      </c>
      <c r="ER60" s="2">
        <v>70736.891209324924</v>
      </c>
      <c r="ES60" s="2">
        <v>52223.78241864984</v>
      </c>
      <c r="ET60" s="2">
        <v>55723.78241864984</v>
      </c>
      <c r="EU60" s="2">
        <v>200329.11923263723</v>
      </c>
      <c r="EV60" s="2">
        <v>36105.336813987378</v>
      </c>
      <c r="EW60" s="2">
        <v>247763.5752792618</v>
      </c>
      <c r="EX60" s="2">
        <v>49736.891209324924</v>
      </c>
      <c r="EY60" s="2">
        <v>254763.5752792618</v>
      </c>
      <c r="EZ60" s="2">
        <v>60973.78241864984</v>
      </c>
      <c r="FA60" s="2">
        <v>1136948.96430306</v>
      </c>
      <c r="FB60" s="2">
        <v>166526.68406993692</v>
      </c>
      <c r="FC60" s="2">
        <v>783909.63793103467</v>
      </c>
      <c r="FD60" s="2">
        <v>234776.68406993692</v>
      </c>
      <c r="FE60" s="2">
        <v>14000</v>
      </c>
      <c r="FF60" s="2">
        <v>137789.79286061198</v>
      </c>
      <c r="FG60" s="2">
        <v>54342.228023312302</v>
      </c>
      <c r="FH60" s="2">
        <v>22750</v>
      </c>
      <c r="FI60" s="2">
        <v>901896.52914035961</v>
      </c>
      <c r="FJ60" s="2">
        <v>539645.59616318613</v>
      </c>
      <c r="FK60" s="2">
        <v>801225.18188441009</v>
      </c>
      <c r="FL60" s="2">
        <v>2517425.54565323</v>
      </c>
      <c r="FM60" s="2">
        <v>1371265.4412336089</v>
      </c>
      <c r="FN60" s="2">
        <v>8176842.1809130665</v>
      </c>
      <c r="FO60" s="2">
        <v>416316.4769305489</v>
      </c>
      <c r="FP60" s="2">
        <v>868738.29067508515</v>
      </c>
      <c r="FQ60" s="2">
        <v>374961.1401165615</v>
      </c>
      <c r="FR60" s="2">
        <v>84829.119232637226</v>
      </c>
      <c r="FS60" s="2">
        <v>44118.445604662462</v>
      </c>
      <c r="FT60" s="2">
        <v>19618.445604662462</v>
      </c>
      <c r="FU60" s="2">
        <v>442566.4769305489</v>
      </c>
      <c r="FV60" s="2">
        <v>268026.68406993692</v>
      </c>
      <c r="FW60" s="2">
        <v>36105.336813987378</v>
      </c>
      <c r="FX60" s="2">
        <v>5250</v>
      </c>
      <c r="FY60" s="2"/>
      <c r="FZ60" s="2">
        <f t="shared" si="34"/>
        <v>329437175.29164654</v>
      </c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1:254" x14ac:dyDescent="0.35">
      <c r="A61" s="3" t="s">
        <v>461</v>
      </c>
      <c r="B61" s="2" t="s">
        <v>668</v>
      </c>
      <c r="C61" s="2">
        <v>88403</v>
      </c>
      <c r="D61" s="2">
        <v>350949</v>
      </c>
      <c r="E61" s="2">
        <v>60042</v>
      </c>
      <c r="F61" s="2">
        <v>199727.99999999997</v>
      </c>
      <c r="G61" s="2">
        <v>21668.341830747555</v>
      </c>
      <c r="H61" s="2">
        <v>20213.754068961262</v>
      </c>
      <c r="I61" s="2">
        <v>81706</v>
      </c>
      <c r="J61" s="2">
        <v>39103.534821845496</v>
      </c>
      <c r="K61" s="2">
        <v>4841.7420242549715</v>
      </c>
      <c r="L61" s="2">
        <v>41252.092853781105</v>
      </c>
      <c r="M61" s="2">
        <v>28575.292331516539</v>
      </c>
      <c r="N61" s="2">
        <v>525962</v>
      </c>
      <c r="O61" s="2">
        <v>134520</v>
      </c>
      <c r="P61" s="2">
        <v>5433.8048572476509</v>
      </c>
      <c r="Q61" s="2">
        <v>377605</v>
      </c>
      <c r="R61" s="2">
        <v>94815.714909081318</v>
      </c>
      <c r="S61" s="2">
        <v>28741.290225211793</v>
      </c>
      <c r="T61" s="2">
        <v>3954.555757623014</v>
      </c>
      <c r="U61" s="2">
        <v>1274.9660639331028</v>
      </c>
      <c r="V61" s="2">
        <v>6569.3166684010721</v>
      </c>
      <c r="W61" s="2">
        <v>4343.5284550941296</v>
      </c>
      <c r="X61" s="2">
        <v>713.11661203037954</v>
      </c>
      <c r="Y61" s="2">
        <v>16117.875161316204</v>
      </c>
      <c r="Z61" s="2">
        <v>5575.2753304193311</v>
      </c>
      <c r="AA61" s="2">
        <v>318240</v>
      </c>
      <c r="AB61" s="2">
        <v>284900</v>
      </c>
      <c r="AC61" s="2">
        <v>17521.855841931123</v>
      </c>
      <c r="AD61" s="2">
        <v>22564.482959231071</v>
      </c>
      <c r="AE61" s="2">
        <v>1688.6593556369623</v>
      </c>
      <c r="AF61" s="2">
        <v>2976.0531218156366</v>
      </c>
      <c r="AG61" s="2">
        <v>16858.308385207889</v>
      </c>
      <c r="AH61" s="2">
        <v>18258.172213602717</v>
      </c>
      <c r="AI61" s="2">
        <v>7096.2936538698814</v>
      </c>
      <c r="AJ61" s="2">
        <v>3215.5080619097903</v>
      </c>
      <c r="AK61" s="2">
        <v>3566.626758325227</v>
      </c>
      <c r="AL61" s="2">
        <v>5340.7001717926978</v>
      </c>
      <c r="AM61" s="2">
        <v>8348.2658889974773</v>
      </c>
      <c r="AN61" s="2">
        <v>7739.5381679247448</v>
      </c>
      <c r="AO61" s="2">
        <v>46529</v>
      </c>
      <c r="AP61" s="2">
        <v>872911.42728941469</v>
      </c>
      <c r="AQ61" s="2">
        <v>4504.7433428073309</v>
      </c>
      <c r="AR61" s="2">
        <v>627289</v>
      </c>
      <c r="AS61" s="2">
        <v>65689</v>
      </c>
      <c r="AT61" s="2">
        <v>44893.462280049192</v>
      </c>
      <c r="AU61" s="2">
        <v>5166.2944642754592</v>
      </c>
      <c r="AV61" s="2">
        <v>6927.6804774207048</v>
      </c>
      <c r="AW61" s="2">
        <v>5392.4604270227646</v>
      </c>
      <c r="AX61" s="2">
        <v>1354.2713644217222</v>
      </c>
      <c r="AY61" s="2">
        <v>8136.6662671090826</v>
      </c>
      <c r="AZ61" s="2">
        <v>127685.00000000001</v>
      </c>
      <c r="BA61" s="2">
        <v>92017</v>
      </c>
      <c r="BB61" s="2">
        <v>81529</v>
      </c>
      <c r="BC61" s="2">
        <v>229464</v>
      </c>
      <c r="BD61" s="2">
        <v>35756</v>
      </c>
      <c r="BE61" s="2">
        <v>22112.166308160631</v>
      </c>
      <c r="BF61" s="2">
        <v>259259</v>
      </c>
      <c r="BG61" s="2">
        <v>18844.826118634715</v>
      </c>
      <c r="BH61" s="2">
        <v>11897.955390584037</v>
      </c>
      <c r="BI61" s="2">
        <v>5545.9824320625585</v>
      </c>
      <c r="BJ61" s="2">
        <v>95008.254209239836</v>
      </c>
      <c r="BK61" s="2">
        <v>243222.00000000003</v>
      </c>
      <c r="BL61" s="2">
        <v>1803.8835592175797</v>
      </c>
      <c r="BM61" s="2">
        <v>6524.685214191245</v>
      </c>
      <c r="BN61" s="2">
        <v>52587.380630664826</v>
      </c>
      <c r="BO61" s="2">
        <v>26751.209378184107</v>
      </c>
      <c r="BP61" s="2">
        <v>4130.6523929935438</v>
      </c>
      <c r="BQ61" s="2">
        <v>77960.49372219776</v>
      </c>
      <c r="BR61" s="2">
        <v>70329.679728378396</v>
      </c>
      <c r="BS61" s="2">
        <v>18072.706202187324</v>
      </c>
      <c r="BT61" s="2">
        <v>10114.985031124734</v>
      </c>
      <c r="BU61" s="2">
        <v>6734.9001720835349</v>
      </c>
      <c r="BV61" s="2">
        <v>21986.964175020803</v>
      </c>
      <c r="BW61" s="2">
        <v>41989.912093034945</v>
      </c>
      <c r="BX61" s="2">
        <v>1650.2585538747358</v>
      </c>
      <c r="BY61" s="2">
        <v>10674.47539452542</v>
      </c>
      <c r="BZ61" s="2">
        <v>5174.1856291182285</v>
      </c>
      <c r="CA61" s="2">
        <v>3187.5100051082381</v>
      </c>
      <c r="CB61" s="2">
        <v>770637</v>
      </c>
      <c r="CC61" s="2">
        <v>4559.6243981336393</v>
      </c>
      <c r="CD61" s="2">
        <v>9054.4200133554259</v>
      </c>
      <c r="CE61" s="2">
        <v>2875.7367244510647</v>
      </c>
      <c r="CF61" s="2">
        <v>2156.8025433382986</v>
      </c>
      <c r="CG61" s="2">
        <v>3711.7067024891649</v>
      </c>
      <c r="CH61" s="2">
        <v>1805.6951525622962</v>
      </c>
      <c r="CI61" s="2">
        <v>12740.182465300646</v>
      </c>
      <c r="CJ61" s="2">
        <v>16672.928717806553</v>
      </c>
      <c r="CK61" s="2">
        <v>56929</v>
      </c>
      <c r="CL61" s="2">
        <v>21941.3544567916</v>
      </c>
      <c r="CM61" s="2">
        <v>10979.241379237639</v>
      </c>
      <c r="CN61" s="2">
        <v>294033</v>
      </c>
      <c r="CO61" s="2">
        <v>150164</v>
      </c>
      <c r="CP61" s="2">
        <v>27051.112393155905</v>
      </c>
      <c r="CQ61" s="2">
        <v>17305.259499067688</v>
      </c>
      <c r="CR61" s="2">
        <v>5630.7314199227776</v>
      </c>
      <c r="CS61" s="2">
        <v>6935.1479650786332</v>
      </c>
      <c r="CT61" s="2">
        <v>2587.0928145591142</v>
      </c>
      <c r="CU61" s="2">
        <v>9609.2018826481381</v>
      </c>
      <c r="CV61" s="2">
        <v>713.11661203037954</v>
      </c>
      <c r="CW61" s="2">
        <v>3745.1455016106888</v>
      </c>
      <c r="CX61" s="2">
        <v>7640.7655992682357</v>
      </c>
      <c r="CY61" s="2">
        <v>668.7759824304801</v>
      </c>
      <c r="CZ61" s="2">
        <v>39065.236613175031</v>
      </c>
      <c r="DA61" s="2">
        <v>4638.3160761092404</v>
      </c>
      <c r="DB61" s="2">
        <v>6590.1866420737624</v>
      </c>
      <c r="DC61" s="2">
        <v>3735.8382875449988</v>
      </c>
      <c r="DD61" s="2">
        <v>1705.227091633466</v>
      </c>
      <c r="DE61" s="2">
        <v>3149.6547457229904</v>
      </c>
      <c r="DF61" s="2">
        <v>209151.11816264354</v>
      </c>
      <c r="DG61" s="2">
        <v>1589.2740995646091</v>
      </c>
      <c r="DH61" s="2">
        <v>41127.841255864085</v>
      </c>
      <c r="DI61" s="2">
        <v>42152.750443531717</v>
      </c>
      <c r="DJ61" s="2">
        <v>11698.630049952118</v>
      </c>
      <c r="DK61" s="2">
        <v>8718.3055569921344</v>
      </c>
      <c r="DL61" s="2">
        <v>87630.710978183313</v>
      </c>
      <c r="DM61" s="2">
        <v>6925.5217497043432</v>
      </c>
      <c r="DN61" s="2">
        <v>22813.903694941757</v>
      </c>
      <c r="DO61" s="2">
        <v>57304.641778128658</v>
      </c>
      <c r="DP61" s="2">
        <v>3924.7930953962759</v>
      </c>
      <c r="DQ61" s="2">
        <v>14396.475098857829</v>
      </c>
      <c r="DR61" s="2">
        <v>26588.611579981476</v>
      </c>
      <c r="DS61" s="2">
        <v>12392.332240817324</v>
      </c>
      <c r="DT61" s="2">
        <v>3565.4052234260062</v>
      </c>
      <c r="DU61" s="2">
        <v>7543.8756861513666</v>
      </c>
      <c r="DV61" s="2">
        <v>4470.6515045986553</v>
      </c>
      <c r="DW61" s="2">
        <v>6156.949879140253</v>
      </c>
      <c r="DX61" s="2">
        <v>4714.6821142218023</v>
      </c>
      <c r="DY61" s="2">
        <v>8949.9050303871518</v>
      </c>
      <c r="DZ61" s="2">
        <v>19758.929092662776</v>
      </c>
      <c r="EA61" s="2">
        <v>10102.232777082383</v>
      </c>
      <c r="EB61" s="2">
        <v>11711.223395787132</v>
      </c>
      <c r="EC61" s="2">
        <v>7051.9194641298855</v>
      </c>
      <c r="ED61" s="2">
        <v>34659.203850182945</v>
      </c>
      <c r="EE61" s="2">
        <v>4602.843586741541</v>
      </c>
      <c r="EF61" s="2">
        <v>32889.802530613262</v>
      </c>
      <c r="EG61" s="2">
        <v>5899.4192449785942</v>
      </c>
      <c r="EH61" s="2">
        <v>5215.760088698431</v>
      </c>
      <c r="EI61" s="2">
        <v>148622</v>
      </c>
      <c r="EJ61" s="2">
        <v>100630</v>
      </c>
      <c r="EK61" s="2">
        <v>20967.583571875341</v>
      </c>
      <c r="EL61" s="2">
        <v>14132.846385462935</v>
      </c>
      <c r="EM61" s="2">
        <v>7133.253516650454</v>
      </c>
      <c r="EN61" s="2">
        <v>19089.769126165593</v>
      </c>
      <c r="EO61" s="2">
        <v>5950.5379076721401</v>
      </c>
      <c r="EP61" s="2">
        <v>7780.2663565545163</v>
      </c>
      <c r="EQ61" s="2">
        <v>45670.506255986314</v>
      </c>
      <c r="ER61" s="2">
        <v>6100.8256011749072</v>
      </c>
      <c r="ES61" s="2">
        <v>4084.0648372532391</v>
      </c>
      <c r="ET61" s="2">
        <v>3307.9077188612209</v>
      </c>
      <c r="EU61" s="2">
        <v>11217.318353903693</v>
      </c>
      <c r="EV61" s="2">
        <v>1490.1622464799916</v>
      </c>
      <c r="EW61" s="2">
        <v>23839.776792251487</v>
      </c>
      <c r="EX61" s="2">
        <v>5034.3215795927727</v>
      </c>
      <c r="EY61" s="2">
        <v>12739.628317639406</v>
      </c>
      <c r="EZ61" s="2">
        <v>2371.6276769246342</v>
      </c>
      <c r="FA61" s="2">
        <v>56365.809889626064</v>
      </c>
      <c r="FB61" s="2">
        <v>5255.2073306410612</v>
      </c>
      <c r="FC61" s="2">
        <v>35627.955129777416</v>
      </c>
      <c r="FD61" s="2">
        <v>8961.8143189983966</v>
      </c>
      <c r="FE61" s="2">
        <v>1688.6593556369623</v>
      </c>
      <c r="FF61" s="2">
        <v>4218.5589651491282</v>
      </c>
      <c r="FG61" s="2">
        <v>2602.4940879526957</v>
      </c>
      <c r="FH61" s="2">
        <v>1370.9907639824842</v>
      </c>
      <c r="FI61" s="2">
        <v>30680.191132948759</v>
      </c>
      <c r="FJ61" s="2">
        <v>33018.365742972077</v>
      </c>
      <c r="FK61" s="2">
        <v>26669.772941398154</v>
      </c>
      <c r="FL61" s="2">
        <v>79585</v>
      </c>
      <c r="FM61" s="2">
        <v>62453.552158136845</v>
      </c>
      <c r="FN61" s="2">
        <v>217718.00000000003</v>
      </c>
      <c r="FO61" s="2">
        <v>18271.164452610748</v>
      </c>
      <c r="FP61" s="2">
        <v>24151.227058601846</v>
      </c>
      <c r="FQ61" s="2">
        <v>16584.338483951073</v>
      </c>
      <c r="FR61" s="2">
        <v>2956.1207569580461</v>
      </c>
      <c r="FS61" s="2">
        <v>3156.5357235314727</v>
      </c>
      <c r="FT61" s="2">
        <v>1118.9835633682999</v>
      </c>
      <c r="FU61" s="2">
        <v>18595.240015532971</v>
      </c>
      <c r="FV61" s="2">
        <v>15300.146694496092</v>
      </c>
      <c r="FW61" s="2">
        <v>2875.7367244510647</v>
      </c>
      <c r="FX61" s="2">
        <v>1136.9191701318161</v>
      </c>
      <c r="FY61" s="2"/>
      <c r="FZ61" s="2">
        <f t="shared" si="34"/>
        <v>9454497.1344429776</v>
      </c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</row>
    <row r="62" spans="1:254" x14ac:dyDescent="0.35">
      <c r="A62" s="3" t="s">
        <v>462</v>
      </c>
      <c r="B62" s="2" t="s">
        <v>802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145544.46</v>
      </c>
      <c r="BX62" s="2">
        <v>0</v>
      </c>
      <c r="BY62" s="2">
        <v>126903.89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213115.94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206487.91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93286.26</v>
      </c>
      <c r="DG62" s="2">
        <v>0</v>
      </c>
      <c r="DH62" s="2">
        <v>46455.62</v>
      </c>
      <c r="DI62" s="2">
        <v>0</v>
      </c>
      <c r="DJ62" s="2">
        <v>0</v>
      </c>
      <c r="DK62" s="2">
        <v>0</v>
      </c>
      <c r="DL62" s="2">
        <v>0</v>
      </c>
      <c r="DM62" s="2">
        <v>61919.519999999997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261434.41000000003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159101.96000000002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/>
      <c r="FZ62" s="2">
        <f t="shared" si="34"/>
        <v>1314249.97</v>
      </c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</row>
    <row r="63" spans="1:254" x14ac:dyDescent="0.35">
      <c r="A63" s="3" t="s">
        <v>463</v>
      </c>
      <c r="B63" s="2" t="s">
        <v>803</v>
      </c>
      <c r="C63" s="2">
        <f t="shared" ref="C63:AH63" si="35">SUM(C57:C62)</f>
        <v>3975359.6368625555</v>
      </c>
      <c r="D63" s="2">
        <f t="shared" si="35"/>
        <v>20560272.927547358</v>
      </c>
      <c r="E63" s="2">
        <f t="shared" si="35"/>
        <v>3957336.3845604667</v>
      </c>
      <c r="F63" s="2">
        <f t="shared" si="35"/>
        <v>11725720.408169016</v>
      </c>
      <c r="G63" s="2">
        <f t="shared" si="35"/>
        <v>749134.75238927116</v>
      </c>
      <c r="H63" s="2">
        <f t="shared" si="35"/>
        <v>875460.61353472143</v>
      </c>
      <c r="I63" s="2">
        <f t="shared" si="35"/>
        <v>4950900.101165615</v>
      </c>
      <c r="J63" s="2">
        <f t="shared" si="35"/>
        <v>1174607.3430782808</v>
      </c>
      <c r="K63" s="2">
        <f t="shared" si="35"/>
        <v>148174.02762891745</v>
      </c>
      <c r="L63" s="2">
        <f t="shared" si="35"/>
        <v>1809566.9849713142</v>
      </c>
      <c r="M63" s="2">
        <f t="shared" si="35"/>
        <v>720101.2592620654</v>
      </c>
      <c r="N63" s="2">
        <f t="shared" si="35"/>
        <v>33573698.057299666</v>
      </c>
      <c r="O63" s="2">
        <f t="shared" si="35"/>
        <v>7951652.0108887823</v>
      </c>
      <c r="P63" s="2">
        <f t="shared" si="35"/>
        <v>238195.42090387226</v>
      </c>
      <c r="Q63" s="2">
        <f t="shared" si="35"/>
        <v>24475693.320616804</v>
      </c>
      <c r="R63" s="2">
        <f t="shared" si="35"/>
        <v>2088234.5235152012</v>
      </c>
      <c r="S63" s="2">
        <f t="shared" si="35"/>
        <v>840187.19638839783</v>
      </c>
      <c r="T63" s="2">
        <f t="shared" si="35"/>
        <v>108965.2725716104</v>
      </c>
      <c r="U63" s="2">
        <f t="shared" si="35"/>
        <v>37193.431668595564</v>
      </c>
      <c r="V63" s="2">
        <f t="shared" si="35"/>
        <v>167495.00150570075</v>
      </c>
      <c r="W63" s="2">
        <f t="shared" si="35"/>
        <v>33789.81845509413</v>
      </c>
      <c r="X63" s="2">
        <f t="shared" si="35"/>
        <v>26750.286612030377</v>
      </c>
      <c r="Y63" s="2">
        <f t="shared" si="35"/>
        <v>420565.66285922786</v>
      </c>
      <c r="Z63" s="2">
        <f t="shared" si="35"/>
        <v>145527.75335373165</v>
      </c>
      <c r="AA63" s="2">
        <f t="shared" si="35"/>
        <v>17895248.291801848</v>
      </c>
      <c r="AB63" s="2">
        <f t="shared" si="35"/>
        <v>17593969.441777565</v>
      </c>
      <c r="AC63" s="2">
        <f t="shared" si="35"/>
        <v>549855.02079579222</v>
      </c>
      <c r="AD63" s="2">
        <f t="shared" si="35"/>
        <v>566683.47791309236</v>
      </c>
      <c r="AE63" s="2">
        <f t="shared" si="35"/>
        <v>81308.454960299423</v>
      </c>
      <c r="AF63" s="2">
        <f t="shared" si="35"/>
        <v>123406.36554046549</v>
      </c>
      <c r="AG63" s="2">
        <f t="shared" si="35"/>
        <v>434649.92047845712</v>
      </c>
      <c r="AH63" s="2">
        <f t="shared" si="35"/>
        <v>514721.37188820203</v>
      </c>
      <c r="AI63" s="2">
        <f t="shared" ref="AI63:BN63" si="36">SUM(AI57:AI62)</f>
        <v>123369.26925853235</v>
      </c>
      <c r="AJ63" s="2">
        <f t="shared" si="36"/>
        <v>93298.180480559633</v>
      </c>
      <c r="AK63" s="2">
        <f t="shared" si="36"/>
        <v>108855.95357231262</v>
      </c>
      <c r="AL63" s="2">
        <f t="shared" si="36"/>
        <v>100022.79577645517</v>
      </c>
      <c r="AM63" s="2">
        <f t="shared" si="36"/>
        <v>251077.82193562208</v>
      </c>
      <c r="AN63" s="2">
        <f t="shared" si="36"/>
        <v>173117.44740056197</v>
      </c>
      <c r="AO63" s="2">
        <f t="shared" si="36"/>
        <v>2738424.7613501702</v>
      </c>
      <c r="AP63" s="2">
        <f t="shared" si="36"/>
        <v>49269592.772665814</v>
      </c>
      <c r="AQ63" s="2">
        <f t="shared" si="36"/>
        <v>204769.52257544457</v>
      </c>
      <c r="AR63" s="2">
        <f t="shared" si="36"/>
        <v>32081581.68313745</v>
      </c>
      <c r="AS63" s="2">
        <f t="shared" si="36"/>
        <v>3523721.4669548324</v>
      </c>
      <c r="AT63" s="2">
        <f t="shared" si="36"/>
        <v>1303247.3953737842</v>
      </c>
      <c r="AU63" s="2">
        <f t="shared" si="36"/>
        <v>216355.0149062376</v>
      </c>
      <c r="AV63" s="2">
        <f t="shared" si="36"/>
        <v>254468.35091938285</v>
      </c>
      <c r="AW63" s="2">
        <f t="shared" si="36"/>
        <v>155306.61526432243</v>
      </c>
      <c r="AX63" s="2">
        <f t="shared" si="36"/>
        <v>81260.452573746647</v>
      </c>
      <c r="AY63" s="2">
        <f t="shared" si="36"/>
        <v>304725.76989508385</v>
      </c>
      <c r="AZ63" s="2">
        <f t="shared" si="36"/>
        <v>6306805.3758183587</v>
      </c>
      <c r="BA63" s="2">
        <f t="shared" si="36"/>
        <v>5489607.5711656148</v>
      </c>
      <c r="BB63" s="2">
        <f t="shared" si="36"/>
        <v>6155948.8893297724</v>
      </c>
      <c r="BC63" s="2">
        <f t="shared" si="36"/>
        <v>10935575.765983488</v>
      </c>
      <c r="BD63" s="2">
        <f t="shared" si="36"/>
        <v>1547641.3968382713</v>
      </c>
      <c r="BE63" s="2">
        <f t="shared" si="36"/>
        <v>696507.8364247221</v>
      </c>
      <c r="BF63" s="2">
        <f t="shared" si="36"/>
        <v>9915498.5603788272</v>
      </c>
      <c r="BG63" s="2">
        <f t="shared" si="36"/>
        <v>596242.4494212087</v>
      </c>
      <c r="BH63" s="2">
        <f t="shared" si="36"/>
        <v>328311.70143720863</v>
      </c>
      <c r="BI63" s="2">
        <f t="shared" si="36"/>
        <v>241110.96726936224</v>
      </c>
      <c r="BJ63" s="2">
        <f t="shared" si="36"/>
        <v>2846222.1441412461</v>
      </c>
      <c r="BK63" s="2">
        <f t="shared" si="36"/>
        <v>11067242.313914524</v>
      </c>
      <c r="BL63" s="2">
        <f t="shared" si="36"/>
        <v>82561.460373204944</v>
      </c>
      <c r="BM63" s="2">
        <f t="shared" si="36"/>
        <v>396650.24049345305</v>
      </c>
      <c r="BN63" s="2">
        <f t="shared" si="36"/>
        <v>1938189.9087948226</v>
      </c>
      <c r="BO63" s="2">
        <f t="shared" ref="BO63:DZ63" si="37">SUM(BO57:BO62)</f>
        <v>982847.09158799471</v>
      </c>
      <c r="BP63" s="2">
        <f t="shared" si="37"/>
        <v>117815.55602096832</v>
      </c>
      <c r="BQ63" s="2">
        <f t="shared" si="37"/>
        <v>2891628.4715609546</v>
      </c>
      <c r="BR63" s="2">
        <f t="shared" si="37"/>
        <v>2287490.4209619872</v>
      </c>
      <c r="BS63" s="2">
        <f t="shared" si="37"/>
        <v>562639.48752807383</v>
      </c>
      <c r="BT63" s="2">
        <f t="shared" si="37"/>
        <v>216225.53547308687</v>
      </c>
      <c r="BU63" s="2">
        <f t="shared" si="37"/>
        <v>232339.53380005827</v>
      </c>
      <c r="BV63" s="2">
        <f t="shared" si="37"/>
        <v>683641.06110556971</v>
      </c>
      <c r="BW63" s="2">
        <f t="shared" si="37"/>
        <v>846721.21781425888</v>
      </c>
      <c r="BX63" s="2">
        <f t="shared" si="37"/>
        <v>58107.016577187038</v>
      </c>
      <c r="BY63" s="2">
        <f t="shared" si="37"/>
        <v>428323.47825513745</v>
      </c>
      <c r="BZ63" s="2">
        <f t="shared" si="37"/>
        <v>149598.21046641792</v>
      </c>
      <c r="CA63" s="2">
        <f t="shared" si="37"/>
        <v>57816.581214433165</v>
      </c>
      <c r="CB63" s="2">
        <f t="shared" si="37"/>
        <v>39322975.835512385</v>
      </c>
      <c r="CC63" s="2">
        <f t="shared" si="37"/>
        <v>129384.2568167835</v>
      </c>
      <c r="CD63" s="2">
        <f t="shared" si="37"/>
        <v>27599.405618017885</v>
      </c>
      <c r="CE63" s="2">
        <f t="shared" si="37"/>
        <v>151475.69035242582</v>
      </c>
      <c r="CF63" s="2">
        <f t="shared" si="37"/>
        <v>72740.328148000757</v>
      </c>
      <c r="CG63" s="2">
        <f t="shared" si="37"/>
        <v>122773.86791181409</v>
      </c>
      <c r="CH63" s="2">
        <f t="shared" si="37"/>
        <v>81934.396361887222</v>
      </c>
      <c r="CI63" s="2">
        <f t="shared" si="37"/>
        <v>498560.82741916185</v>
      </c>
      <c r="CJ63" s="2">
        <f t="shared" si="37"/>
        <v>621085.91641571827</v>
      </c>
      <c r="CK63" s="2">
        <f t="shared" si="37"/>
        <v>3235219.7712578927</v>
      </c>
      <c r="CL63" s="2">
        <f t="shared" si="37"/>
        <v>887033.79710856453</v>
      </c>
      <c r="CM63" s="2">
        <f t="shared" si="37"/>
        <v>528492.52589113661</v>
      </c>
      <c r="CN63" s="2">
        <f t="shared" si="37"/>
        <v>15541079.608868385</v>
      </c>
      <c r="CO63" s="2">
        <f t="shared" si="37"/>
        <v>7951642.5939582326</v>
      </c>
      <c r="CP63" s="2">
        <f t="shared" si="37"/>
        <v>467722.82009106758</v>
      </c>
      <c r="CQ63" s="2">
        <f t="shared" si="37"/>
        <v>613383.0888482664</v>
      </c>
      <c r="CR63" s="2">
        <f t="shared" si="37"/>
        <v>175619.76823391014</v>
      </c>
      <c r="CS63" s="2">
        <f t="shared" si="37"/>
        <v>172824.97477906602</v>
      </c>
      <c r="CT63" s="2">
        <f t="shared" si="37"/>
        <v>102289.6096285465</v>
      </c>
      <c r="CU63" s="2">
        <f t="shared" si="37"/>
        <v>96441.5474873106</v>
      </c>
      <c r="CV63" s="2">
        <f t="shared" si="37"/>
        <v>46466.156612030383</v>
      </c>
      <c r="CW63" s="2">
        <f t="shared" si="37"/>
        <v>185389.55671093561</v>
      </c>
      <c r="CX63" s="2">
        <f t="shared" si="37"/>
        <v>378680.81769251748</v>
      </c>
      <c r="CY63" s="2">
        <f t="shared" si="37"/>
        <v>40319.767191755403</v>
      </c>
      <c r="CZ63" s="2">
        <f t="shared" si="37"/>
        <v>1445360.3518001593</v>
      </c>
      <c r="DA63" s="2">
        <f t="shared" si="37"/>
        <v>118761.57728543418</v>
      </c>
      <c r="DB63" s="2">
        <f t="shared" si="37"/>
        <v>230980.96268869838</v>
      </c>
      <c r="DC63" s="2">
        <f t="shared" si="37"/>
        <v>184644.23070619485</v>
      </c>
      <c r="DD63" s="2">
        <f t="shared" si="37"/>
        <v>107823.8875335956</v>
      </c>
      <c r="DE63" s="2">
        <f t="shared" si="37"/>
        <v>170910.24276903531</v>
      </c>
      <c r="DF63" s="2">
        <f t="shared" si="37"/>
        <v>13856826.092310289</v>
      </c>
      <c r="DG63" s="2">
        <f t="shared" si="37"/>
        <v>46615.189704227072</v>
      </c>
      <c r="DH63" s="2">
        <f t="shared" si="37"/>
        <v>1180004.4695122996</v>
      </c>
      <c r="DI63" s="2">
        <f t="shared" si="37"/>
        <v>1803958.9666310013</v>
      </c>
      <c r="DJ63" s="2">
        <f t="shared" si="37"/>
        <v>384848.61456185119</v>
      </c>
      <c r="DK63" s="2">
        <f t="shared" si="37"/>
        <v>277162.55962692905</v>
      </c>
      <c r="DL63" s="2">
        <f t="shared" si="37"/>
        <v>3301078.4921195148</v>
      </c>
      <c r="DM63" s="2">
        <f t="shared" si="37"/>
        <v>258586.006587004</v>
      </c>
      <c r="DN63" s="2">
        <f t="shared" si="37"/>
        <v>788062.09909076511</v>
      </c>
      <c r="DO63" s="2">
        <f t="shared" si="37"/>
        <v>1688269.4853138258</v>
      </c>
      <c r="DP63" s="2">
        <f t="shared" si="37"/>
        <v>166594.73793269598</v>
      </c>
      <c r="DQ63" s="2">
        <f t="shared" si="37"/>
        <v>358354.62037811964</v>
      </c>
      <c r="DR63" s="2">
        <f t="shared" si="37"/>
        <v>767204.8997198554</v>
      </c>
      <c r="DS63" s="2">
        <f t="shared" si="37"/>
        <v>345603.91752007912</v>
      </c>
      <c r="DT63" s="2">
        <f t="shared" si="37"/>
        <v>63361.576432750931</v>
      </c>
      <c r="DU63" s="2">
        <f t="shared" si="37"/>
        <v>149205.17810480119</v>
      </c>
      <c r="DV63" s="2">
        <f t="shared" si="37"/>
        <v>98441.847109261129</v>
      </c>
      <c r="DW63" s="2">
        <f t="shared" si="37"/>
        <v>123873.17229779011</v>
      </c>
      <c r="DX63" s="2">
        <f t="shared" si="37"/>
        <v>93206.578928209172</v>
      </c>
      <c r="DY63" s="2">
        <f t="shared" si="37"/>
        <v>196534.16107701175</v>
      </c>
      <c r="DZ63" s="2">
        <f t="shared" si="37"/>
        <v>625321.34965118638</v>
      </c>
      <c r="EA63" s="2">
        <f t="shared" ref="EA63:FX63" si="38">SUM(EA57:EA62)</f>
        <v>532449.43882370694</v>
      </c>
      <c r="EB63" s="2">
        <f t="shared" si="38"/>
        <v>414187.58427971142</v>
      </c>
      <c r="EC63" s="2">
        <f t="shared" si="38"/>
        <v>207798.65111541696</v>
      </c>
      <c r="ED63" s="2">
        <f t="shared" si="38"/>
        <v>925536.09880404407</v>
      </c>
      <c r="EE63" s="2">
        <f t="shared" si="38"/>
        <v>94435.066005391389</v>
      </c>
      <c r="EF63" s="2">
        <f t="shared" si="38"/>
        <v>766840.28550778679</v>
      </c>
      <c r="EG63" s="2">
        <f t="shared" si="38"/>
        <v>132080.91287295337</v>
      </c>
      <c r="EH63" s="2">
        <f t="shared" si="38"/>
        <v>111448.8269026858</v>
      </c>
      <c r="EI63" s="2">
        <f t="shared" si="38"/>
        <v>8409210.7053326871</v>
      </c>
      <c r="EJ63" s="2">
        <f t="shared" si="38"/>
        <v>6070945.2586546866</v>
      </c>
      <c r="EK63" s="2">
        <f t="shared" si="38"/>
        <v>331709.13961849996</v>
      </c>
      <c r="EL63" s="2">
        <f t="shared" si="38"/>
        <v>359004.14726938715</v>
      </c>
      <c r="EM63" s="2">
        <f t="shared" si="38"/>
        <v>133629.31033063785</v>
      </c>
      <c r="EN63" s="2">
        <f t="shared" si="38"/>
        <v>599040.85408002674</v>
      </c>
      <c r="EO63" s="2">
        <f t="shared" si="38"/>
        <v>110515.75472165953</v>
      </c>
      <c r="EP63" s="2">
        <f t="shared" si="38"/>
        <v>198467.1499845293</v>
      </c>
      <c r="EQ63" s="2">
        <f t="shared" si="38"/>
        <v>1482699.5302336456</v>
      </c>
      <c r="ER63" s="2">
        <f t="shared" si="38"/>
        <v>178186.99681049981</v>
      </c>
      <c r="ES63" s="2">
        <f t="shared" si="38"/>
        <v>86407.437255903089</v>
      </c>
      <c r="ET63" s="2">
        <f t="shared" si="38"/>
        <v>99167.860137511045</v>
      </c>
      <c r="EU63" s="2">
        <f t="shared" si="38"/>
        <v>322912.49758654094</v>
      </c>
      <c r="EV63" s="2">
        <f t="shared" si="38"/>
        <v>43628.739060467371</v>
      </c>
      <c r="EW63" s="2">
        <f t="shared" si="38"/>
        <v>369514.55207151332</v>
      </c>
      <c r="EX63" s="2">
        <f t="shared" si="38"/>
        <v>81318.092788917696</v>
      </c>
      <c r="EY63" s="2">
        <f t="shared" si="38"/>
        <v>429529.24359690119</v>
      </c>
      <c r="EZ63" s="2">
        <f t="shared" si="38"/>
        <v>87699.390095574476</v>
      </c>
      <c r="FA63" s="2">
        <f t="shared" si="38"/>
        <v>1826713.564192686</v>
      </c>
      <c r="FB63" s="2">
        <f t="shared" si="38"/>
        <v>261415.66140057801</v>
      </c>
      <c r="FC63" s="2">
        <f t="shared" si="38"/>
        <v>1118743.3030608119</v>
      </c>
      <c r="FD63" s="2">
        <f t="shared" si="38"/>
        <v>347007.27838893526</v>
      </c>
      <c r="FE63" s="2">
        <f t="shared" si="38"/>
        <v>73495.369355636954</v>
      </c>
      <c r="FF63" s="2">
        <f t="shared" si="38"/>
        <v>194612.29182576112</v>
      </c>
      <c r="FG63" s="2">
        <f t="shared" si="38"/>
        <v>84433.012111264994</v>
      </c>
      <c r="FH63" s="2">
        <f t="shared" si="38"/>
        <v>86807.970763982477</v>
      </c>
      <c r="FI63" s="2">
        <f t="shared" si="38"/>
        <v>1197393.3302733083</v>
      </c>
      <c r="FJ63" s="2">
        <f t="shared" si="38"/>
        <v>801762.05190615822</v>
      </c>
      <c r="FK63" s="2">
        <f t="shared" si="38"/>
        <v>1253001.4648258083</v>
      </c>
      <c r="FL63" s="2">
        <f t="shared" si="38"/>
        <v>3501094.1756532299</v>
      </c>
      <c r="FM63" s="2">
        <f t="shared" si="38"/>
        <v>1963488.5233917458</v>
      </c>
      <c r="FN63" s="2">
        <f t="shared" si="38"/>
        <v>11231428.410913067</v>
      </c>
      <c r="FO63" s="2">
        <f t="shared" si="38"/>
        <v>607592.63138315966</v>
      </c>
      <c r="FP63" s="2">
        <f t="shared" si="38"/>
        <v>1267504.9977336868</v>
      </c>
      <c r="FQ63" s="2">
        <f t="shared" si="38"/>
        <v>603021.10860051261</v>
      </c>
      <c r="FR63" s="2">
        <f t="shared" si="38"/>
        <v>88488.239989595269</v>
      </c>
      <c r="FS63" s="2">
        <f t="shared" si="38"/>
        <v>82384.211328193938</v>
      </c>
      <c r="FT63" s="2">
        <f t="shared" si="38"/>
        <v>69243.539168030751</v>
      </c>
      <c r="FU63" s="2">
        <f t="shared" si="38"/>
        <v>591729.33694608184</v>
      </c>
      <c r="FV63" s="2">
        <f t="shared" si="38"/>
        <v>438814.89076443302</v>
      </c>
      <c r="FW63" s="2">
        <f t="shared" si="38"/>
        <v>104794.87353843845</v>
      </c>
      <c r="FX63" s="2">
        <f t="shared" si="38"/>
        <v>35710.539170131822</v>
      </c>
      <c r="FY63" s="2"/>
      <c r="FZ63" s="2">
        <f t="shared" si="34"/>
        <v>468248706.55608988</v>
      </c>
      <c r="GA63" s="46"/>
      <c r="GB63" s="2"/>
      <c r="GC63" s="2"/>
      <c r="GD63" s="2"/>
      <c r="GE63" s="2"/>
      <c r="GF63" s="2"/>
      <c r="GG63" s="2"/>
      <c r="GH63" s="2"/>
      <c r="GI63" s="2"/>
      <c r="GJ63" s="2"/>
      <c r="GK63" s="2"/>
    </row>
    <row r="64" spans="1:254" x14ac:dyDescent="0.35">
      <c r="A64" s="2"/>
      <c r="B64" s="2" t="s">
        <v>804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46"/>
      <c r="GB64" s="2"/>
      <c r="GC64" s="2"/>
      <c r="GD64" s="2"/>
      <c r="GE64" s="2"/>
      <c r="GF64" s="2"/>
      <c r="GG64" s="2"/>
      <c r="GH64" s="2"/>
      <c r="GI64" s="2"/>
      <c r="GJ64" s="2"/>
      <c r="GK64" s="2"/>
    </row>
    <row r="65" spans="1:193" x14ac:dyDescent="0.35">
      <c r="A65" s="2"/>
      <c r="B65" s="2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"/>
      <c r="GA65" s="46"/>
      <c r="GB65" s="2"/>
      <c r="GC65" s="2"/>
      <c r="GD65" s="2"/>
      <c r="GE65" s="2"/>
      <c r="GF65" s="2"/>
      <c r="GG65" s="2"/>
      <c r="GH65" s="2"/>
      <c r="GI65" s="2"/>
      <c r="GJ65" s="2"/>
      <c r="GK65" s="2"/>
    </row>
    <row r="66" spans="1:193" x14ac:dyDescent="0.35">
      <c r="A66" s="2"/>
      <c r="B66" s="30" t="s">
        <v>464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46"/>
      <c r="GB66" s="2"/>
      <c r="GC66" s="2"/>
      <c r="GD66" s="2"/>
      <c r="GE66" s="2"/>
      <c r="GF66" s="2"/>
      <c r="GG66" s="2"/>
      <c r="GH66" s="2"/>
      <c r="GI66" s="2"/>
      <c r="GJ66" s="2"/>
      <c r="GK66" s="2"/>
    </row>
    <row r="67" spans="1:193" x14ac:dyDescent="0.35">
      <c r="A67" s="3" t="s">
        <v>805</v>
      </c>
      <c r="B67" s="2" t="s">
        <v>806</v>
      </c>
      <c r="C67" s="32">
        <f t="shared" ref="C67:AH67" si="39">$B$1</f>
        <v>2.3E-2</v>
      </c>
      <c r="D67" s="32">
        <f t="shared" si="39"/>
        <v>2.3E-2</v>
      </c>
      <c r="E67" s="32">
        <f t="shared" si="39"/>
        <v>2.3E-2</v>
      </c>
      <c r="F67" s="32">
        <f t="shared" si="39"/>
        <v>2.3E-2</v>
      </c>
      <c r="G67" s="32">
        <f t="shared" si="39"/>
        <v>2.3E-2</v>
      </c>
      <c r="H67" s="32">
        <f t="shared" si="39"/>
        <v>2.3E-2</v>
      </c>
      <c r="I67" s="32">
        <f t="shared" si="39"/>
        <v>2.3E-2</v>
      </c>
      <c r="J67" s="32">
        <f t="shared" si="39"/>
        <v>2.3E-2</v>
      </c>
      <c r="K67" s="32">
        <f t="shared" si="39"/>
        <v>2.3E-2</v>
      </c>
      <c r="L67" s="32">
        <f t="shared" si="39"/>
        <v>2.3E-2</v>
      </c>
      <c r="M67" s="32">
        <f t="shared" si="39"/>
        <v>2.3E-2</v>
      </c>
      <c r="N67" s="32">
        <f t="shared" si="39"/>
        <v>2.3E-2</v>
      </c>
      <c r="O67" s="32">
        <f t="shared" si="39"/>
        <v>2.3E-2</v>
      </c>
      <c r="P67" s="32">
        <f t="shared" si="39"/>
        <v>2.3E-2</v>
      </c>
      <c r="Q67" s="32">
        <f t="shared" si="39"/>
        <v>2.3E-2</v>
      </c>
      <c r="R67" s="32">
        <f t="shared" si="39"/>
        <v>2.3E-2</v>
      </c>
      <c r="S67" s="32">
        <f t="shared" si="39"/>
        <v>2.3E-2</v>
      </c>
      <c r="T67" s="32">
        <f t="shared" si="39"/>
        <v>2.3E-2</v>
      </c>
      <c r="U67" s="32">
        <f t="shared" si="39"/>
        <v>2.3E-2</v>
      </c>
      <c r="V67" s="32">
        <f t="shared" si="39"/>
        <v>2.3E-2</v>
      </c>
      <c r="W67" s="32">
        <f t="shared" si="39"/>
        <v>2.3E-2</v>
      </c>
      <c r="X67" s="32">
        <f t="shared" si="39"/>
        <v>2.3E-2</v>
      </c>
      <c r="Y67" s="32">
        <f t="shared" si="39"/>
        <v>2.3E-2</v>
      </c>
      <c r="Z67" s="32">
        <f t="shared" si="39"/>
        <v>2.3E-2</v>
      </c>
      <c r="AA67" s="32">
        <f t="shared" si="39"/>
        <v>2.3E-2</v>
      </c>
      <c r="AB67" s="32">
        <f t="shared" si="39"/>
        <v>2.3E-2</v>
      </c>
      <c r="AC67" s="32">
        <f t="shared" si="39"/>
        <v>2.3E-2</v>
      </c>
      <c r="AD67" s="32">
        <f t="shared" si="39"/>
        <v>2.3E-2</v>
      </c>
      <c r="AE67" s="32">
        <f t="shared" si="39"/>
        <v>2.3E-2</v>
      </c>
      <c r="AF67" s="32">
        <f t="shared" si="39"/>
        <v>2.3E-2</v>
      </c>
      <c r="AG67" s="32">
        <f t="shared" si="39"/>
        <v>2.3E-2</v>
      </c>
      <c r="AH67" s="32">
        <f t="shared" si="39"/>
        <v>2.3E-2</v>
      </c>
      <c r="AI67" s="32">
        <f t="shared" ref="AI67:BN67" si="40">$B$1</f>
        <v>2.3E-2</v>
      </c>
      <c r="AJ67" s="32">
        <f t="shared" si="40"/>
        <v>2.3E-2</v>
      </c>
      <c r="AK67" s="32">
        <f t="shared" si="40"/>
        <v>2.3E-2</v>
      </c>
      <c r="AL67" s="32">
        <f t="shared" si="40"/>
        <v>2.3E-2</v>
      </c>
      <c r="AM67" s="32">
        <f t="shared" si="40"/>
        <v>2.3E-2</v>
      </c>
      <c r="AN67" s="32">
        <f t="shared" si="40"/>
        <v>2.3E-2</v>
      </c>
      <c r="AO67" s="32">
        <f t="shared" si="40"/>
        <v>2.3E-2</v>
      </c>
      <c r="AP67" s="32">
        <f t="shared" si="40"/>
        <v>2.3E-2</v>
      </c>
      <c r="AQ67" s="32">
        <f t="shared" si="40"/>
        <v>2.3E-2</v>
      </c>
      <c r="AR67" s="32">
        <f t="shared" si="40"/>
        <v>2.3E-2</v>
      </c>
      <c r="AS67" s="32">
        <f t="shared" si="40"/>
        <v>2.3E-2</v>
      </c>
      <c r="AT67" s="32">
        <f t="shared" si="40"/>
        <v>2.3E-2</v>
      </c>
      <c r="AU67" s="32">
        <f t="shared" si="40"/>
        <v>2.3E-2</v>
      </c>
      <c r="AV67" s="32">
        <f t="shared" si="40"/>
        <v>2.3E-2</v>
      </c>
      <c r="AW67" s="32">
        <f t="shared" si="40"/>
        <v>2.3E-2</v>
      </c>
      <c r="AX67" s="32">
        <f t="shared" si="40"/>
        <v>2.3E-2</v>
      </c>
      <c r="AY67" s="32">
        <f t="shared" si="40"/>
        <v>2.3E-2</v>
      </c>
      <c r="AZ67" s="32">
        <f t="shared" si="40"/>
        <v>2.3E-2</v>
      </c>
      <c r="BA67" s="32">
        <f t="shared" si="40"/>
        <v>2.3E-2</v>
      </c>
      <c r="BB67" s="32">
        <f t="shared" si="40"/>
        <v>2.3E-2</v>
      </c>
      <c r="BC67" s="32">
        <f t="shared" si="40"/>
        <v>2.3E-2</v>
      </c>
      <c r="BD67" s="32">
        <f t="shared" si="40"/>
        <v>2.3E-2</v>
      </c>
      <c r="BE67" s="32">
        <f t="shared" si="40"/>
        <v>2.3E-2</v>
      </c>
      <c r="BF67" s="32">
        <f t="shared" si="40"/>
        <v>2.3E-2</v>
      </c>
      <c r="BG67" s="32">
        <f t="shared" si="40"/>
        <v>2.3E-2</v>
      </c>
      <c r="BH67" s="32">
        <f t="shared" si="40"/>
        <v>2.3E-2</v>
      </c>
      <c r="BI67" s="32">
        <f t="shared" si="40"/>
        <v>2.3E-2</v>
      </c>
      <c r="BJ67" s="32">
        <f t="shared" si="40"/>
        <v>2.3E-2</v>
      </c>
      <c r="BK67" s="32">
        <f t="shared" si="40"/>
        <v>2.3E-2</v>
      </c>
      <c r="BL67" s="32">
        <f t="shared" si="40"/>
        <v>2.3E-2</v>
      </c>
      <c r="BM67" s="32">
        <f t="shared" si="40"/>
        <v>2.3E-2</v>
      </c>
      <c r="BN67" s="32">
        <f t="shared" si="40"/>
        <v>2.3E-2</v>
      </c>
      <c r="BO67" s="32">
        <f t="shared" ref="BO67:CT67" si="41">$B$1</f>
        <v>2.3E-2</v>
      </c>
      <c r="BP67" s="32">
        <f t="shared" si="41"/>
        <v>2.3E-2</v>
      </c>
      <c r="BQ67" s="32">
        <f t="shared" si="41"/>
        <v>2.3E-2</v>
      </c>
      <c r="BR67" s="32">
        <f t="shared" si="41"/>
        <v>2.3E-2</v>
      </c>
      <c r="BS67" s="32">
        <f t="shared" si="41"/>
        <v>2.3E-2</v>
      </c>
      <c r="BT67" s="32">
        <f t="shared" si="41"/>
        <v>2.3E-2</v>
      </c>
      <c r="BU67" s="32">
        <f t="shared" si="41"/>
        <v>2.3E-2</v>
      </c>
      <c r="BV67" s="32">
        <f t="shared" si="41"/>
        <v>2.3E-2</v>
      </c>
      <c r="BW67" s="32">
        <f t="shared" si="41"/>
        <v>2.3E-2</v>
      </c>
      <c r="BX67" s="32">
        <f t="shared" si="41"/>
        <v>2.3E-2</v>
      </c>
      <c r="BY67" s="32">
        <f t="shared" si="41"/>
        <v>2.3E-2</v>
      </c>
      <c r="BZ67" s="32">
        <f t="shared" si="41"/>
        <v>2.3E-2</v>
      </c>
      <c r="CA67" s="32">
        <f t="shared" si="41"/>
        <v>2.3E-2</v>
      </c>
      <c r="CB67" s="32">
        <f t="shared" si="41"/>
        <v>2.3E-2</v>
      </c>
      <c r="CC67" s="32">
        <f t="shared" si="41"/>
        <v>2.3E-2</v>
      </c>
      <c r="CD67" s="32">
        <f t="shared" si="41"/>
        <v>2.3E-2</v>
      </c>
      <c r="CE67" s="32">
        <f t="shared" si="41"/>
        <v>2.3E-2</v>
      </c>
      <c r="CF67" s="32">
        <f t="shared" si="41"/>
        <v>2.3E-2</v>
      </c>
      <c r="CG67" s="32">
        <f t="shared" si="41"/>
        <v>2.3E-2</v>
      </c>
      <c r="CH67" s="32">
        <f t="shared" si="41"/>
        <v>2.3E-2</v>
      </c>
      <c r="CI67" s="32">
        <f t="shared" si="41"/>
        <v>2.3E-2</v>
      </c>
      <c r="CJ67" s="32">
        <f t="shared" si="41"/>
        <v>2.3E-2</v>
      </c>
      <c r="CK67" s="32">
        <f t="shared" si="41"/>
        <v>2.3E-2</v>
      </c>
      <c r="CL67" s="32">
        <f t="shared" si="41"/>
        <v>2.3E-2</v>
      </c>
      <c r="CM67" s="32">
        <f t="shared" si="41"/>
        <v>2.3E-2</v>
      </c>
      <c r="CN67" s="32">
        <f t="shared" si="41"/>
        <v>2.3E-2</v>
      </c>
      <c r="CO67" s="32">
        <f t="shared" si="41"/>
        <v>2.3E-2</v>
      </c>
      <c r="CP67" s="32">
        <f t="shared" si="41"/>
        <v>2.3E-2</v>
      </c>
      <c r="CQ67" s="32">
        <f t="shared" si="41"/>
        <v>2.3E-2</v>
      </c>
      <c r="CR67" s="32">
        <f t="shared" si="41"/>
        <v>2.3E-2</v>
      </c>
      <c r="CS67" s="32">
        <f t="shared" si="41"/>
        <v>2.3E-2</v>
      </c>
      <c r="CT67" s="32">
        <f t="shared" si="41"/>
        <v>2.3E-2</v>
      </c>
      <c r="CU67" s="32">
        <f t="shared" ref="CU67:DZ67" si="42">$B$1</f>
        <v>2.3E-2</v>
      </c>
      <c r="CV67" s="32">
        <f t="shared" si="42"/>
        <v>2.3E-2</v>
      </c>
      <c r="CW67" s="32">
        <f t="shared" si="42"/>
        <v>2.3E-2</v>
      </c>
      <c r="CX67" s="32">
        <f t="shared" si="42"/>
        <v>2.3E-2</v>
      </c>
      <c r="CY67" s="32">
        <f t="shared" si="42"/>
        <v>2.3E-2</v>
      </c>
      <c r="CZ67" s="32">
        <f t="shared" si="42"/>
        <v>2.3E-2</v>
      </c>
      <c r="DA67" s="32">
        <f t="shared" si="42"/>
        <v>2.3E-2</v>
      </c>
      <c r="DB67" s="32">
        <f t="shared" si="42"/>
        <v>2.3E-2</v>
      </c>
      <c r="DC67" s="32">
        <f t="shared" si="42"/>
        <v>2.3E-2</v>
      </c>
      <c r="DD67" s="32">
        <f t="shared" si="42"/>
        <v>2.3E-2</v>
      </c>
      <c r="DE67" s="32">
        <f t="shared" si="42"/>
        <v>2.3E-2</v>
      </c>
      <c r="DF67" s="32">
        <f t="shared" si="42"/>
        <v>2.3E-2</v>
      </c>
      <c r="DG67" s="32">
        <f t="shared" si="42"/>
        <v>2.3E-2</v>
      </c>
      <c r="DH67" s="32">
        <f t="shared" si="42"/>
        <v>2.3E-2</v>
      </c>
      <c r="DI67" s="32">
        <f t="shared" si="42"/>
        <v>2.3E-2</v>
      </c>
      <c r="DJ67" s="32">
        <f t="shared" si="42"/>
        <v>2.3E-2</v>
      </c>
      <c r="DK67" s="32">
        <f t="shared" si="42"/>
        <v>2.3E-2</v>
      </c>
      <c r="DL67" s="32">
        <f t="shared" si="42"/>
        <v>2.3E-2</v>
      </c>
      <c r="DM67" s="32">
        <f t="shared" si="42"/>
        <v>2.3E-2</v>
      </c>
      <c r="DN67" s="32">
        <f t="shared" si="42"/>
        <v>2.3E-2</v>
      </c>
      <c r="DO67" s="32">
        <f t="shared" si="42"/>
        <v>2.3E-2</v>
      </c>
      <c r="DP67" s="32">
        <f t="shared" si="42"/>
        <v>2.3E-2</v>
      </c>
      <c r="DQ67" s="32">
        <f t="shared" si="42"/>
        <v>2.3E-2</v>
      </c>
      <c r="DR67" s="32">
        <f t="shared" si="42"/>
        <v>2.3E-2</v>
      </c>
      <c r="DS67" s="32">
        <f t="shared" si="42"/>
        <v>2.3E-2</v>
      </c>
      <c r="DT67" s="32">
        <f t="shared" si="42"/>
        <v>2.3E-2</v>
      </c>
      <c r="DU67" s="32">
        <f t="shared" si="42"/>
        <v>2.3E-2</v>
      </c>
      <c r="DV67" s="32">
        <f t="shared" si="42"/>
        <v>2.3E-2</v>
      </c>
      <c r="DW67" s="32">
        <f t="shared" si="42"/>
        <v>2.3E-2</v>
      </c>
      <c r="DX67" s="32">
        <f t="shared" si="42"/>
        <v>2.3E-2</v>
      </c>
      <c r="DY67" s="32">
        <f t="shared" si="42"/>
        <v>2.3E-2</v>
      </c>
      <c r="DZ67" s="32">
        <f t="shared" si="42"/>
        <v>2.3E-2</v>
      </c>
      <c r="EA67" s="32">
        <f t="shared" ref="EA67:FF67" si="43">$B$1</f>
        <v>2.3E-2</v>
      </c>
      <c r="EB67" s="32">
        <f t="shared" si="43"/>
        <v>2.3E-2</v>
      </c>
      <c r="EC67" s="32">
        <f t="shared" si="43"/>
        <v>2.3E-2</v>
      </c>
      <c r="ED67" s="32">
        <f t="shared" si="43"/>
        <v>2.3E-2</v>
      </c>
      <c r="EE67" s="32">
        <f t="shared" si="43"/>
        <v>2.3E-2</v>
      </c>
      <c r="EF67" s="32">
        <f t="shared" si="43"/>
        <v>2.3E-2</v>
      </c>
      <c r="EG67" s="32">
        <f t="shared" si="43"/>
        <v>2.3E-2</v>
      </c>
      <c r="EH67" s="32">
        <f t="shared" si="43"/>
        <v>2.3E-2</v>
      </c>
      <c r="EI67" s="32">
        <f t="shared" si="43"/>
        <v>2.3E-2</v>
      </c>
      <c r="EJ67" s="32">
        <f t="shared" si="43"/>
        <v>2.3E-2</v>
      </c>
      <c r="EK67" s="32">
        <f t="shared" si="43"/>
        <v>2.3E-2</v>
      </c>
      <c r="EL67" s="32">
        <f t="shared" si="43"/>
        <v>2.3E-2</v>
      </c>
      <c r="EM67" s="32">
        <f t="shared" si="43"/>
        <v>2.3E-2</v>
      </c>
      <c r="EN67" s="32">
        <f t="shared" si="43"/>
        <v>2.3E-2</v>
      </c>
      <c r="EO67" s="32">
        <f t="shared" si="43"/>
        <v>2.3E-2</v>
      </c>
      <c r="EP67" s="32">
        <f t="shared" si="43"/>
        <v>2.3E-2</v>
      </c>
      <c r="EQ67" s="32">
        <f t="shared" si="43"/>
        <v>2.3E-2</v>
      </c>
      <c r="ER67" s="32">
        <f t="shared" si="43"/>
        <v>2.3E-2</v>
      </c>
      <c r="ES67" s="32">
        <f t="shared" si="43"/>
        <v>2.3E-2</v>
      </c>
      <c r="ET67" s="32">
        <f t="shared" si="43"/>
        <v>2.3E-2</v>
      </c>
      <c r="EU67" s="32">
        <f t="shared" si="43"/>
        <v>2.3E-2</v>
      </c>
      <c r="EV67" s="32">
        <f t="shared" si="43"/>
        <v>2.3E-2</v>
      </c>
      <c r="EW67" s="32">
        <f t="shared" si="43"/>
        <v>2.3E-2</v>
      </c>
      <c r="EX67" s="32">
        <f t="shared" si="43"/>
        <v>2.3E-2</v>
      </c>
      <c r="EY67" s="32">
        <f t="shared" si="43"/>
        <v>2.3E-2</v>
      </c>
      <c r="EZ67" s="32">
        <f t="shared" si="43"/>
        <v>2.3E-2</v>
      </c>
      <c r="FA67" s="32">
        <f t="shared" si="43"/>
        <v>2.3E-2</v>
      </c>
      <c r="FB67" s="32">
        <f t="shared" si="43"/>
        <v>2.3E-2</v>
      </c>
      <c r="FC67" s="32">
        <f t="shared" si="43"/>
        <v>2.3E-2</v>
      </c>
      <c r="FD67" s="32">
        <f t="shared" si="43"/>
        <v>2.3E-2</v>
      </c>
      <c r="FE67" s="32">
        <f t="shared" si="43"/>
        <v>2.3E-2</v>
      </c>
      <c r="FF67" s="32">
        <f t="shared" si="43"/>
        <v>2.3E-2</v>
      </c>
      <c r="FG67" s="32">
        <f t="shared" ref="FG67:FX67" si="44">$B$1</f>
        <v>2.3E-2</v>
      </c>
      <c r="FH67" s="32">
        <f t="shared" si="44"/>
        <v>2.3E-2</v>
      </c>
      <c r="FI67" s="32">
        <f t="shared" si="44"/>
        <v>2.3E-2</v>
      </c>
      <c r="FJ67" s="32">
        <f t="shared" si="44"/>
        <v>2.3E-2</v>
      </c>
      <c r="FK67" s="32">
        <f t="shared" si="44"/>
        <v>2.3E-2</v>
      </c>
      <c r="FL67" s="32">
        <f t="shared" si="44"/>
        <v>2.3E-2</v>
      </c>
      <c r="FM67" s="32">
        <f t="shared" si="44"/>
        <v>2.3E-2</v>
      </c>
      <c r="FN67" s="32">
        <f t="shared" si="44"/>
        <v>2.3E-2</v>
      </c>
      <c r="FO67" s="32">
        <f t="shared" si="44"/>
        <v>2.3E-2</v>
      </c>
      <c r="FP67" s="32">
        <f t="shared" si="44"/>
        <v>2.3E-2</v>
      </c>
      <c r="FQ67" s="32">
        <f t="shared" si="44"/>
        <v>2.3E-2</v>
      </c>
      <c r="FR67" s="32">
        <f t="shared" si="44"/>
        <v>2.3E-2</v>
      </c>
      <c r="FS67" s="32">
        <f t="shared" si="44"/>
        <v>2.3E-2</v>
      </c>
      <c r="FT67" s="32">
        <f t="shared" si="44"/>
        <v>2.3E-2</v>
      </c>
      <c r="FU67" s="32">
        <f t="shared" si="44"/>
        <v>2.3E-2</v>
      </c>
      <c r="FV67" s="32">
        <f t="shared" si="44"/>
        <v>2.3E-2</v>
      </c>
      <c r="FW67" s="32">
        <f t="shared" si="44"/>
        <v>2.3E-2</v>
      </c>
      <c r="FX67" s="32">
        <f t="shared" si="44"/>
        <v>2.3E-2</v>
      </c>
      <c r="FY67" s="32"/>
      <c r="FZ67" s="32"/>
      <c r="GA67" s="46"/>
      <c r="GB67" s="2"/>
      <c r="GC67" s="2"/>
      <c r="GD67" s="2"/>
      <c r="GE67" s="2"/>
      <c r="GF67" s="2"/>
      <c r="GG67" s="2"/>
      <c r="GH67" s="2"/>
      <c r="GI67" s="2"/>
      <c r="GJ67" s="2"/>
      <c r="GK67" s="2"/>
    </row>
    <row r="68" spans="1:193" x14ac:dyDescent="0.35">
      <c r="A68" s="3" t="s">
        <v>807</v>
      </c>
      <c r="B68" s="2" t="s">
        <v>808</v>
      </c>
      <c r="C68" s="46">
        <v>999999999</v>
      </c>
      <c r="D68" s="46">
        <v>999999999</v>
      </c>
      <c r="E68" s="46">
        <v>999999999</v>
      </c>
      <c r="F68" s="46">
        <v>999999999</v>
      </c>
      <c r="G68" s="46">
        <v>999999999</v>
      </c>
      <c r="H68" s="46">
        <v>999999999</v>
      </c>
      <c r="I68" s="46">
        <v>999999999</v>
      </c>
      <c r="J68" s="46">
        <v>999999999</v>
      </c>
      <c r="K68" s="46">
        <v>999999999</v>
      </c>
      <c r="L68" s="46">
        <v>999999999</v>
      </c>
      <c r="M68" s="46">
        <v>999999999</v>
      </c>
      <c r="N68" s="46">
        <v>999999999</v>
      </c>
      <c r="O68" s="46">
        <v>999999999</v>
      </c>
      <c r="P68" s="46">
        <v>999999999</v>
      </c>
      <c r="Q68" s="46">
        <v>999999999</v>
      </c>
      <c r="R68" s="46">
        <v>999999999</v>
      </c>
      <c r="S68" s="46">
        <v>999999999</v>
      </c>
      <c r="T68" s="46">
        <v>999999999</v>
      </c>
      <c r="U68" s="46">
        <v>999999999</v>
      </c>
      <c r="V68" s="46">
        <v>999999999</v>
      </c>
      <c r="W68" s="46">
        <v>999999999</v>
      </c>
      <c r="X68" s="46">
        <v>999999999</v>
      </c>
      <c r="Y68" s="46">
        <v>999999999</v>
      </c>
      <c r="Z68" s="46">
        <v>999999999</v>
      </c>
      <c r="AA68" s="46">
        <v>999999999</v>
      </c>
      <c r="AB68" s="46">
        <v>999999999</v>
      </c>
      <c r="AC68" s="46">
        <v>999999999</v>
      </c>
      <c r="AD68" s="46">
        <v>999999999</v>
      </c>
      <c r="AE68" s="46">
        <v>999999999</v>
      </c>
      <c r="AF68" s="46">
        <v>999999999</v>
      </c>
      <c r="AG68" s="46">
        <v>999999999</v>
      </c>
      <c r="AH68" s="46">
        <v>999999999</v>
      </c>
      <c r="AI68" s="46">
        <v>999999999</v>
      </c>
      <c r="AJ68" s="46">
        <v>999999999</v>
      </c>
      <c r="AK68" s="46">
        <v>999999999</v>
      </c>
      <c r="AL68" s="46">
        <v>999999999</v>
      </c>
      <c r="AM68" s="46">
        <v>999999999</v>
      </c>
      <c r="AN68" s="46">
        <v>999999999</v>
      </c>
      <c r="AO68" s="46">
        <v>999999999</v>
      </c>
      <c r="AP68" s="46">
        <v>9999999999</v>
      </c>
      <c r="AQ68" s="46">
        <v>999999999</v>
      </c>
      <c r="AR68" s="46">
        <v>999999999</v>
      </c>
      <c r="AS68" s="46">
        <v>999999999</v>
      </c>
      <c r="AT68" s="46">
        <v>999999999</v>
      </c>
      <c r="AU68" s="46">
        <v>999999999</v>
      </c>
      <c r="AV68" s="46">
        <v>999999999</v>
      </c>
      <c r="AW68" s="46">
        <v>999999999</v>
      </c>
      <c r="AX68" s="46">
        <v>999999999</v>
      </c>
      <c r="AY68" s="46">
        <v>999999999</v>
      </c>
      <c r="AZ68" s="46">
        <v>999999999</v>
      </c>
      <c r="BA68" s="46">
        <v>999999999</v>
      </c>
      <c r="BB68" s="46">
        <v>999999999</v>
      </c>
      <c r="BC68" s="46">
        <v>999999999</v>
      </c>
      <c r="BD68" s="46">
        <v>999999999</v>
      </c>
      <c r="BE68" s="46">
        <v>999999999</v>
      </c>
      <c r="BF68" s="46">
        <v>999999999</v>
      </c>
      <c r="BG68" s="46">
        <v>999999999</v>
      </c>
      <c r="BH68" s="46">
        <v>999999999</v>
      </c>
      <c r="BI68" s="46">
        <v>999999999</v>
      </c>
      <c r="BJ68" s="46">
        <v>999999999</v>
      </c>
      <c r="BK68" s="46">
        <v>999999999</v>
      </c>
      <c r="BL68" s="46">
        <v>999999999</v>
      </c>
      <c r="BM68" s="46">
        <v>999999999</v>
      </c>
      <c r="BN68" s="46">
        <v>999999999</v>
      </c>
      <c r="BO68" s="46">
        <v>999999999</v>
      </c>
      <c r="BP68" s="46">
        <v>999999999</v>
      </c>
      <c r="BQ68" s="46">
        <v>999999999</v>
      </c>
      <c r="BR68" s="46">
        <v>999999999</v>
      </c>
      <c r="BS68" s="46">
        <v>999999999</v>
      </c>
      <c r="BT68" s="46">
        <v>999999999</v>
      </c>
      <c r="BU68" s="46">
        <v>999999999</v>
      </c>
      <c r="BV68" s="46">
        <v>999999999</v>
      </c>
      <c r="BW68" s="46">
        <v>999999999</v>
      </c>
      <c r="BX68" s="46">
        <v>999999999</v>
      </c>
      <c r="BY68" s="46">
        <v>999999999</v>
      </c>
      <c r="BZ68" s="46">
        <v>999999999</v>
      </c>
      <c r="CA68" s="46">
        <v>999999999</v>
      </c>
      <c r="CB68" s="46">
        <v>999999999</v>
      </c>
      <c r="CC68" s="46">
        <v>999999999</v>
      </c>
      <c r="CD68" s="46">
        <v>999999999</v>
      </c>
      <c r="CE68" s="46">
        <v>999999999</v>
      </c>
      <c r="CF68" s="46">
        <v>999999999</v>
      </c>
      <c r="CG68" s="46">
        <v>999999999</v>
      </c>
      <c r="CH68" s="46">
        <v>999999999</v>
      </c>
      <c r="CI68" s="46">
        <v>999999999</v>
      </c>
      <c r="CJ68" s="46">
        <v>999999999</v>
      </c>
      <c r="CK68" s="46">
        <v>999999999</v>
      </c>
      <c r="CL68" s="46">
        <v>999999999</v>
      </c>
      <c r="CM68" s="46">
        <v>999999999</v>
      </c>
      <c r="CN68" s="46">
        <v>999999999</v>
      </c>
      <c r="CO68" s="46">
        <v>999999999</v>
      </c>
      <c r="CP68" s="46">
        <v>999999999</v>
      </c>
      <c r="CQ68" s="46">
        <v>999999999</v>
      </c>
      <c r="CR68" s="46">
        <v>999999999</v>
      </c>
      <c r="CS68" s="46">
        <v>999999999</v>
      </c>
      <c r="CT68" s="46">
        <v>999999999</v>
      </c>
      <c r="CU68" s="46">
        <v>999999999</v>
      </c>
      <c r="CV68" s="46">
        <v>999999999</v>
      </c>
      <c r="CW68" s="46">
        <v>999999999</v>
      </c>
      <c r="CX68" s="46">
        <v>999999999</v>
      </c>
      <c r="CY68" s="46">
        <v>999999999</v>
      </c>
      <c r="CZ68" s="46">
        <v>999999999</v>
      </c>
      <c r="DA68" s="46">
        <v>999999999</v>
      </c>
      <c r="DB68" s="46">
        <v>999999999</v>
      </c>
      <c r="DC68" s="46">
        <v>999999999</v>
      </c>
      <c r="DD68" s="46">
        <v>999999999</v>
      </c>
      <c r="DE68" s="46">
        <v>999999999</v>
      </c>
      <c r="DF68" s="46">
        <v>999999999</v>
      </c>
      <c r="DG68" s="46">
        <v>999999999</v>
      </c>
      <c r="DH68" s="46">
        <v>999999999</v>
      </c>
      <c r="DI68" s="46">
        <v>999999999</v>
      </c>
      <c r="DJ68" s="46">
        <v>999999999</v>
      </c>
      <c r="DK68" s="46">
        <v>999999999</v>
      </c>
      <c r="DL68" s="46">
        <v>999999999</v>
      </c>
      <c r="DM68" s="46">
        <v>999999999</v>
      </c>
      <c r="DN68" s="46">
        <v>999999999</v>
      </c>
      <c r="DO68" s="46">
        <v>999999999</v>
      </c>
      <c r="DP68" s="46">
        <v>999999999</v>
      </c>
      <c r="DQ68" s="46">
        <v>999999999</v>
      </c>
      <c r="DR68" s="46">
        <v>999999999</v>
      </c>
      <c r="DS68" s="46">
        <v>999999999</v>
      </c>
      <c r="DT68" s="46">
        <v>999999999</v>
      </c>
      <c r="DU68" s="46">
        <v>999999999</v>
      </c>
      <c r="DV68" s="46">
        <v>999999999</v>
      </c>
      <c r="DW68" s="46">
        <v>999999999</v>
      </c>
      <c r="DX68" s="46">
        <v>999999999</v>
      </c>
      <c r="DY68" s="46">
        <v>999999999</v>
      </c>
      <c r="DZ68" s="46">
        <v>999999999</v>
      </c>
      <c r="EA68" s="46">
        <v>999999999</v>
      </c>
      <c r="EB68" s="46">
        <v>999999999</v>
      </c>
      <c r="EC68" s="46">
        <v>999999999</v>
      </c>
      <c r="ED68" s="46">
        <v>999999999</v>
      </c>
      <c r="EE68" s="46">
        <v>999999999</v>
      </c>
      <c r="EF68" s="46">
        <v>999999999</v>
      </c>
      <c r="EG68" s="46">
        <v>999999999</v>
      </c>
      <c r="EH68" s="46">
        <v>999999999</v>
      </c>
      <c r="EI68" s="46">
        <v>999999999</v>
      </c>
      <c r="EJ68" s="46">
        <v>999999999</v>
      </c>
      <c r="EK68" s="46">
        <v>999999999</v>
      </c>
      <c r="EL68" s="46">
        <v>999999999</v>
      </c>
      <c r="EM68" s="46">
        <v>999999999</v>
      </c>
      <c r="EN68" s="46">
        <v>999999999</v>
      </c>
      <c r="EO68" s="46">
        <v>999999999</v>
      </c>
      <c r="EP68" s="46">
        <v>999999999</v>
      </c>
      <c r="EQ68" s="46">
        <v>999999999</v>
      </c>
      <c r="ER68" s="46">
        <v>999999999</v>
      </c>
      <c r="ES68" s="46">
        <v>999999999</v>
      </c>
      <c r="ET68" s="46">
        <v>999999999</v>
      </c>
      <c r="EU68" s="46">
        <v>999999999</v>
      </c>
      <c r="EV68" s="46">
        <v>999999999</v>
      </c>
      <c r="EW68" s="46">
        <v>999999999</v>
      </c>
      <c r="EX68" s="46">
        <v>999999999</v>
      </c>
      <c r="EY68" s="46">
        <v>999999999</v>
      </c>
      <c r="EZ68" s="46">
        <v>999999999</v>
      </c>
      <c r="FA68" s="46">
        <v>999999999</v>
      </c>
      <c r="FB68" s="46">
        <v>999999999</v>
      </c>
      <c r="FC68" s="46">
        <v>999999999</v>
      </c>
      <c r="FD68" s="46">
        <v>999999999</v>
      </c>
      <c r="FE68" s="46">
        <v>999999999</v>
      </c>
      <c r="FF68" s="46">
        <v>999999999</v>
      </c>
      <c r="FG68" s="46">
        <v>999999999</v>
      </c>
      <c r="FH68" s="46">
        <v>999999999</v>
      </c>
      <c r="FI68" s="46">
        <v>999999999</v>
      </c>
      <c r="FJ68" s="46">
        <v>999999999</v>
      </c>
      <c r="FK68" s="46">
        <v>999999999</v>
      </c>
      <c r="FL68" s="46">
        <v>999999999</v>
      </c>
      <c r="FM68" s="46">
        <v>999999999</v>
      </c>
      <c r="FN68" s="46">
        <v>999999999</v>
      </c>
      <c r="FO68" s="46">
        <v>999999999</v>
      </c>
      <c r="FP68" s="46">
        <v>999999999</v>
      </c>
      <c r="FQ68" s="46">
        <v>999999999</v>
      </c>
      <c r="FR68" s="46">
        <v>999999999</v>
      </c>
      <c r="FS68" s="46">
        <v>999999999</v>
      </c>
      <c r="FT68" s="46">
        <v>999999999</v>
      </c>
      <c r="FU68" s="46">
        <v>999999999</v>
      </c>
      <c r="FV68" s="46">
        <v>999999999</v>
      </c>
      <c r="FW68" s="46">
        <v>999999999</v>
      </c>
      <c r="FX68" s="46">
        <v>999999999</v>
      </c>
      <c r="FY68" s="46"/>
      <c r="FZ68" s="46">
        <f>SUM(C68:FX68)</f>
        <v>186999999822</v>
      </c>
      <c r="GA68" s="46"/>
      <c r="GB68" s="32"/>
      <c r="GC68" s="32"/>
      <c r="GD68" s="32"/>
      <c r="GE68" s="2"/>
      <c r="GF68" s="2"/>
      <c r="GG68" s="2"/>
      <c r="GH68" s="2"/>
      <c r="GI68" s="2"/>
      <c r="GJ68" s="2"/>
      <c r="GK68" s="2"/>
    </row>
    <row r="69" spans="1:193" x14ac:dyDescent="0.35">
      <c r="A69" s="2"/>
      <c r="B69" s="2" t="s">
        <v>809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2"/>
      <c r="GB69" s="46"/>
      <c r="GC69" s="46"/>
      <c r="GD69" s="46"/>
      <c r="GE69" s="2"/>
      <c r="GF69" s="46"/>
      <c r="GG69" s="46"/>
      <c r="GH69" s="46"/>
      <c r="GI69" s="46"/>
      <c r="GJ69" s="46"/>
      <c r="GK69" s="2"/>
    </row>
    <row r="70" spans="1:193" x14ac:dyDescent="0.35">
      <c r="A70" s="2"/>
      <c r="B70" s="2" t="s">
        <v>810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2"/>
      <c r="GB70" s="46"/>
      <c r="GC70" s="46"/>
      <c r="GD70" s="2"/>
      <c r="GE70" s="2"/>
      <c r="GF70" s="2"/>
      <c r="GG70" s="2"/>
      <c r="GH70" s="2"/>
      <c r="GI70" s="2"/>
      <c r="GJ70" s="2"/>
      <c r="GK70" s="2"/>
    </row>
    <row r="71" spans="1:193" x14ac:dyDescent="0.35">
      <c r="A71" s="2"/>
      <c r="B71" s="2" t="s">
        <v>811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2"/>
      <c r="GB71" s="46"/>
      <c r="GC71" s="46"/>
      <c r="GD71" s="2"/>
      <c r="GE71" s="2"/>
      <c r="GF71" s="2"/>
      <c r="GG71" s="2"/>
      <c r="GH71" s="2"/>
      <c r="GI71" s="2"/>
      <c r="GJ71" s="2"/>
      <c r="GK71" s="2"/>
    </row>
    <row r="72" spans="1:193" x14ac:dyDescent="0.35">
      <c r="A72" s="2"/>
      <c r="B72" s="2" t="s">
        <v>812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2"/>
      <c r="GB72" s="46"/>
      <c r="GC72" s="46"/>
      <c r="GD72" s="2"/>
      <c r="GE72" s="2"/>
      <c r="GF72" s="2"/>
      <c r="GG72" s="2"/>
      <c r="GH72" s="2"/>
      <c r="GI72" s="2"/>
      <c r="GJ72" s="2"/>
      <c r="GK72" s="2"/>
    </row>
    <row r="73" spans="1:193" x14ac:dyDescent="0.35">
      <c r="A73" s="3" t="s">
        <v>813</v>
      </c>
      <c r="B73" s="2" t="s">
        <v>814</v>
      </c>
      <c r="C73" s="46">
        <v>999999999</v>
      </c>
      <c r="D73" s="46">
        <v>999999999</v>
      </c>
      <c r="E73" s="46">
        <v>999999999</v>
      </c>
      <c r="F73" s="46">
        <v>999999999</v>
      </c>
      <c r="G73" s="46">
        <v>999999999</v>
      </c>
      <c r="H73" s="46">
        <v>999999999</v>
      </c>
      <c r="I73" s="46">
        <v>999999999</v>
      </c>
      <c r="J73" s="46">
        <v>999999999</v>
      </c>
      <c r="K73" s="46">
        <v>999999999</v>
      </c>
      <c r="L73" s="46">
        <v>999999999</v>
      </c>
      <c r="M73" s="46">
        <v>999999999</v>
      </c>
      <c r="N73" s="46">
        <v>999999999</v>
      </c>
      <c r="O73" s="46">
        <v>999999999</v>
      </c>
      <c r="P73" s="46">
        <v>999999999</v>
      </c>
      <c r="Q73" s="46">
        <v>999999999</v>
      </c>
      <c r="R73" s="46">
        <v>999999999</v>
      </c>
      <c r="S73" s="46">
        <v>999999999</v>
      </c>
      <c r="T73" s="46">
        <v>999999999</v>
      </c>
      <c r="U73" s="46">
        <v>999999999</v>
      </c>
      <c r="V73" s="46">
        <v>999999999</v>
      </c>
      <c r="W73" s="46">
        <v>999999999</v>
      </c>
      <c r="X73" s="46">
        <v>999999999</v>
      </c>
      <c r="Y73" s="46">
        <v>999999999</v>
      </c>
      <c r="Z73" s="46">
        <v>999999999</v>
      </c>
      <c r="AA73" s="46">
        <v>999999999</v>
      </c>
      <c r="AB73" s="46">
        <v>999999999</v>
      </c>
      <c r="AC73" s="46">
        <v>999999999</v>
      </c>
      <c r="AD73" s="46">
        <v>999999999</v>
      </c>
      <c r="AE73" s="46">
        <v>999999999</v>
      </c>
      <c r="AF73" s="46">
        <v>999999999</v>
      </c>
      <c r="AG73" s="46">
        <v>999999999</v>
      </c>
      <c r="AH73" s="46">
        <v>999999999</v>
      </c>
      <c r="AI73" s="46">
        <v>999999999</v>
      </c>
      <c r="AJ73" s="46">
        <v>999999999</v>
      </c>
      <c r="AK73" s="46">
        <v>999999999</v>
      </c>
      <c r="AL73" s="46">
        <v>999999999</v>
      </c>
      <c r="AM73" s="46">
        <v>999999999</v>
      </c>
      <c r="AN73" s="46">
        <v>999999999</v>
      </c>
      <c r="AO73" s="46">
        <v>999999999</v>
      </c>
      <c r="AP73" s="46">
        <v>999999999</v>
      </c>
      <c r="AQ73" s="46">
        <v>999999999</v>
      </c>
      <c r="AR73" s="46">
        <v>999999999</v>
      </c>
      <c r="AS73" s="46">
        <v>999999999</v>
      </c>
      <c r="AT73" s="46">
        <v>999999999</v>
      </c>
      <c r="AU73" s="46">
        <v>999999999</v>
      </c>
      <c r="AV73" s="46">
        <v>999999999</v>
      </c>
      <c r="AW73" s="46">
        <v>999999999</v>
      </c>
      <c r="AX73" s="46">
        <v>999999999</v>
      </c>
      <c r="AY73" s="46">
        <v>999999999</v>
      </c>
      <c r="AZ73" s="46">
        <v>999999999</v>
      </c>
      <c r="BA73" s="46">
        <v>999999999</v>
      </c>
      <c r="BB73" s="46">
        <v>999999999</v>
      </c>
      <c r="BC73" s="46">
        <v>999999999</v>
      </c>
      <c r="BD73" s="46">
        <v>999999999</v>
      </c>
      <c r="BE73" s="46">
        <v>999999999</v>
      </c>
      <c r="BF73" s="46">
        <v>999999999</v>
      </c>
      <c r="BG73" s="46">
        <v>999999999</v>
      </c>
      <c r="BH73" s="46">
        <v>999999999</v>
      </c>
      <c r="BI73" s="46">
        <v>999999999</v>
      </c>
      <c r="BJ73" s="46">
        <v>999999999</v>
      </c>
      <c r="BK73" s="46">
        <v>999999999</v>
      </c>
      <c r="BL73" s="46">
        <v>999999999</v>
      </c>
      <c r="BM73" s="46">
        <v>999999999</v>
      </c>
      <c r="BN73" s="46">
        <v>999999999</v>
      </c>
      <c r="BO73" s="46">
        <v>999999999</v>
      </c>
      <c r="BP73" s="46">
        <v>999999999</v>
      </c>
      <c r="BQ73" s="46">
        <v>999999999</v>
      </c>
      <c r="BR73" s="46">
        <v>999999999</v>
      </c>
      <c r="BS73" s="46">
        <v>999999999</v>
      </c>
      <c r="BT73" s="46">
        <v>999999999</v>
      </c>
      <c r="BU73" s="46">
        <v>999999999</v>
      </c>
      <c r="BV73" s="46">
        <v>999999999</v>
      </c>
      <c r="BW73" s="46">
        <v>999999999</v>
      </c>
      <c r="BX73" s="46">
        <v>999999999</v>
      </c>
      <c r="BY73" s="46">
        <v>999999999</v>
      </c>
      <c r="BZ73" s="46">
        <v>999999999</v>
      </c>
      <c r="CA73" s="46">
        <v>999999999</v>
      </c>
      <c r="CB73" s="46">
        <v>999999999</v>
      </c>
      <c r="CC73" s="46">
        <v>999999999</v>
      </c>
      <c r="CD73" s="46">
        <v>999999999</v>
      </c>
      <c r="CE73" s="46">
        <v>999999999</v>
      </c>
      <c r="CF73" s="46">
        <v>999999999</v>
      </c>
      <c r="CG73" s="46">
        <v>999999999</v>
      </c>
      <c r="CH73" s="46">
        <v>999999999</v>
      </c>
      <c r="CI73" s="46">
        <v>999999999</v>
      </c>
      <c r="CJ73" s="46">
        <v>999999999</v>
      </c>
      <c r="CK73" s="46">
        <v>999999999</v>
      </c>
      <c r="CL73" s="46">
        <v>999999999</v>
      </c>
      <c r="CM73" s="46">
        <v>999999999</v>
      </c>
      <c r="CN73" s="46">
        <v>999999999</v>
      </c>
      <c r="CO73" s="46">
        <v>999999999</v>
      </c>
      <c r="CP73" s="46">
        <v>999999999</v>
      </c>
      <c r="CQ73" s="46">
        <v>999999999</v>
      </c>
      <c r="CR73" s="46">
        <v>999999999</v>
      </c>
      <c r="CS73" s="46">
        <v>999999999</v>
      </c>
      <c r="CT73" s="46">
        <v>999999999</v>
      </c>
      <c r="CU73" s="46">
        <v>999999999</v>
      </c>
      <c r="CV73" s="46">
        <v>999999999</v>
      </c>
      <c r="CW73" s="46">
        <v>999999999</v>
      </c>
      <c r="CX73" s="46">
        <v>999999999</v>
      </c>
      <c r="CY73" s="46">
        <v>999999999</v>
      </c>
      <c r="CZ73" s="46">
        <v>999999999</v>
      </c>
      <c r="DA73" s="46">
        <v>999999999</v>
      </c>
      <c r="DB73" s="46">
        <v>999999999</v>
      </c>
      <c r="DC73" s="46">
        <v>999999999</v>
      </c>
      <c r="DD73" s="46">
        <v>999999999</v>
      </c>
      <c r="DE73" s="46">
        <v>999999999</v>
      </c>
      <c r="DF73" s="46">
        <v>999999999</v>
      </c>
      <c r="DG73" s="46">
        <v>999999999</v>
      </c>
      <c r="DH73" s="46">
        <v>999999999</v>
      </c>
      <c r="DI73" s="46">
        <v>999999999</v>
      </c>
      <c r="DJ73" s="46">
        <v>999999999</v>
      </c>
      <c r="DK73" s="46">
        <v>999999999</v>
      </c>
      <c r="DL73" s="46">
        <v>999999999</v>
      </c>
      <c r="DM73" s="46">
        <v>999999999</v>
      </c>
      <c r="DN73" s="46">
        <v>999999999</v>
      </c>
      <c r="DO73" s="46">
        <v>999999999</v>
      </c>
      <c r="DP73" s="46">
        <v>999999999</v>
      </c>
      <c r="DQ73" s="46">
        <v>999999999</v>
      </c>
      <c r="DR73" s="46">
        <v>999999999</v>
      </c>
      <c r="DS73" s="46">
        <v>999999999</v>
      </c>
      <c r="DT73" s="46">
        <v>999999999</v>
      </c>
      <c r="DU73" s="46">
        <v>999999999</v>
      </c>
      <c r="DV73" s="46">
        <v>999999999</v>
      </c>
      <c r="DW73" s="46">
        <v>999999999</v>
      </c>
      <c r="DX73" s="46">
        <v>999999999</v>
      </c>
      <c r="DY73" s="46">
        <v>999999999</v>
      </c>
      <c r="DZ73" s="46">
        <v>999999999</v>
      </c>
      <c r="EA73" s="46">
        <v>999999999</v>
      </c>
      <c r="EB73" s="46">
        <v>999999999</v>
      </c>
      <c r="EC73" s="46">
        <v>999999999</v>
      </c>
      <c r="ED73" s="46">
        <v>999999999</v>
      </c>
      <c r="EE73" s="46">
        <v>999999999</v>
      </c>
      <c r="EF73" s="46">
        <v>999999999</v>
      </c>
      <c r="EG73" s="46">
        <v>999999999</v>
      </c>
      <c r="EH73" s="46">
        <v>999999999</v>
      </c>
      <c r="EI73" s="46">
        <v>999999999</v>
      </c>
      <c r="EJ73" s="46">
        <v>999999999</v>
      </c>
      <c r="EK73" s="46">
        <v>999999999</v>
      </c>
      <c r="EL73" s="46">
        <v>999999999</v>
      </c>
      <c r="EM73" s="46">
        <v>999999999</v>
      </c>
      <c r="EN73" s="46">
        <v>999999999</v>
      </c>
      <c r="EO73" s="46">
        <v>999999999</v>
      </c>
      <c r="EP73" s="46">
        <v>999999999</v>
      </c>
      <c r="EQ73" s="46">
        <v>999999999</v>
      </c>
      <c r="ER73" s="46">
        <v>999999999</v>
      </c>
      <c r="ES73" s="46">
        <v>999999999</v>
      </c>
      <c r="ET73" s="46">
        <v>999999999</v>
      </c>
      <c r="EU73" s="46">
        <v>999999999</v>
      </c>
      <c r="EV73" s="46">
        <v>999999999</v>
      </c>
      <c r="EW73" s="46">
        <v>999999999</v>
      </c>
      <c r="EX73" s="46">
        <v>999999999</v>
      </c>
      <c r="EY73" s="46">
        <v>999999999</v>
      </c>
      <c r="EZ73" s="46">
        <v>999999999</v>
      </c>
      <c r="FA73" s="46">
        <v>999999999</v>
      </c>
      <c r="FB73" s="46">
        <v>999999999</v>
      </c>
      <c r="FC73" s="46">
        <v>999999999</v>
      </c>
      <c r="FD73" s="46">
        <v>999999999</v>
      </c>
      <c r="FE73" s="46">
        <v>999999999</v>
      </c>
      <c r="FF73" s="46">
        <v>999999999</v>
      </c>
      <c r="FG73" s="46">
        <v>999999999</v>
      </c>
      <c r="FH73" s="46">
        <v>999999999</v>
      </c>
      <c r="FI73" s="46">
        <v>999999999</v>
      </c>
      <c r="FJ73" s="46">
        <v>999999999</v>
      </c>
      <c r="FK73" s="46">
        <v>999999999</v>
      </c>
      <c r="FL73" s="46">
        <v>999999999</v>
      </c>
      <c r="FM73" s="46">
        <v>999999999</v>
      </c>
      <c r="FN73" s="46">
        <v>999999999</v>
      </c>
      <c r="FO73" s="46">
        <v>999999999</v>
      </c>
      <c r="FP73" s="46">
        <v>999999999</v>
      </c>
      <c r="FQ73" s="46">
        <v>999999999</v>
      </c>
      <c r="FR73" s="46">
        <v>999999999</v>
      </c>
      <c r="FS73" s="46">
        <v>999999999</v>
      </c>
      <c r="FT73" s="46">
        <v>999999999</v>
      </c>
      <c r="FU73" s="46">
        <v>999999999</v>
      </c>
      <c r="FV73" s="46">
        <v>999999999</v>
      </c>
      <c r="FW73" s="46">
        <v>999999999</v>
      </c>
      <c r="FX73" s="46">
        <v>999999999</v>
      </c>
      <c r="FY73" s="46"/>
      <c r="FZ73" s="46">
        <f>SUM(C73:FX73)</f>
        <v>177999999822</v>
      </c>
      <c r="GA73" s="2"/>
      <c r="GB73" s="46"/>
      <c r="GC73" s="46"/>
      <c r="GD73" s="2"/>
      <c r="GE73" s="2"/>
      <c r="GF73" s="2"/>
      <c r="GG73" s="2"/>
      <c r="GH73" s="2"/>
      <c r="GI73" s="2"/>
      <c r="GJ73" s="2"/>
      <c r="GK73" s="2"/>
    </row>
    <row r="74" spans="1:193" x14ac:dyDescent="0.35">
      <c r="A74" s="2"/>
      <c r="B74" s="2" t="s">
        <v>809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2"/>
      <c r="GA74" s="2"/>
      <c r="GB74" s="46"/>
      <c r="GC74" s="46"/>
      <c r="GD74" s="46"/>
      <c r="GE74" s="2"/>
      <c r="GF74" s="2"/>
      <c r="GG74" s="2"/>
      <c r="GH74" s="2"/>
      <c r="GI74" s="2"/>
      <c r="GJ74" s="2"/>
      <c r="GK74" s="2"/>
    </row>
    <row r="75" spans="1:193" x14ac:dyDescent="0.35">
      <c r="A75" s="2"/>
      <c r="B75" s="2" t="s">
        <v>815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97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</row>
    <row r="76" spans="1:193" x14ac:dyDescent="0.35">
      <c r="A76" s="2"/>
      <c r="B76" s="2" t="s">
        <v>816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</row>
    <row r="77" spans="1:193" x14ac:dyDescent="0.35">
      <c r="A77" s="2"/>
      <c r="B77" s="2" t="s">
        <v>817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</row>
    <row r="78" spans="1:193" x14ac:dyDescent="0.35">
      <c r="A78" s="3" t="s">
        <v>465</v>
      </c>
      <c r="B78" s="2" t="s">
        <v>466</v>
      </c>
      <c r="C78" s="47">
        <v>214049.99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518609.48</v>
      </c>
      <c r="J78" s="47">
        <v>0</v>
      </c>
      <c r="K78" s="47">
        <v>0</v>
      </c>
      <c r="L78" s="47">
        <v>0</v>
      </c>
      <c r="M78" s="47">
        <v>0</v>
      </c>
      <c r="N78" s="47">
        <v>6454001.4400000004</v>
      </c>
      <c r="O78" s="47">
        <v>2315346.59</v>
      </c>
      <c r="P78" s="47">
        <v>6508.04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4645.62</v>
      </c>
      <c r="Y78" s="47">
        <v>0</v>
      </c>
      <c r="Z78" s="47">
        <v>125782.95</v>
      </c>
      <c r="AA78" s="47">
        <v>0</v>
      </c>
      <c r="AB78" s="47">
        <v>0</v>
      </c>
      <c r="AC78" s="47">
        <v>0</v>
      </c>
      <c r="AD78" s="47">
        <v>0</v>
      </c>
      <c r="AE78" s="47">
        <v>73409.77</v>
      </c>
      <c r="AF78" s="47">
        <v>0</v>
      </c>
      <c r="AG78" s="47">
        <v>0</v>
      </c>
      <c r="AH78" s="47">
        <v>189856.48</v>
      </c>
      <c r="AI78" s="47">
        <v>0</v>
      </c>
      <c r="AJ78" s="47">
        <v>0</v>
      </c>
      <c r="AK78" s="47">
        <v>0</v>
      </c>
      <c r="AL78" s="47">
        <v>0</v>
      </c>
      <c r="AM78" s="47">
        <v>0</v>
      </c>
      <c r="AN78" s="47">
        <v>0</v>
      </c>
      <c r="AO78" s="47">
        <v>0</v>
      </c>
      <c r="AP78" s="47">
        <v>0</v>
      </c>
      <c r="AQ78" s="47">
        <v>0</v>
      </c>
      <c r="AR78" s="47">
        <v>0</v>
      </c>
      <c r="AS78" s="47">
        <v>2116980.9</v>
      </c>
      <c r="AT78" s="47">
        <v>0</v>
      </c>
      <c r="AU78" s="47">
        <v>0</v>
      </c>
      <c r="AV78" s="47">
        <v>0</v>
      </c>
      <c r="AW78" s="47">
        <v>0</v>
      </c>
      <c r="AX78" s="47">
        <v>0</v>
      </c>
      <c r="AY78" s="47">
        <v>0</v>
      </c>
      <c r="AZ78" s="47">
        <v>0</v>
      </c>
      <c r="BA78" s="47">
        <v>0</v>
      </c>
      <c r="BB78" s="47">
        <v>0</v>
      </c>
      <c r="BC78" s="47">
        <v>0</v>
      </c>
      <c r="BD78" s="47">
        <v>0</v>
      </c>
      <c r="BE78" s="47">
        <v>0</v>
      </c>
      <c r="BF78" s="47">
        <v>0</v>
      </c>
      <c r="BG78" s="47">
        <v>0</v>
      </c>
      <c r="BH78" s="47">
        <v>0</v>
      </c>
      <c r="BI78" s="47">
        <v>0</v>
      </c>
      <c r="BJ78" s="47">
        <v>0</v>
      </c>
      <c r="BK78" s="47">
        <v>0</v>
      </c>
      <c r="BL78" s="47">
        <v>0</v>
      </c>
      <c r="BM78" s="47">
        <v>40575.480000000003</v>
      </c>
      <c r="BN78" s="47">
        <v>0</v>
      </c>
      <c r="BO78" s="47">
        <v>0</v>
      </c>
      <c r="BP78" s="47">
        <v>0</v>
      </c>
      <c r="BQ78" s="47">
        <v>0</v>
      </c>
      <c r="BR78" s="47">
        <v>0</v>
      </c>
      <c r="BS78" s="47">
        <v>0</v>
      </c>
      <c r="BT78" s="47">
        <v>0</v>
      </c>
      <c r="BU78" s="47">
        <v>0</v>
      </c>
      <c r="BV78" s="47">
        <v>784125.51</v>
      </c>
      <c r="BW78" s="47">
        <v>0</v>
      </c>
      <c r="BX78" s="47">
        <v>0</v>
      </c>
      <c r="BY78" s="47">
        <v>0</v>
      </c>
      <c r="BZ78" s="47">
        <v>0</v>
      </c>
      <c r="CA78" s="47">
        <v>0</v>
      </c>
      <c r="CB78" s="47">
        <v>0</v>
      </c>
      <c r="CC78" s="47">
        <v>0</v>
      </c>
      <c r="CD78" s="47">
        <v>64538.16</v>
      </c>
      <c r="CE78" s="47">
        <v>0</v>
      </c>
      <c r="CF78" s="47">
        <v>139360.24</v>
      </c>
      <c r="CG78" s="47">
        <v>0</v>
      </c>
      <c r="CH78" s="47">
        <v>0</v>
      </c>
      <c r="CI78" s="47">
        <v>0</v>
      </c>
      <c r="CJ78" s="47">
        <v>0</v>
      </c>
      <c r="CK78" s="47">
        <v>2621262.39</v>
      </c>
      <c r="CL78" s="47">
        <v>34407.54</v>
      </c>
      <c r="CM78" s="47">
        <v>0</v>
      </c>
      <c r="CN78" s="47">
        <v>0</v>
      </c>
      <c r="CO78" s="47">
        <v>0</v>
      </c>
      <c r="CP78" s="47">
        <v>0</v>
      </c>
      <c r="CQ78" s="47">
        <v>0</v>
      </c>
      <c r="CR78" s="47">
        <v>78694.86</v>
      </c>
      <c r="CS78" s="47">
        <v>0</v>
      </c>
      <c r="CT78" s="47">
        <v>29636.04</v>
      </c>
      <c r="CU78" s="47">
        <v>0</v>
      </c>
      <c r="CV78" s="47">
        <v>28341.66</v>
      </c>
      <c r="CW78" s="47">
        <v>0</v>
      </c>
      <c r="CX78" s="47">
        <v>0</v>
      </c>
      <c r="CY78" s="47">
        <v>0</v>
      </c>
      <c r="CZ78" s="47">
        <v>0</v>
      </c>
      <c r="DA78" s="47">
        <v>18622.72</v>
      </c>
      <c r="DB78" s="47">
        <v>0</v>
      </c>
      <c r="DC78" s="47">
        <v>36496.36</v>
      </c>
      <c r="DD78" s="47">
        <v>5221.7700000000004</v>
      </c>
      <c r="DE78" s="47">
        <v>0</v>
      </c>
      <c r="DF78" s="47">
        <v>0</v>
      </c>
      <c r="DG78" s="47">
        <v>0</v>
      </c>
      <c r="DH78" s="47">
        <v>277847.37</v>
      </c>
      <c r="DI78" s="47">
        <v>0</v>
      </c>
      <c r="DJ78" s="47">
        <v>0</v>
      </c>
      <c r="DK78" s="47">
        <v>0</v>
      </c>
      <c r="DL78" s="47">
        <v>0</v>
      </c>
      <c r="DM78" s="47">
        <v>0</v>
      </c>
      <c r="DN78" s="47">
        <v>0</v>
      </c>
      <c r="DO78" s="47">
        <v>0</v>
      </c>
      <c r="DP78" s="47">
        <v>9617.9</v>
      </c>
      <c r="DQ78" s="47">
        <v>0</v>
      </c>
      <c r="DR78" s="47">
        <v>0</v>
      </c>
      <c r="DS78" s="47">
        <v>0</v>
      </c>
      <c r="DT78" s="47">
        <v>0</v>
      </c>
      <c r="DU78" s="47">
        <v>0</v>
      </c>
      <c r="DV78" s="47">
        <v>0</v>
      </c>
      <c r="DW78" s="47">
        <v>0</v>
      </c>
      <c r="DX78" s="47">
        <v>0</v>
      </c>
      <c r="DY78" s="47">
        <v>0</v>
      </c>
      <c r="DZ78" s="47">
        <v>0</v>
      </c>
      <c r="EA78" s="47">
        <v>550952.78</v>
      </c>
      <c r="EB78" s="47">
        <v>0</v>
      </c>
      <c r="EC78" s="47">
        <v>0</v>
      </c>
      <c r="ED78" s="47">
        <v>710551.13</v>
      </c>
      <c r="EE78" s="47">
        <v>0</v>
      </c>
      <c r="EF78" s="47">
        <v>0</v>
      </c>
      <c r="EG78" s="47">
        <v>0</v>
      </c>
      <c r="EH78" s="47">
        <v>0</v>
      </c>
      <c r="EI78" s="47">
        <v>0</v>
      </c>
      <c r="EJ78" s="47">
        <v>0</v>
      </c>
      <c r="EK78" s="47">
        <v>0</v>
      </c>
      <c r="EL78" s="47">
        <v>671262.95</v>
      </c>
      <c r="EM78" s="47">
        <v>0</v>
      </c>
      <c r="EN78" s="47">
        <v>0</v>
      </c>
      <c r="EO78" s="47">
        <v>0</v>
      </c>
      <c r="EP78" s="47">
        <v>0</v>
      </c>
      <c r="EQ78" s="47">
        <v>1064161.06</v>
      </c>
      <c r="ER78" s="47">
        <v>0</v>
      </c>
      <c r="ES78" s="47">
        <v>0</v>
      </c>
      <c r="ET78" s="47">
        <v>0</v>
      </c>
      <c r="EU78" s="47">
        <v>0</v>
      </c>
      <c r="EV78" s="47">
        <v>19817.919999999998</v>
      </c>
      <c r="EW78" s="47">
        <v>0</v>
      </c>
      <c r="EX78" s="47">
        <v>0</v>
      </c>
      <c r="EY78" s="47">
        <v>0</v>
      </c>
      <c r="EZ78" s="47">
        <v>74228.81</v>
      </c>
      <c r="FA78" s="47">
        <v>1475032.01</v>
      </c>
      <c r="FB78" s="47">
        <v>0</v>
      </c>
      <c r="FC78" s="47">
        <v>0</v>
      </c>
      <c r="FD78" s="47">
        <v>0</v>
      </c>
      <c r="FE78" s="47">
        <v>7823.44</v>
      </c>
      <c r="FF78" s="47">
        <v>0</v>
      </c>
      <c r="FG78" s="47">
        <v>0</v>
      </c>
      <c r="FH78" s="47">
        <v>76952.78</v>
      </c>
      <c r="FI78" s="47">
        <v>0</v>
      </c>
      <c r="FJ78" s="47">
        <v>0</v>
      </c>
      <c r="FK78" s="47">
        <v>46526.37</v>
      </c>
      <c r="FL78" s="47">
        <v>0</v>
      </c>
      <c r="FM78" s="47">
        <v>0</v>
      </c>
      <c r="FN78" s="47">
        <v>0</v>
      </c>
      <c r="FO78" s="47">
        <v>0</v>
      </c>
      <c r="FP78" s="47">
        <v>0</v>
      </c>
      <c r="FQ78" s="47">
        <v>0</v>
      </c>
      <c r="FR78" s="47">
        <v>0</v>
      </c>
      <c r="FS78" s="47">
        <v>0</v>
      </c>
      <c r="FT78" s="47">
        <v>0</v>
      </c>
      <c r="FU78" s="47">
        <v>0</v>
      </c>
      <c r="FV78" s="47">
        <v>0</v>
      </c>
      <c r="FW78" s="47">
        <v>0</v>
      </c>
      <c r="FX78" s="47">
        <v>0</v>
      </c>
      <c r="FY78" s="48"/>
      <c r="FZ78" s="2">
        <f>SUM(C78:FX78)</f>
        <v>20885248.509999998</v>
      </c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</row>
    <row r="79" spans="1:193" x14ac:dyDescent="0.35">
      <c r="A79" s="3" t="s">
        <v>467</v>
      </c>
      <c r="B79" s="2" t="s">
        <v>468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387510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  <c r="AU79" s="47">
        <v>0</v>
      </c>
      <c r="AV79" s="47">
        <v>0</v>
      </c>
      <c r="AW79" s="47">
        <v>0</v>
      </c>
      <c r="AX79" s="47">
        <v>0</v>
      </c>
      <c r="AY79" s="47">
        <v>0</v>
      </c>
      <c r="AZ79" s="47">
        <v>0</v>
      </c>
      <c r="BA79" s="47">
        <v>0</v>
      </c>
      <c r="BB79" s="47">
        <v>0</v>
      </c>
      <c r="BC79" s="47">
        <v>0</v>
      </c>
      <c r="BD79" s="47">
        <v>0</v>
      </c>
      <c r="BE79" s="47">
        <v>0</v>
      </c>
      <c r="BF79" s="47">
        <v>0</v>
      </c>
      <c r="BG79" s="47">
        <v>0</v>
      </c>
      <c r="BH79" s="47">
        <v>0</v>
      </c>
      <c r="BI79" s="47">
        <v>0</v>
      </c>
      <c r="BJ79" s="47">
        <v>0</v>
      </c>
      <c r="BK79" s="47">
        <v>0</v>
      </c>
      <c r="BL79" s="47">
        <v>0</v>
      </c>
      <c r="BM79" s="47">
        <v>0</v>
      </c>
      <c r="BN79" s="47">
        <v>0</v>
      </c>
      <c r="BO79" s="47">
        <v>0</v>
      </c>
      <c r="BP79" s="47">
        <v>0</v>
      </c>
      <c r="BQ79" s="47">
        <v>0</v>
      </c>
      <c r="BR79" s="47">
        <v>0</v>
      </c>
      <c r="BS79" s="47">
        <v>0</v>
      </c>
      <c r="BT79" s="47">
        <v>0</v>
      </c>
      <c r="BU79" s="47">
        <v>0</v>
      </c>
      <c r="BV79" s="47">
        <v>0</v>
      </c>
      <c r="BW79" s="47">
        <v>0</v>
      </c>
      <c r="BX79" s="47">
        <v>0</v>
      </c>
      <c r="BY79" s="47">
        <v>0</v>
      </c>
      <c r="BZ79" s="47">
        <v>0</v>
      </c>
      <c r="CA79" s="47">
        <v>0</v>
      </c>
      <c r="CB79" s="47">
        <v>0</v>
      </c>
      <c r="CC79" s="47">
        <v>0</v>
      </c>
      <c r="CD79" s="47">
        <v>0</v>
      </c>
      <c r="CE79" s="47">
        <v>0</v>
      </c>
      <c r="CF79" s="47">
        <v>0</v>
      </c>
      <c r="CG79" s="47">
        <v>0</v>
      </c>
      <c r="CH79" s="47">
        <v>0</v>
      </c>
      <c r="CI79" s="47">
        <v>0</v>
      </c>
      <c r="CJ79" s="47">
        <v>0</v>
      </c>
      <c r="CK79" s="47">
        <v>0</v>
      </c>
      <c r="CL79" s="47">
        <v>0</v>
      </c>
      <c r="CM79" s="47">
        <v>0</v>
      </c>
      <c r="CN79" s="47">
        <v>0</v>
      </c>
      <c r="CO79" s="47">
        <v>0</v>
      </c>
      <c r="CP79" s="47">
        <v>0</v>
      </c>
      <c r="CQ79" s="47">
        <v>0</v>
      </c>
      <c r="CR79" s="47">
        <v>0</v>
      </c>
      <c r="CS79" s="47">
        <v>0</v>
      </c>
      <c r="CT79" s="47">
        <v>0</v>
      </c>
      <c r="CU79" s="47">
        <v>0</v>
      </c>
      <c r="CV79" s="47">
        <v>0</v>
      </c>
      <c r="CW79" s="47">
        <v>0</v>
      </c>
      <c r="CX79" s="47">
        <v>0</v>
      </c>
      <c r="CY79" s="47">
        <v>0</v>
      </c>
      <c r="CZ79" s="47">
        <v>0</v>
      </c>
      <c r="DA79" s="47">
        <v>0</v>
      </c>
      <c r="DB79" s="47">
        <v>0</v>
      </c>
      <c r="DC79" s="47">
        <v>0</v>
      </c>
      <c r="DD79" s="47">
        <v>0</v>
      </c>
      <c r="DE79" s="47">
        <v>0</v>
      </c>
      <c r="DF79" s="47">
        <v>0</v>
      </c>
      <c r="DG79" s="47">
        <v>0</v>
      </c>
      <c r="DH79" s="47">
        <v>0</v>
      </c>
      <c r="DI79" s="47">
        <v>0</v>
      </c>
      <c r="DJ79" s="47">
        <v>0</v>
      </c>
      <c r="DK79" s="47">
        <v>0</v>
      </c>
      <c r="DL79" s="47">
        <v>0</v>
      </c>
      <c r="DM79" s="47">
        <v>0</v>
      </c>
      <c r="DN79" s="47">
        <v>0</v>
      </c>
      <c r="DO79" s="47">
        <v>0</v>
      </c>
      <c r="DP79" s="47">
        <v>0</v>
      </c>
      <c r="DQ79" s="47">
        <v>0</v>
      </c>
      <c r="DR79" s="47">
        <v>0</v>
      </c>
      <c r="DS79" s="47">
        <v>0</v>
      </c>
      <c r="DT79" s="47">
        <v>0</v>
      </c>
      <c r="DU79" s="47">
        <v>0</v>
      </c>
      <c r="DV79" s="47">
        <v>0</v>
      </c>
      <c r="DW79" s="47">
        <v>0</v>
      </c>
      <c r="DX79" s="47">
        <v>0</v>
      </c>
      <c r="DY79" s="47">
        <v>0</v>
      </c>
      <c r="DZ79" s="47">
        <v>0</v>
      </c>
      <c r="EA79" s="47">
        <v>0</v>
      </c>
      <c r="EB79" s="47">
        <v>0</v>
      </c>
      <c r="EC79" s="47">
        <v>0</v>
      </c>
      <c r="ED79" s="47">
        <v>0</v>
      </c>
      <c r="EE79" s="47">
        <v>0</v>
      </c>
      <c r="EF79" s="47">
        <v>0</v>
      </c>
      <c r="EG79" s="47">
        <v>0</v>
      </c>
      <c r="EH79" s="47">
        <v>0</v>
      </c>
      <c r="EI79" s="47">
        <v>0</v>
      </c>
      <c r="EJ79" s="47">
        <v>0</v>
      </c>
      <c r="EK79" s="47">
        <v>0</v>
      </c>
      <c r="EL79" s="47">
        <v>0</v>
      </c>
      <c r="EM79" s="47">
        <v>0</v>
      </c>
      <c r="EN79" s="47">
        <v>0</v>
      </c>
      <c r="EO79" s="47">
        <v>0</v>
      </c>
      <c r="EP79" s="47">
        <v>0</v>
      </c>
      <c r="EQ79" s="47">
        <v>0</v>
      </c>
      <c r="ER79" s="47">
        <v>0</v>
      </c>
      <c r="ES79" s="47">
        <v>0</v>
      </c>
      <c r="ET79" s="47">
        <v>0</v>
      </c>
      <c r="EU79" s="47">
        <v>0</v>
      </c>
      <c r="EV79" s="47">
        <v>0</v>
      </c>
      <c r="EW79" s="47">
        <v>0</v>
      </c>
      <c r="EX79" s="47">
        <v>0</v>
      </c>
      <c r="EY79" s="47">
        <v>0</v>
      </c>
      <c r="EZ79" s="47">
        <v>0</v>
      </c>
      <c r="FA79" s="47">
        <v>0</v>
      </c>
      <c r="FB79" s="47">
        <v>0</v>
      </c>
      <c r="FC79" s="47">
        <v>0</v>
      </c>
      <c r="FD79" s="47">
        <v>0</v>
      </c>
      <c r="FE79" s="47">
        <v>0</v>
      </c>
      <c r="FF79" s="47">
        <v>0</v>
      </c>
      <c r="FG79" s="47">
        <v>0</v>
      </c>
      <c r="FH79" s="47">
        <v>0</v>
      </c>
      <c r="FI79" s="47">
        <v>0</v>
      </c>
      <c r="FJ79" s="47">
        <v>0</v>
      </c>
      <c r="FK79" s="47">
        <v>0</v>
      </c>
      <c r="FL79" s="47">
        <v>0</v>
      </c>
      <c r="FM79" s="47">
        <v>0</v>
      </c>
      <c r="FN79" s="47">
        <v>0</v>
      </c>
      <c r="FO79" s="47">
        <v>0</v>
      </c>
      <c r="FP79" s="47">
        <v>0</v>
      </c>
      <c r="FQ79" s="47">
        <v>0</v>
      </c>
      <c r="FR79" s="47">
        <v>0</v>
      </c>
      <c r="FS79" s="47">
        <v>0</v>
      </c>
      <c r="FT79" s="47">
        <v>0</v>
      </c>
      <c r="FU79" s="47">
        <v>0</v>
      </c>
      <c r="FV79" s="47">
        <v>0</v>
      </c>
      <c r="FW79" s="47">
        <v>0</v>
      </c>
      <c r="FX79" s="47">
        <v>0</v>
      </c>
      <c r="FY79" s="48"/>
      <c r="FZ79" s="2">
        <f>SUM(C79:FX79)</f>
        <v>387510</v>
      </c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</row>
    <row r="80" spans="1:193" x14ac:dyDescent="0.35">
      <c r="A80" s="3" t="s">
        <v>469</v>
      </c>
      <c r="B80" s="2" t="s">
        <v>818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49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49">
        <v>75286702</v>
      </c>
      <c r="AC80" s="49">
        <v>2044227</v>
      </c>
      <c r="AD80" s="49">
        <v>2497712</v>
      </c>
      <c r="AE80">
        <v>245000</v>
      </c>
      <c r="AF80" s="49">
        <v>217915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5944650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49">
        <v>71315127.650000006</v>
      </c>
      <c r="BD80">
        <v>5157461</v>
      </c>
      <c r="BE80">
        <v>1900000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980488</v>
      </c>
      <c r="BU80" s="50">
        <v>1100007.0868799998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270068</v>
      </c>
      <c r="CJ80">
        <v>667783</v>
      </c>
      <c r="CK80">
        <v>5600000</v>
      </c>
      <c r="CL80">
        <v>2016949</v>
      </c>
      <c r="CM80">
        <v>1100000</v>
      </c>
      <c r="CN80">
        <v>35012147</v>
      </c>
      <c r="CO80">
        <v>14040000</v>
      </c>
      <c r="CP80">
        <v>1921000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49">
        <v>15736474.08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4500000</v>
      </c>
      <c r="FL80">
        <v>2595350</v>
      </c>
      <c r="FM80">
        <v>500000</v>
      </c>
      <c r="FN80">
        <v>0</v>
      </c>
      <c r="FO80">
        <v>1974045</v>
      </c>
      <c r="FP80">
        <v>2675000</v>
      </c>
      <c r="FQ80">
        <v>900000</v>
      </c>
      <c r="FR80">
        <v>497743</v>
      </c>
      <c r="FS80">
        <v>75000</v>
      </c>
      <c r="FT80">
        <v>130000</v>
      </c>
      <c r="FU80">
        <v>1194000</v>
      </c>
      <c r="FV80">
        <v>400000</v>
      </c>
      <c r="FW80">
        <v>0</v>
      </c>
      <c r="FX80">
        <v>292380</v>
      </c>
      <c r="FY80" s="48"/>
      <c r="FZ80" s="2">
        <f>SUM(C80:FX80)</f>
        <v>941804032.27688003</v>
      </c>
      <c r="GA80" s="12"/>
      <c r="GB80" s="2"/>
      <c r="GC80" s="2"/>
      <c r="GD80" s="2"/>
      <c r="GE80" s="2"/>
      <c r="GF80" s="2"/>
      <c r="GG80" s="2"/>
      <c r="GH80" s="2"/>
      <c r="GI80" s="2"/>
      <c r="GJ80" s="2"/>
      <c r="GK80" s="2"/>
    </row>
    <row r="81" spans="1:195" x14ac:dyDescent="0.35">
      <c r="A81" s="51"/>
      <c r="B81" s="52" t="s">
        <v>471</v>
      </c>
      <c r="C81" s="53">
        <v>1023645.96</v>
      </c>
      <c r="D81" s="53">
        <v>5923407.6999999881</v>
      </c>
      <c r="E81" s="53">
        <v>1501809.63</v>
      </c>
      <c r="F81" s="53">
        <v>1480552.63</v>
      </c>
      <c r="G81" s="53">
        <v>313409.98</v>
      </c>
      <c r="H81" s="53">
        <v>197482.31</v>
      </c>
      <c r="I81" s="54">
        <v>3049421.53</v>
      </c>
      <c r="J81" s="53">
        <v>0</v>
      </c>
      <c r="K81" s="53">
        <v>0</v>
      </c>
      <c r="L81" s="53">
        <v>767975.6099999994</v>
      </c>
      <c r="M81" s="53">
        <v>339255.28999999911</v>
      </c>
      <c r="N81" s="53">
        <v>1003951.56</v>
      </c>
      <c r="O81" s="53">
        <v>3157850.6999999881</v>
      </c>
      <c r="P81" s="53">
        <v>0</v>
      </c>
      <c r="Q81" s="53">
        <v>2551562.3199999998</v>
      </c>
      <c r="R81" s="53">
        <v>93067.899999999907</v>
      </c>
      <c r="S81" s="53">
        <v>147716.44999999925</v>
      </c>
      <c r="T81" s="53">
        <v>0</v>
      </c>
      <c r="U81" s="53">
        <v>0</v>
      </c>
      <c r="V81" s="53">
        <v>0</v>
      </c>
      <c r="W81">
        <v>0</v>
      </c>
      <c r="X81" s="53">
        <v>0</v>
      </c>
      <c r="Y81" s="53">
        <v>0</v>
      </c>
      <c r="Z81" s="53">
        <v>0</v>
      </c>
      <c r="AA81" s="53">
        <v>3107770.19</v>
      </c>
      <c r="AB81" s="54">
        <v>5484100.7199999997</v>
      </c>
      <c r="AC81" s="54">
        <v>179452.74</v>
      </c>
      <c r="AD81" s="54">
        <v>173421.01</v>
      </c>
      <c r="AE81" s="53">
        <v>0</v>
      </c>
      <c r="AF81" s="54">
        <v>0</v>
      </c>
      <c r="AG81" s="53">
        <v>585726.86</v>
      </c>
      <c r="AH81" s="53">
        <v>0</v>
      </c>
      <c r="AI81" s="53">
        <v>0</v>
      </c>
      <c r="AJ81" s="53">
        <v>0</v>
      </c>
      <c r="AK81" s="53">
        <v>0</v>
      </c>
      <c r="AL81" s="53">
        <v>0</v>
      </c>
      <c r="AM81" s="53">
        <v>0</v>
      </c>
      <c r="AN81" s="53">
        <v>23452.35999999987</v>
      </c>
      <c r="AO81" s="53">
        <v>0</v>
      </c>
      <c r="AP81" s="53">
        <v>13961260.089999974</v>
      </c>
      <c r="AQ81" s="53">
        <v>4996.7000000001863</v>
      </c>
      <c r="AR81" s="53">
        <v>4936260.97</v>
      </c>
      <c r="AS81" s="53">
        <v>3140096.46</v>
      </c>
      <c r="AT81" s="53">
        <v>706569</v>
      </c>
      <c r="AU81" s="53">
        <v>183362.49</v>
      </c>
      <c r="AV81" s="53">
        <v>0</v>
      </c>
      <c r="AW81" s="53">
        <v>127133.32</v>
      </c>
      <c r="AX81" s="53">
        <v>17799.04</v>
      </c>
      <c r="AY81" s="53">
        <v>67342.069999999832</v>
      </c>
      <c r="AZ81" s="53">
        <v>5661380.25</v>
      </c>
      <c r="BA81" s="53">
        <v>4239435.37</v>
      </c>
      <c r="BB81" s="53">
        <v>2450915.0699999998</v>
      </c>
      <c r="BC81" s="54">
        <v>13979440.599999994</v>
      </c>
      <c r="BD81" s="53">
        <v>2610812.9700000002</v>
      </c>
      <c r="BE81" s="53">
        <v>691421.59</v>
      </c>
      <c r="BF81" s="53">
        <v>12423538.810000002</v>
      </c>
      <c r="BG81" s="53">
        <v>177371.84</v>
      </c>
      <c r="BH81" s="53">
        <v>272348.34999999998</v>
      </c>
      <c r="BI81" s="53">
        <v>117074.81</v>
      </c>
      <c r="BJ81" s="53">
        <v>2978693.21</v>
      </c>
      <c r="BK81" s="53">
        <v>3075849.87</v>
      </c>
      <c r="BL81" s="53">
        <v>26731.37</v>
      </c>
      <c r="BM81" s="53">
        <v>73715.73</v>
      </c>
      <c r="BN81" s="53">
        <v>0</v>
      </c>
      <c r="BO81" s="53">
        <v>46591.460000000894</v>
      </c>
      <c r="BP81" s="53">
        <v>66821.180000000168</v>
      </c>
      <c r="BQ81" s="53">
        <v>831665.80999999866</v>
      </c>
      <c r="BR81" s="53">
        <v>53981.400000002235</v>
      </c>
      <c r="BS81" s="53">
        <v>0</v>
      </c>
      <c r="BT81" s="53">
        <v>96176.64000000013</v>
      </c>
      <c r="BU81" s="53">
        <v>45796.089999999851</v>
      </c>
      <c r="BV81" s="53">
        <v>680000</v>
      </c>
      <c r="BW81" s="53">
        <v>271620.42</v>
      </c>
      <c r="BX81" s="53">
        <v>30925.080000000075</v>
      </c>
      <c r="BY81" s="53">
        <v>20772.939999999478</v>
      </c>
      <c r="BZ81" s="53">
        <v>128574.8</v>
      </c>
      <c r="CA81" s="53">
        <v>0</v>
      </c>
      <c r="CB81" s="53">
        <v>14199549.600000024</v>
      </c>
      <c r="CC81" s="53">
        <v>51316.119999999879</v>
      </c>
      <c r="CD81" s="53">
        <v>32213.38</v>
      </c>
      <c r="CE81" s="53">
        <v>35823.39000000013</v>
      </c>
      <c r="CF81" s="53">
        <v>60736.420000000158</v>
      </c>
      <c r="CG81" s="53">
        <f>52674.03+119000</f>
        <v>171674.03</v>
      </c>
      <c r="CH81" s="53">
        <v>42137.689999999944</v>
      </c>
      <c r="CI81" s="53">
        <v>191859.43000000063</v>
      </c>
      <c r="CJ81" s="53">
        <v>127581.31</v>
      </c>
      <c r="CK81" s="53">
        <v>0</v>
      </c>
      <c r="CL81" s="53">
        <v>0</v>
      </c>
      <c r="CM81" s="53">
        <v>0</v>
      </c>
      <c r="CN81" s="53">
        <v>5532198.7100000083</v>
      </c>
      <c r="CO81" s="53">
        <v>3311063.7200000137</v>
      </c>
      <c r="CP81" s="53">
        <v>487185.26</v>
      </c>
      <c r="CQ81" s="53">
        <v>0</v>
      </c>
      <c r="CR81" s="53">
        <v>0</v>
      </c>
      <c r="CS81" s="53">
        <v>0</v>
      </c>
      <c r="CT81" s="53">
        <v>0</v>
      </c>
      <c r="CU81" s="53">
        <v>0</v>
      </c>
      <c r="CV81" s="53">
        <v>0</v>
      </c>
      <c r="CW81" s="53">
        <v>2963.7100000001956</v>
      </c>
      <c r="CX81" s="53">
        <v>34454.619999999646</v>
      </c>
      <c r="CY81" s="53">
        <v>0</v>
      </c>
      <c r="CZ81" s="53">
        <v>0</v>
      </c>
      <c r="DA81" s="53">
        <v>0</v>
      </c>
      <c r="DB81" s="53">
        <v>0</v>
      </c>
      <c r="DC81" s="53">
        <v>0</v>
      </c>
      <c r="DD81" s="53">
        <v>31853.880000000121</v>
      </c>
      <c r="DE81" s="53">
        <v>0</v>
      </c>
      <c r="DF81" s="54">
        <v>964429.94000001252</v>
      </c>
      <c r="DG81" s="53">
        <v>0</v>
      </c>
      <c r="DH81" s="53">
        <v>0</v>
      </c>
      <c r="DI81" s="53">
        <v>187923.21999999881</v>
      </c>
      <c r="DJ81" s="53">
        <v>70570.470000000205</v>
      </c>
      <c r="DK81" s="53">
        <v>63148.970000000205</v>
      </c>
      <c r="DL81" s="53">
        <v>0</v>
      </c>
      <c r="DM81" s="53">
        <v>0</v>
      </c>
      <c r="DN81" s="53">
        <v>0</v>
      </c>
      <c r="DO81" s="53">
        <v>0</v>
      </c>
      <c r="DP81" s="53">
        <v>1230.7399999999907</v>
      </c>
      <c r="DQ81" s="53">
        <v>0</v>
      </c>
      <c r="DR81" s="53">
        <v>0</v>
      </c>
      <c r="DS81" s="53">
        <v>0</v>
      </c>
      <c r="DT81" s="53">
        <v>0</v>
      </c>
      <c r="DU81" s="53">
        <v>0</v>
      </c>
      <c r="DV81" s="53">
        <v>0</v>
      </c>
      <c r="DW81" s="53">
        <v>0</v>
      </c>
      <c r="DX81" s="53">
        <v>27492.279999999795</v>
      </c>
      <c r="DY81" s="53">
        <v>0</v>
      </c>
      <c r="DZ81" s="53">
        <v>739613.14999999944</v>
      </c>
      <c r="EA81" s="53">
        <v>139332.39000000001</v>
      </c>
      <c r="EB81" s="53">
        <v>81512.760000000242</v>
      </c>
      <c r="EC81" s="53">
        <v>108091.72</v>
      </c>
      <c r="ED81" s="53">
        <v>1114082.5</v>
      </c>
      <c r="EE81" s="53">
        <v>0</v>
      </c>
      <c r="EF81" s="53">
        <v>0</v>
      </c>
      <c r="EG81" s="53">
        <v>8952.6699999999255</v>
      </c>
      <c r="EH81" s="53">
        <v>6739.7900000000373</v>
      </c>
      <c r="EI81" s="53">
        <v>984513.67000000179</v>
      </c>
      <c r="EJ81" s="53">
        <v>556718.94000000507</v>
      </c>
      <c r="EK81" s="53">
        <v>0</v>
      </c>
      <c r="EL81" s="53">
        <v>19606.400000000001</v>
      </c>
      <c r="EM81" s="53">
        <v>0</v>
      </c>
      <c r="EN81" s="53">
        <v>0</v>
      </c>
      <c r="EO81" s="53">
        <v>0</v>
      </c>
      <c r="EP81" s="53">
        <v>0</v>
      </c>
      <c r="EQ81" s="53">
        <v>773723.74</v>
      </c>
      <c r="ER81" s="53">
        <v>13739.379999999888</v>
      </c>
      <c r="ES81" s="53">
        <v>0</v>
      </c>
      <c r="ET81" s="53">
        <v>0</v>
      </c>
      <c r="EU81" s="53">
        <v>0</v>
      </c>
      <c r="EV81" s="53">
        <v>25108.400000000001</v>
      </c>
      <c r="EW81" s="53">
        <v>2296.6300000003539</v>
      </c>
      <c r="EX81" s="53">
        <v>6362.1400000001304</v>
      </c>
      <c r="EY81" s="53">
        <v>0</v>
      </c>
      <c r="EZ81" s="53">
        <v>3088.3899999998976</v>
      </c>
      <c r="FA81" s="53">
        <v>650000</v>
      </c>
      <c r="FB81" s="53">
        <v>235967.64</v>
      </c>
      <c r="FC81" s="53">
        <v>1157745.67</v>
      </c>
      <c r="FD81" s="53">
        <v>0</v>
      </c>
      <c r="FE81" s="53">
        <v>0</v>
      </c>
      <c r="FF81" s="53">
        <v>0</v>
      </c>
      <c r="FG81" s="53">
        <v>0</v>
      </c>
      <c r="FH81" s="53">
        <v>0</v>
      </c>
      <c r="FI81" s="53">
        <v>464593.6400000006</v>
      </c>
      <c r="FJ81" s="53">
        <v>402051.60000000056</v>
      </c>
      <c r="FK81" s="53">
        <v>263308.68</v>
      </c>
      <c r="FL81" s="53">
        <v>679899.57</v>
      </c>
      <c r="FM81" s="53">
        <v>418806.28000000119</v>
      </c>
      <c r="FN81" s="53">
        <v>2545812.86</v>
      </c>
      <c r="FO81" s="53">
        <v>243119.79</v>
      </c>
      <c r="FP81" s="53">
        <v>520740.68999999948</v>
      </c>
      <c r="FQ81" s="53">
        <v>223101.13</v>
      </c>
      <c r="FR81" s="53">
        <v>0</v>
      </c>
      <c r="FS81" s="53">
        <v>0</v>
      </c>
      <c r="FT81" s="53">
        <v>0</v>
      </c>
      <c r="FU81" s="53">
        <v>0</v>
      </c>
      <c r="FV81" s="53">
        <v>0</v>
      </c>
      <c r="FW81" s="53">
        <v>0</v>
      </c>
      <c r="FX81" s="53">
        <v>0</v>
      </c>
      <c r="FY81" s="48"/>
      <c r="FZ81" s="2">
        <f>SUM(C81:FX81)</f>
        <v>143317546.35999998</v>
      </c>
      <c r="GA81" s="12"/>
      <c r="GB81" s="2"/>
      <c r="GC81" s="2"/>
      <c r="GD81" s="2"/>
      <c r="GE81" s="2"/>
      <c r="GF81" s="2"/>
      <c r="GG81" s="2"/>
      <c r="GH81" s="2"/>
      <c r="GI81" s="2"/>
      <c r="GJ81" s="2"/>
      <c r="GK81" s="2"/>
    </row>
    <row r="82" spans="1:195" x14ac:dyDescent="0.35">
      <c r="A82" s="51"/>
      <c r="B82" s="52" t="s">
        <v>472</v>
      </c>
      <c r="C82" s="52">
        <f t="shared" ref="C82:AH82" si="45">((C290*0.25)+C81)</f>
        <v>20735217.0425</v>
      </c>
      <c r="D82" s="52">
        <f t="shared" si="45"/>
        <v>113875496.77749999</v>
      </c>
      <c r="E82" s="52">
        <f t="shared" si="45"/>
        <v>18356849.695</v>
      </c>
      <c r="F82" s="52">
        <f t="shared" si="45"/>
        <v>71307682.327500001</v>
      </c>
      <c r="G82" s="52">
        <f t="shared" si="45"/>
        <v>5840049.9600000009</v>
      </c>
      <c r="H82" s="52">
        <f t="shared" si="45"/>
        <v>3473536.31</v>
      </c>
      <c r="I82" s="52">
        <f t="shared" si="45"/>
        <v>27031425.290000003</v>
      </c>
      <c r="J82" s="52">
        <f t="shared" si="45"/>
        <v>5933021.0650000004</v>
      </c>
      <c r="K82" s="52">
        <f t="shared" si="45"/>
        <v>1072912.1299999999</v>
      </c>
      <c r="L82" s="52">
        <f t="shared" si="45"/>
        <v>7147492.754999999</v>
      </c>
      <c r="M82" s="52">
        <f t="shared" si="45"/>
        <v>3344358.837499999</v>
      </c>
      <c r="N82" s="52">
        <f t="shared" si="45"/>
        <v>146814292.6875</v>
      </c>
      <c r="O82" s="52">
        <f t="shared" si="45"/>
        <v>37682458.094999991</v>
      </c>
      <c r="P82" s="52">
        <f t="shared" si="45"/>
        <v>1308465.355</v>
      </c>
      <c r="Q82" s="52">
        <f t="shared" si="45"/>
        <v>126990775.80749999</v>
      </c>
      <c r="R82" s="52">
        <f t="shared" si="45"/>
        <v>20028365.2075</v>
      </c>
      <c r="S82" s="52">
        <f t="shared" si="45"/>
        <v>4848827.9149999991</v>
      </c>
      <c r="T82" s="52">
        <f t="shared" si="45"/>
        <v>826141.255</v>
      </c>
      <c r="U82" s="52">
        <f t="shared" si="45"/>
        <v>345130.63500000001</v>
      </c>
      <c r="V82" s="52">
        <f t="shared" si="45"/>
        <v>1074108.2050000001</v>
      </c>
      <c r="W82" s="52">
        <f t="shared" si="45"/>
        <v>327467.26</v>
      </c>
      <c r="X82" s="52">
        <f t="shared" si="45"/>
        <v>315645.42</v>
      </c>
      <c r="Y82" s="52">
        <f t="shared" si="45"/>
        <v>2735996.6775000002</v>
      </c>
      <c r="Z82" s="52">
        <f t="shared" si="45"/>
        <v>969676.6925</v>
      </c>
      <c r="AA82" s="52">
        <f t="shared" si="45"/>
        <v>90439922.737499997</v>
      </c>
      <c r="AB82" s="52">
        <f t="shared" si="45"/>
        <v>82500223.872500002</v>
      </c>
      <c r="AC82" s="52">
        <f t="shared" si="45"/>
        <v>2846779.2374999998</v>
      </c>
      <c r="AD82" s="52">
        <f t="shared" si="45"/>
        <v>4332238.8899999997</v>
      </c>
      <c r="AE82" s="52">
        <f t="shared" si="45"/>
        <v>560347.52749999997</v>
      </c>
      <c r="AF82" s="52">
        <f t="shared" si="45"/>
        <v>847065.20750000002</v>
      </c>
      <c r="AG82" s="52">
        <f t="shared" si="45"/>
        <v>2548112.5750000002</v>
      </c>
      <c r="AH82" s="52">
        <f t="shared" si="45"/>
        <v>2821560.3325</v>
      </c>
      <c r="AI82" s="52">
        <f t="shared" ref="AI82:BN82" si="46">((AI290*0.25)+AI81)</f>
        <v>1369409.1975</v>
      </c>
      <c r="AJ82" s="52">
        <f t="shared" si="46"/>
        <v>928448.505</v>
      </c>
      <c r="AK82" s="52">
        <f t="shared" si="46"/>
        <v>855003.19750000001</v>
      </c>
      <c r="AL82" s="52">
        <f t="shared" si="46"/>
        <v>1179334.18</v>
      </c>
      <c r="AM82" s="52">
        <f t="shared" si="46"/>
        <v>1208647.2024999999</v>
      </c>
      <c r="AN82" s="52">
        <f t="shared" si="46"/>
        <v>1145093.5125</v>
      </c>
      <c r="AO82" s="52">
        <f t="shared" si="46"/>
        <v>11702192.217499999</v>
      </c>
      <c r="AP82" s="52">
        <f t="shared" si="46"/>
        <v>267764943.36249998</v>
      </c>
      <c r="AQ82" s="52">
        <f t="shared" si="46"/>
        <v>1128048.2825000002</v>
      </c>
      <c r="AR82" s="52">
        <f t="shared" si="46"/>
        <v>175228577.6225</v>
      </c>
      <c r="AS82" s="52">
        <f t="shared" si="46"/>
        <v>22605125.802500002</v>
      </c>
      <c r="AT82" s="52">
        <f t="shared" si="46"/>
        <v>7585080.4349999996</v>
      </c>
      <c r="AU82" s="52">
        <f t="shared" si="46"/>
        <v>1348101.3374999999</v>
      </c>
      <c r="AV82" s="52">
        <f t="shared" si="46"/>
        <v>1256025.1325000001</v>
      </c>
      <c r="AW82" s="52">
        <f t="shared" si="46"/>
        <v>1251995.05</v>
      </c>
      <c r="AX82" s="52">
        <f t="shared" si="46"/>
        <v>532207.04749999999</v>
      </c>
      <c r="AY82" s="52">
        <f t="shared" si="46"/>
        <v>1546161.8549999997</v>
      </c>
      <c r="AZ82" s="52">
        <f t="shared" si="46"/>
        <v>40408352.435000002</v>
      </c>
      <c r="BA82" s="52">
        <f t="shared" si="46"/>
        <v>29353102.16</v>
      </c>
      <c r="BB82" s="52">
        <f t="shared" si="46"/>
        <v>23115008.550000001</v>
      </c>
      <c r="BC82" s="52">
        <f t="shared" si="46"/>
        <v>84089627.707499996</v>
      </c>
      <c r="BD82" s="52">
        <f t="shared" si="46"/>
        <v>12673105.5</v>
      </c>
      <c r="BE82" s="52">
        <f t="shared" si="46"/>
        <v>3955809.8149999999</v>
      </c>
      <c r="BF82" s="52">
        <f t="shared" si="46"/>
        <v>83078986.512500003</v>
      </c>
      <c r="BG82" s="52">
        <f t="shared" si="46"/>
        <v>3173080.4324999996</v>
      </c>
      <c r="BH82" s="52">
        <f t="shared" si="46"/>
        <v>2159770.3075000001</v>
      </c>
      <c r="BI82" s="52">
        <f t="shared" si="46"/>
        <v>1276474.5275000001</v>
      </c>
      <c r="BJ82" s="52">
        <f t="shared" si="46"/>
        <v>20443930.112500001</v>
      </c>
      <c r="BK82" s="52">
        <f t="shared" si="46"/>
        <v>100792265.11</v>
      </c>
      <c r="BL82" s="52">
        <f t="shared" si="46"/>
        <v>496572.16249999998</v>
      </c>
      <c r="BM82" s="52">
        <f t="shared" si="46"/>
        <v>1422476.5574999999</v>
      </c>
      <c r="BN82" s="52">
        <f t="shared" si="46"/>
        <v>8551930.9224999994</v>
      </c>
      <c r="BO82" s="52">
        <f t="shared" ref="BO82:DZ82" si="47">((BO290*0.25)+BO81)</f>
        <v>3548719.3325000009</v>
      </c>
      <c r="BP82" s="52">
        <f t="shared" si="47"/>
        <v>822516.01250000019</v>
      </c>
      <c r="BQ82" s="52">
        <f t="shared" si="47"/>
        <v>18982452.517499998</v>
      </c>
      <c r="BR82" s="52">
        <f t="shared" si="47"/>
        <v>12977751.097500002</v>
      </c>
      <c r="BS82" s="52">
        <f t="shared" si="47"/>
        <v>3724256.6875</v>
      </c>
      <c r="BT82" s="52">
        <f t="shared" si="47"/>
        <v>1507346.9350000001</v>
      </c>
      <c r="BU82" s="52">
        <f t="shared" si="47"/>
        <v>1531883.7874999999</v>
      </c>
      <c r="BV82" s="52">
        <f t="shared" si="47"/>
        <v>4376296.2750000004</v>
      </c>
      <c r="BW82" s="52">
        <f t="shared" si="47"/>
        <v>6213511.6600000001</v>
      </c>
      <c r="BX82" s="52">
        <f t="shared" si="47"/>
        <v>416650.53250000009</v>
      </c>
      <c r="BY82" s="52">
        <f t="shared" si="47"/>
        <v>1516188.2924999995</v>
      </c>
      <c r="BZ82" s="52">
        <f t="shared" si="47"/>
        <v>1135408.9775</v>
      </c>
      <c r="CA82" s="52">
        <f t="shared" si="47"/>
        <v>769142.005</v>
      </c>
      <c r="CB82" s="52">
        <f t="shared" si="47"/>
        <v>217552670.07000002</v>
      </c>
      <c r="CC82" s="52">
        <f t="shared" si="47"/>
        <v>940722.60499999986</v>
      </c>
      <c r="CD82" s="52">
        <f t="shared" si="47"/>
        <v>335199.48</v>
      </c>
      <c r="CE82" s="52">
        <f t="shared" si="47"/>
        <v>826385.80250000011</v>
      </c>
      <c r="CF82" s="52">
        <f t="shared" si="47"/>
        <v>609338.8400000002</v>
      </c>
      <c r="CG82" s="52">
        <f t="shared" si="47"/>
        <v>1067694.05</v>
      </c>
      <c r="CH82" s="52">
        <f t="shared" si="47"/>
        <v>578129.71749999991</v>
      </c>
      <c r="CI82" s="52">
        <f t="shared" si="47"/>
        <v>2330753.4675000007</v>
      </c>
      <c r="CJ82" s="52">
        <f t="shared" si="47"/>
        <v>2872119.645</v>
      </c>
      <c r="CK82" s="52">
        <f t="shared" si="47"/>
        <v>13994513.84</v>
      </c>
      <c r="CL82" s="52">
        <f t="shared" si="47"/>
        <v>3589650.9075000002</v>
      </c>
      <c r="CM82" s="52">
        <f t="shared" si="47"/>
        <v>2308252.21</v>
      </c>
      <c r="CN82" s="52">
        <f t="shared" si="47"/>
        <v>93306512.777500004</v>
      </c>
      <c r="CO82" s="52">
        <f t="shared" si="47"/>
        <v>42008939.777500011</v>
      </c>
      <c r="CP82" s="52">
        <f t="shared" si="47"/>
        <v>3345594.62</v>
      </c>
      <c r="CQ82" s="52">
        <f t="shared" si="47"/>
        <v>2551274.91</v>
      </c>
      <c r="CR82" s="52">
        <f t="shared" si="47"/>
        <v>919291.78</v>
      </c>
      <c r="CS82" s="52">
        <f t="shared" si="47"/>
        <v>1050717.95</v>
      </c>
      <c r="CT82" s="52">
        <f t="shared" si="47"/>
        <v>636655.94750000001</v>
      </c>
      <c r="CU82" s="52">
        <f t="shared" si="47"/>
        <v>1349742.5425</v>
      </c>
      <c r="CV82" s="52">
        <f t="shared" si="47"/>
        <v>294171.1825</v>
      </c>
      <c r="CW82" s="52">
        <f t="shared" si="47"/>
        <v>920486.19250000024</v>
      </c>
      <c r="CX82" s="52">
        <f t="shared" si="47"/>
        <v>1558137.8174999997</v>
      </c>
      <c r="CY82" s="52">
        <f t="shared" si="47"/>
        <v>312001.25750000001</v>
      </c>
      <c r="CZ82" s="52">
        <f t="shared" si="47"/>
        <v>5156990.5599999996</v>
      </c>
      <c r="DA82" s="52">
        <f t="shared" si="47"/>
        <v>934757.99250000005</v>
      </c>
      <c r="DB82" s="52">
        <f t="shared" si="47"/>
        <v>1207446.4075</v>
      </c>
      <c r="DC82" s="52">
        <f t="shared" si="47"/>
        <v>915087.55249999999</v>
      </c>
      <c r="DD82" s="52">
        <f t="shared" si="47"/>
        <v>926713.00750000007</v>
      </c>
      <c r="DE82" s="52">
        <f t="shared" si="47"/>
        <v>1138465.17</v>
      </c>
      <c r="DF82" s="52">
        <f t="shared" si="47"/>
        <v>56007206.902500011</v>
      </c>
      <c r="DG82" s="52">
        <f t="shared" si="47"/>
        <v>558738.01</v>
      </c>
      <c r="DH82" s="52">
        <f t="shared" si="47"/>
        <v>4867508.7699999996</v>
      </c>
      <c r="DI82" s="52">
        <f t="shared" si="47"/>
        <v>6949572.3649999984</v>
      </c>
      <c r="DJ82" s="52">
        <f t="shared" si="47"/>
        <v>2059953.5450000002</v>
      </c>
      <c r="DK82" s="52">
        <f t="shared" si="47"/>
        <v>1621996.0300000003</v>
      </c>
      <c r="DL82" s="52">
        <f t="shared" si="47"/>
        <v>16492304.657500001</v>
      </c>
      <c r="DM82" s="52">
        <f t="shared" si="47"/>
        <v>1110046.5</v>
      </c>
      <c r="DN82" s="52">
        <f t="shared" si="47"/>
        <v>4019586.95</v>
      </c>
      <c r="DO82" s="52">
        <f t="shared" si="47"/>
        <v>9657782.8000000007</v>
      </c>
      <c r="DP82" s="52">
        <f t="shared" si="47"/>
        <v>969046.55499999993</v>
      </c>
      <c r="DQ82" s="52">
        <f t="shared" si="47"/>
        <v>2785474.74</v>
      </c>
      <c r="DR82" s="52">
        <f t="shared" si="47"/>
        <v>3905129.0049999999</v>
      </c>
      <c r="DS82" s="52">
        <f t="shared" si="47"/>
        <v>1904992.1675</v>
      </c>
      <c r="DT82" s="52">
        <f t="shared" si="47"/>
        <v>922701.52749999997</v>
      </c>
      <c r="DU82" s="52">
        <f t="shared" si="47"/>
        <v>1311199.57</v>
      </c>
      <c r="DV82" s="52">
        <f t="shared" si="47"/>
        <v>943204.53749999998</v>
      </c>
      <c r="DW82" s="52">
        <f t="shared" si="47"/>
        <v>1152097.0625</v>
      </c>
      <c r="DX82" s="52">
        <f t="shared" si="47"/>
        <v>980405.48499999975</v>
      </c>
      <c r="DY82" s="52">
        <f t="shared" si="47"/>
        <v>1225403.5175000001</v>
      </c>
      <c r="DZ82" s="52">
        <f t="shared" si="47"/>
        <v>2813430.5349999992</v>
      </c>
      <c r="EA82" s="52">
        <f t="shared" ref="EA82:FX82" si="48">((EA290*0.25)+EA81)</f>
        <v>1886960.13</v>
      </c>
      <c r="EB82" s="52">
        <f t="shared" si="48"/>
        <v>1740298.4700000002</v>
      </c>
      <c r="EC82" s="52">
        <f t="shared" si="48"/>
        <v>1147581.3</v>
      </c>
      <c r="ED82" s="52">
        <f t="shared" si="48"/>
        <v>6982116.9775</v>
      </c>
      <c r="EE82" s="52">
        <f t="shared" si="48"/>
        <v>906263.005</v>
      </c>
      <c r="EF82" s="52">
        <f t="shared" si="48"/>
        <v>3856605.4024999999</v>
      </c>
      <c r="EG82" s="52">
        <f t="shared" si="48"/>
        <v>1047613.2625</v>
      </c>
      <c r="EH82" s="52">
        <f t="shared" si="48"/>
        <v>1039608.525</v>
      </c>
      <c r="EI82" s="52">
        <f t="shared" si="48"/>
        <v>40064174.597500004</v>
      </c>
      <c r="EJ82" s="52">
        <f t="shared" si="48"/>
        <v>28151141.160000004</v>
      </c>
      <c r="EK82" s="52">
        <f t="shared" si="48"/>
        <v>2080112.355</v>
      </c>
      <c r="EL82" s="52">
        <f t="shared" si="48"/>
        <v>1479039.0449999999</v>
      </c>
      <c r="EM82" s="52">
        <f t="shared" si="48"/>
        <v>1327841.1775</v>
      </c>
      <c r="EN82" s="52">
        <f t="shared" si="48"/>
        <v>2909042.43</v>
      </c>
      <c r="EO82" s="52">
        <f t="shared" si="48"/>
        <v>1136202.06</v>
      </c>
      <c r="EP82" s="52">
        <f t="shared" si="48"/>
        <v>1551108.9775</v>
      </c>
      <c r="EQ82" s="52">
        <f t="shared" si="48"/>
        <v>8217409.6924999999</v>
      </c>
      <c r="ER82" s="52">
        <f t="shared" si="48"/>
        <v>1295052.3674999999</v>
      </c>
      <c r="ES82" s="52">
        <f t="shared" si="48"/>
        <v>820010.49</v>
      </c>
      <c r="ET82" s="52">
        <f t="shared" si="48"/>
        <v>1089081.0325</v>
      </c>
      <c r="EU82" s="52">
        <f t="shared" si="48"/>
        <v>1997007.66</v>
      </c>
      <c r="EV82" s="52">
        <f t="shared" si="48"/>
        <v>464179.45</v>
      </c>
      <c r="EW82" s="52">
        <f t="shared" si="48"/>
        <v>3079874.8725000005</v>
      </c>
      <c r="EX82" s="52">
        <f t="shared" si="48"/>
        <v>954126.87750000018</v>
      </c>
      <c r="EY82" s="52">
        <f t="shared" si="48"/>
        <v>1928218.4575</v>
      </c>
      <c r="EZ82" s="52">
        <f t="shared" si="48"/>
        <v>699531.29749999987</v>
      </c>
      <c r="FA82" s="52">
        <f t="shared" si="48"/>
        <v>10791332.1</v>
      </c>
      <c r="FB82" s="52">
        <f t="shared" si="48"/>
        <v>1403251.4075000002</v>
      </c>
      <c r="FC82" s="52">
        <f t="shared" si="48"/>
        <v>5984882.4974999996</v>
      </c>
      <c r="FD82" s="52">
        <f t="shared" si="48"/>
        <v>1437631.1875</v>
      </c>
      <c r="FE82" s="52">
        <f t="shared" si="48"/>
        <v>448030.1825</v>
      </c>
      <c r="FF82" s="52">
        <f t="shared" si="48"/>
        <v>894385.05249999999</v>
      </c>
      <c r="FG82" s="52">
        <f t="shared" si="48"/>
        <v>654838.72750000004</v>
      </c>
      <c r="FH82" s="52">
        <f t="shared" si="48"/>
        <v>424751.79249999998</v>
      </c>
      <c r="FI82" s="52">
        <f t="shared" si="48"/>
        <v>5430614.6575000007</v>
      </c>
      <c r="FJ82" s="52">
        <f t="shared" si="48"/>
        <v>6101539.8000000007</v>
      </c>
      <c r="FK82" s="52">
        <f t="shared" si="48"/>
        <v>7463926.1475</v>
      </c>
      <c r="FL82" s="52">
        <f t="shared" si="48"/>
        <v>24303132.712499999</v>
      </c>
      <c r="FM82" s="52">
        <f t="shared" si="48"/>
        <v>11615540.767500002</v>
      </c>
      <c r="FN82" s="52">
        <f t="shared" si="48"/>
        <v>68426413.8125</v>
      </c>
      <c r="FO82" s="52">
        <f t="shared" si="48"/>
        <v>3623746.8325</v>
      </c>
      <c r="FP82" s="52">
        <f t="shared" si="48"/>
        <v>7461722.5974999992</v>
      </c>
      <c r="FQ82" s="52">
        <f t="shared" si="48"/>
        <v>3227144.4849999999</v>
      </c>
      <c r="FR82" s="52">
        <f t="shared" si="48"/>
        <v>831075.36499999999</v>
      </c>
      <c r="FS82" s="52">
        <f t="shared" si="48"/>
        <v>822305.41749999998</v>
      </c>
      <c r="FT82" s="52">
        <f t="shared" si="48"/>
        <v>359224.315</v>
      </c>
      <c r="FU82" s="52">
        <f t="shared" si="48"/>
        <v>2576648.5750000002</v>
      </c>
      <c r="FV82" s="52">
        <f t="shared" si="48"/>
        <v>2281640.4975000001</v>
      </c>
      <c r="FW82" s="52">
        <f t="shared" si="48"/>
        <v>733296.42249999999</v>
      </c>
      <c r="FX82" s="52">
        <f t="shared" si="48"/>
        <v>422677.88</v>
      </c>
      <c r="FY82" s="2"/>
      <c r="FZ82" s="2">
        <f>SUM(C82:FX82)</f>
        <v>2593794808.2649965</v>
      </c>
      <c r="GA82" s="12"/>
      <c r="GB82" s="2"/>
      <c r="GC82" s="2"/>
      <c r="GD82" s="2"/>
      <c r="GE82" s="2"/>
      <c r="GF82" s="2"/>
      <c r="GG82" s="2"/>
      <c r="GH82" s="2"/>
      <c r="GI82" s="2"/>
      <c r="GJ82" s="2"/>
      <c r="GK82" s="2"/>
    </row>
    <row r="83" spans="1:195" x14ac:dyDescent="0.35">
      <c r="A83" s="55">
        <v>0.08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12"/>
      <c r="GB83" s="2"/>
      <c r="GC83" s="2"/>
      <c r="GD83" s="2"/>
      <c r="GE83" s="2"/>
      <c r="GF83" s="2"/>
      <c r="GG83" s="2"/>
      <c r="GH83" s="2"/>
      <c r="GI83" s="2"/>
      <c r="GJ83" s="2"/>
      <c r="GK83" s="2"/>
    </row>
    <row r="84" spans="1:195" x14ac:dyDescent="0.35">
      <c r="A84" s="2"/>
      <c r="B84" s="30" t="s">
        <v>473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12"/>
      <c r="GB84" s="2"/>
      <c r="GC84" s="2"/>
      <c r="GD84" s="2"/>
      <c r="GE84" s="2"/>
      <c r="GF84" s="2"/>
      <c r="GG84" s="2"/>
      <c r="GH84" s="2"/>
      <c r="GI84" s="2"/>
      <c r="GJ84" s="2"/>
      <c r="GK84" s="2"/>
    </row>
    <row r="85" spans="1:195" x14ac:dyDescent="0.35">
      <c r="A85" s="3" t="s">
        <v>474</v>
      </c>
      <c r="B85" s="2" t="s">
        <v>819</v>
      </c>
      <c r="C85" s="12">
        <f t="shared" ref="C85:AH85" si="49">C16</f>
        <v>6364.5</v>
      </c>
      <c r="D85" s="12">
        <f t="shared" si="49"/>
        <v>32089</v>
      </c>
      <c r="E85" s="12">
        <f t="shared" si="49"/>
        <v>4691</v>
      </c>
      <c r="F85" s="12">
        <f t="shared" si="49"/>
        <v>21462.5</v>
      </c>
      <c r="G85" s="12">
        <f t="shared" si="49"/>
        <v>1844</v>
      </c>
      <c r="H85" s="12">
        <f t="shared" si="49"/>
        <v>1070</v>
      </c>
      <c r="I85" s="12">
        <f t="shared" si="49"/>
        <v>7027</v>
      </c>
      <c r="J85" s="12">
        <f t="shared" si="49"/>
        <v>1988</v>
      </c>
      <c r="K85" s="12">
        <f t="shared" si="49"/>
        <v>248.5</v>
      </c>
      <c r="L85" s="12">
        <f t="shared" si="49"/>
        <v>2062</v>
      </c>
      <c r="M85" s="12">
        <f t="shared" si="49"/>
        <v>839</v>
      </c>
      <c r="N85" s="12">
        <f t="shared" si="49"/>
        <v>49557</v>
      </c>
      <c r="O85" s="12">
        <f t="shared" si="49"/>
        <v>12263.5</v>
      </c>
      <c r="P85" s="12">
        <f t="shared" si="49"/>
        <v>313</v>
      </c>
      <c r="Q85" s="12">
        <f t="shared" si="49"/>
        <v>37352</v>
      </c>
      <c r="R85" s="12">
        <f t="shared" si="49"/>
        <v>481</v>
      </c>
      <c r="S85" s="12">
        <f t="shared" si="49"/>
        <v>1545.5</v>
      </c>
      <c r="T85" s="12">
        <f t="shared" si="49"/>
        <v>160</v>
      </c>
      <c r="U85" s="12">
        <f t="shared" si="49"/>
        <v>54</v>
      </c>
      <c r="V85" s="12">
        <f t="shared" si="49"/>
        <v>253</v>
      </c>
      <c r="W85" s="12">
        <f t="shared" si="49"/>
        <v>46</v>
      </c>
      <c r="X85" s="12">
        <f t="shared" si="49"/>
        <v>37.5</v>
      </c>
      <c r="Y85" s="12">
        <f t="shared" si="49"/>
        <v>397</v>
      </c>
      <c r="Z85" s="12">
        <f t="shared" si="49"/>
        <v>231</v>
      </c>
      <c r="AA85" s="12">
        <f t="shared" si="49"/>
        <v>30254.5</v>
      </c>
      <c r="AB85" s="12">
        <f t="shared" si="49"/>
        <v>26514</v>
      </c>
      <c r="AC85" s="12">
        <f t="shared" si="49"/>
        <v>847.5</v>
      </c>
      <c r="AD85" s="12">
        <f t="shared" si="49"/>
        <v>1281</v>
      </c>
      <c r="AE85" s="12">
        <f t="shared" si="49"/>
        <v>97</v>
      </c>
      <c r="AF85" s="12">
        <f t="shared" si="49"/>
        <v>164</v>
      </c>
      <c r="AG85" s="12">
        <f t="shared" si="49"/>
        <v>585.5</v>
      </c>
      <c r="AH85" s="12">
        <f t="shared" si="49"/>
        <v>908</v>
      </c>
      <c r="AI85" s="12">
        <f t="shared" ref="AI85:BN85" si="50">AI16</f>
        <v>383</v>
      </c>
      <c r="AJ85" s="12">
        <f t="shared" si="50"/>
        <v>181.5</v>
      </c>
      <c r="AK85" s="12">
        <f t="shared" si="50"/>
        <v>162.5</v>
      </c>
      <c r="AL85" s="12">
        <f t="shared" si="50"/>
        <v>288.5</v>
      </c>
      <c r="AM85" s="12">
        <f t="shared" si="50"/>
        <v>306</v>
      </c>
      <c r="AN85" s="12">
        <f t="shared" si="50"/>
        <v>267</v>
      </c>
      <c r="AO85" s="12">
        <f t="shared" si="50"/>
        <v>3681</v>
      </c>
      <c r="AP85" s="12">
        <f t="shared" si="50"/>
        <v>83522.5</v>
      </c>
      <c r="AQ85" s="12">
        <f t="shared" si="50"/>
        <v>251</v>
      </c>
      <c r="AR85" s="12">
        <f t="shared" si="50"/>
        <v>57312</v>
      </c>
      <c r="AS85" s="12">
        <f t="shared" si="50"/>
        <v>5954.5</v>
      </c>
      <c r="AT85" s="12">
        <f t="shared" si="50"/>
        <v>2358</v>
      </c>
      <c r="AU85" s="12">
        <f t="shared" si="50"/>
        <v>268</v>
      </c>
      <c r="AV85" s="12">
        <f t="shared" si="50"/>
        <v>296</v>
      </c>
      <c r="AW85" s="12">
        <f t="shared" si="50"/>
        <v>255</v>
      </c>
      <c r="AX85" s="12">
        <f t="shared" si="50"/>
        <v>81</v>
      </c>
      <c r="AY85" s="12">
        <f t="shared" si="50"/>
        <v>391.5</v>
      </c>
      <c r="AZ85" s="12">
        <f t="shared" si="50"/>
        <v>11778.5</v>
      </c>
      <c r="BA85" s="12">
        <f t="shared" si="50"/>
        <v>8849.5</v>
      </c>
      <c r="BB85" s="12">
        <f t="shared" si="50"/>
        <v>7441</v>
      </c>
      <c r="BC85" s="12">
        <f t="shared" si="50"/>
        <v>20968.5</v>
      </c>
      <c r="BD85" s="12">
        <f t="shared" si="50"/>
        <v>3633.5</v>
      </c>
      <c r="BE85" s="12">
        <f t="shared" si="50"/>
        <v>1092</v>
      </c>
      <c r="BF85" s="12">
        <f t="shared" si="50"/>
        <v>24344</v>
      </c>
      <c r="BG85" s="12">
        <f t="shared" si="50"/>
        <v>919.5</v>
      </c>
      <c r="BH85" s="12">
        <f t="shared" si="50"/>
        <v>534</v>
      </c>
      <c r="BI85" s="12">
        <f t="shared" si="50"/>
        <v>254.5</v>
      </c>
      <c r="BJ85" s="12">
        <f t="shared" si="50"/>
        <v>6294</v>
      </c>
      <c r="BK85" s="12">
        <f t="shared" si="50"/>
        <v>21812.5</v>
      </c>
      <c r="BL85" s="12">
        <f t="shared" si="50"/>
        <v>69.5</v>
      </c>
      <c r="BM85" s="12">
        <f t="shared" si="50"/>
        <v>330.5</v>
      </c>
      <c r="BN85" s="12">
        <f t="shared" si="50"/>
        <v>2993</v>
      </c>
      <c r="BO85" s="12">
        <f t="shared" ref="BO85:DZ85" si="51">BO16</f>
        <v>1186</v>
      </c>
      <c r="BP85" s="12">
        <f t="shared" si="51"/>
        <v>137</v>
      </c>
      <c r="BQ85" s="12">
        <f t="shared" si="51"/>
        <v>5582</v>
      </c>
      <c r="BR85" s="12">
        <f t="shared" si="51"/>
        <v>4474.5</v>
      </c>
      <c r="BS85" s="12">
        <f t="shared" si="51"/>
        <v>1158</v>
      </c>
      <c r="BT85" s="12">
        <f t="shared" si="51"/>
        <v>353</v>
      </c>
      <c r="BU85" s="12">
        <f t="shared" si="51"/>
        <v>382</v>
      </c>
      <c r="BV85" s="12">
        <f t="shared" si="51"/>
        <v>1243</v>
      </c>
      <c r="BW85" s="12">
        <f t="shared" si="51"/>
        <v>2017.5</v>
      </c>
      <c r="BX85" s="12">
        <f t="shared" si="51"/>
        <v>57</v>
      </c>
      <c r="BY85" s="12">
        <f t="shared" si="51"/>
        <v>392.5</v>
      </c>
      <c r="BZ85" s="12">
        <f t="shared" si="51"/>
        <v>228</v>
      </c>
      <c r="CA85" s="12">
        <f t="shared" si="51"/>
        <v>141.5</v>
      </c>
      <c r="CB85" s="12">
        <f t="shared" si="51"/>
        <v>70207.5</v>
      </c>
      <c r="CC85" s="12">
        <f t="shared" si="51"/>
        <v>186</v>
      </c>
      <c r="CD85" s="12">
        <f t="shared" si="51"/>
        <v>30</v>
      </c>
      <c r="CE85" s="12">
        <f t="shared" si="51"/>
        <v>158</v>
      </c>
      <c r="CF85" s="12">
        <f t="shared" si="51"/>
        <v>100</v>
      </c>
      <c r="CG85" s="12">
        <f t="shared" si="51"/>
        <v>191</v>
      </c>
      <c r="CH85" s="12">
        <f t="shared" si="51"/>
        <v>90</v>
      </c>
      <c r="CI85" s="12">
        <f t="shared" si="51"/>
        <v>683</v>
      </c>
      <c r="CJ85" s="12">
        <f t="shared" si="51"/>
        <v>822.5</v>
      </c>
      <c r="CK85" s="12">
        <f t="shared" si="51"/>
        <v>4188.5</v>
      </c>
      <c r="CL85" s="12">
        <f t="shared" si="51"/>
        <v>1148</v>
      </c>
      <c r="CM85" s="12">
        <f t="shared" si="51"/>
        <v>675.5</v>
      </c>
      <c r="CN85" s="12">
        <f t="shared" si="51"/>
        <v>27905.5</v>
      </c>
      <c r="CO85" s="12">
        <f t="shared" si="51"/>
        <v>13919.5</v>
      </c>
      <c r="CP85" s="12">
        <f t="shared" si="51"/>
        <v>856.5</v>
      </c>
      <c r="CQ85" s="12">
        <f t="shared" si="51"/>
        <v>759</v>
      </c>
      <c r="CR85" s="12">
        <f t="shared" si="51"/>
        <v>195</v>
      </c>
      <c r="CS85" s="12">
        <f t="shared" si="51"/>
        <v>245.5</v>
      </c>
      <c r="CT85" s="12">
        <f t="shared" si="51"/>
        <v>112</v>
      </c>
      <c r="CU85" s="12">
        <f t="shared" si="51"/>
        <v>67</v>
      </c>
      <c r="CV85" s="12">
        <f t="shared" si="51"/>
        <v>24</v>
      </c>
      <c r="CW85" s="12">
        <f t="shared" si="51"/>
        <v>187</v>
      </c>
      <c r="CX85" s="12">
        <f t="shared" si="51"/>
        <v>457</v>
      </c>
      <c r="CY85" s="12">
        <f t="shared" si="51"/>
        <v>25</v>
      </c>
      <c r="CZ85" s="12">
        <f t="shared" si="51"/>
        <v>1768</v>
      </c>
      <c r="DA85" s="12">
        <f t="shared" si="51"/>
        <v>203.5</v>
      </c>
      <c r="DB85" s="12">
        <f t="shared" si="51"/>
        <v>310.5</v>
      </c>
      <c r="DC85" s="12">
        <f t="shared" si="51"/>
        <v>193</v>
      </c>
      <c r="DD85" s="12">
        <f t="shared" si="51"/>
        <v>174.5</v>
      </c>
      <c r="DE85" s="12">
        <f t="shared" si="51"/>
        <v>279.5</v>
      </c>
      <c r="DF85" s="12">
        <f t="shared" si="51"/>
        <v>18445.5</v>
      </c>
      <c r="DG85" s="12">
        <f t="shared" si="51"/>
        <v>93.5</v>
      </c>
      <c r="DH85" s="12">
        <f t="shared" si="51"/>
        <v>1684</v>
      </c>
      <c r="DI85" s="12">
        <f t="shared" si="51"/>
        <v>2289</v>
      </c>
      <c r="DJ85" s="12">
        <f t="shared" si="51"/>
        <v>600</v>
      </c>
      <c r="DK85" s="12">
        <f t="shared" si="51"/>
        <v>472.5</v>
      </c>
      <c r="DL85" s="12">
        <f t="shared" si="51"/>
        <v>5616</v>
      </c>
      <c r="DM85" s="12">
        <f t="shared" si="51"/>
        <v>235</v>
      </c>
      <c r="DN85" s="12">
        <f t="shared" si="51"/>
        <v>1294.5</v>
      </c>
      <c r="DO85" s="12">
        <f t="shared" si="51"/>
        <v>3290</v>
      </c>
      <c r="DP85" s="12">
        <f t="shared" si="51"/>
        <v>199</v>
      </c>
      <c r="DQ85" s="12">
        <f t="shared" si="51"/>
        <v>887</v>
      </c>
      <c r="DR85" s="12">
        <f t="shared" si="51"/>
        <v>1266</v>
      </c>
      <c r="DS85" s="12">
        <f t="shared" si="51"/>
        <v>545</v>
      </c>
      <c r="DT85" s="12">
        <f t="shared" si="51"/>
        <v>175</v>
      </c>
      <c r="DU85" s="12">
        <f t="shared" si="51"/>
        <v>346</v>
      </c>
      <c r="DV85" s="12">
        <f t="shared" si="51"/>
        <v>198</v>
      </c>
      <c r="DW85" s="12">
        <f t="shared" si="51"/>
        <v>285</v>
      </c>
      <c r="DX85" s="12">
        <f t="shared" si="51"/>
        <v>168</v>
      </c>
      <c r="DY85" s="12">
        <f t="shared" si="51"/>
        <v>280</v>
      </c>
      <c r="DZ85" s="12">
        <f t="shared" si="51"/>
        <v>606.5</v>
      </c>
      <c r="EA85" s="12">
        <f t="shared" ref="EA85:FX85" si="52">EA16</f>
        <v>487.5</v>
      </c>
      <c r="EB85" s="12">
        <f t="shared" si="52"/>
        <v>498</v>
      </c>
      <c r="EC85" s="12">
        <f t="shared" si="52"/>
        <v>260</v>
      </c>
      <c r="ED85" s="12">
        <f t="shared" si="52"/>
        <v>1546.5</v>
      </c>
      <c r="EE85" s="12">
        <f t="shared" si="52"/>
        <v>185.5</v>
      </c>
      <c r="EF85" s="12">
        <f t="shared" si="52"/>
        <v>1260</v>
      </c>
      <c r="EG85" s="12">
        <f t="shared" si="52"/>
        <v>250</v>
      </c>
      <c r="EH85" s="12">
        <f t="shared" si="52"/>
        <v>246</v>
      </c>
      <c r="EI85" s="12">
        <f t="shared" si="52"/>
        <v>13258.5</v>
      </c>
      <c r="EJ85" s="12">
        <f t="shared" si="52"/>
        <v>9752</v>
      </c>
      <c r="EK85" s="12">
        <f t="shared" si="52"/>
        <v>663.5</v>
      </c>
      <c r="EL85" s="12">
        <f t="shared" si="52"/>
        <v>447</v>
      </c>
      <c r="EM85" s="12">
        <f t="shared" si="52"/>
        <v>355</v>
      </c>
      <c r="EN85" s="12">
        <f t="shared" si="52"/>
        <v>876.5</v>
      </c>
      <c r="EO85" s="12">
        <f t="shared" si="52"/>
        <v>287</v>
      </c>
      <c r="EP85" s="12">
        <f t="shared" si="52"/>
        <v>428.5</v>
      </c>
      <c r="EQ85" s="12">
        <f t="shared" si="52"/>
        <v>2405</v>
      </c>
      <c r="ER85" s="12">
        <f t="shared" si="52"/>
        <v>306.5</v>
      </c>
      <c r="ES85" s="12">
        <f t="shared" si="52"/>
        <v>155.5</v>
      </c>
      <c r="ET85" s="12">
        <f t="shared" si="52"/>
        <v>197.5</v>
      </c>
      <c r="EU85" s="12">
        <f t="shared" si="52"/>
        <v>568</v>
      </c>
      <c r="EV85" s="12">
        <f t="shared" si="52"/>
        <v>66</v>
      </c>
      <c r="EW85" s="12">
        <f t="shared" si="52"/>
        <v>746.5</v>
      </c>
      <c r="EX85" s="12">
        <f t="shared" si="52"/>
        <v>173.5</v>
      </c>
      <c r="EY85" s="12">
        <f t="shared" si="52"/>
        <v>201</v>
      </c>
      <c r="EZ85" s="12">
        <f t="shared" si="52"/>
        <v>127</v>
      </c>
      <c r="FA85" s="12">
        <f t="shared" si="52"/>
        <v>3245</v>
      </c>
      <c r="FB85" s="12">
        <f t="shared" si="52"/>
        <v>275.5</v>
      </c>
      <c r="FC85" s="12">
        <f t="shared" si="52"/>
        <v>1640</v>
      </c>
      <c r="FD85" s="12">
        <f t="shared" si="52"/>
        <v>399</v>
      </c>
      <c r="FE85" s="12">
        <f t="shared" si="52"/>
        <v>70</v>
      </c>
      <c r="FF85" s="12">
        <f t="shared" si="52"/>
        <v>175</v>
      </c>
      <c r="FG85" s="12">
        <f t="shared" si="52"/>
        <v>114</v>
      </c>
      <c r="FH85" s="12">
        <f t="shared" si="52"/>
        <v>69</v>
      </c>
      <c r="FI85" s="12">
        <f t="shared" si="52"/>
        <v>1645</v>
      </c>
      <c r="FJ85" s="12">
        <f t="shared" si="52"/>
        <v>2016.5</v>
      </c>
      <c r="FK85" s="12">
        <f t="shared" si="52"/>
        <v>2482</v>
      </c>
      <c r="FL85" s="12">
        <f t="shared" si="52"/>
        <v>8537.5</v>
      </c>
      <c r="FM85" s="12">
        <f t="shared" si="52"/>
        <v>3981.5</v>
      </c>
      <c r="FN85" s="12">
        <f t="shared" si="52"/>
        <v>22420.5</v>
      </c>
      <c r="FO85" s="12">
        <f t="shared" si="52"/>
        <v>1117</v>
      </c>
      <c r="FP85" s="12">
        <f t="shared" si="52"/>
        <v>2341.5</v>
      </c>
      <c r="FQ85" s="12">
        <f t="shared" si="52"/>
        <v>982.5</v>
      </c>
      <c r="FR85" s="12">
        <f t="shared" si="52"/>
        <v>162.5</v>
      </c>
      <c r="FS85" s="12">
        <f t="shared" si="52"/>
        <v>160.5</v>
      </c>
      <c r="FT85" s="12">
        <f t="shared" si="52"/>
        <v>54</v>
      </c>
      <c r="FU85" s="12">
        <f t="shared" si="52"/>
        <v>760</v>
      </c>
      <c r="FV85" s="12">
        <f t="shared" si="52"/>
        <v>692</v>
      </c>
      <c r="FW85" s="12">
        <f t="shared" si="52"/>
        <v>128</v>
      </c>
      <c r="FX85" s="12">
        <f t="shared" si="52"/>
        <v>64</v>
      </c>
      <c r="FY85" s="2"/>
      <c r="FZ85" s="12">
        <f t="shared" ref="FZ85:FZ90" si="53">SUM(C85:FX85)</f>
        <v>782071</v>
      </c>
      <c r="GA85" s="14"/>
      <c r="GB85" s="2"/>
      <c r="GC85" s="2"/>
      <c r="GD85" s="2"/>
      <c r="GE85" s="2"/>
      <c r="GF85" s="2"/>
      <c r="GG85" s="2"/>
      <c r="GH85" s="2"/>
      <c r="GI85" s="2"/>
      <c r="GJ85" s="2"/>
      <c r="GK85" s="2"/>
    </row>
    <row r="86" spans="1:195" x14ac:dyDescent="0.35">
      <c r="A86" s="3" t="s">
        <v>475</v>
      </c>
      <c r="B86" s="2" t="s">
        <v>820</v>
      </c>
      <c r="C86" s="12">
        <f t="shared" ref="C86:AH86" si="54">C24</f>
        <v>0</v>
      </c>
      <c r="D86" s="12">
        <f t="shared" si="54"/>
        <v>0</v>
      </c>
      <c r="E86" s="12">
        <f t="shared" si="54"/>
        <v>0</v>
      </c>
      <c r="F86" s="12">
        <f t="shared" si="54"/>
        <v>0</v>
      </c>
      <c r="G86" s="12">
        <f t="shared" si="54"/>
        <v>0</v>
      </c>
      <c r="H86" s="12">
        <f t="shared" si="54"/>
        <v>0</v>
      </c>
      <c r="I86" s="12">
        <f t="shared" si="54"/>
        <v>0</v>
      </c>
      <c r="J86" s="12">
        <f t="shared" si="54"/>
        <v>0</v>
      </c>
      <c r="K86" s="12">
        <f t="shared" si="54"/>
        <v>0</v>
      </c>
      <c r="L86" s="12">
        <f t="shared" si="54"/>
        <v>0</v>
      </c>
      <c r="M86" s="12">
        <f t="shared" si="54"/>
        <v>0</v>
      </c>
      <c r="N86" s="12">
        <f t="shared" si="54"/>
        <v>0</v>
      </c>
      <c r="O86" s="12">
        <f t="shared" si="54"/>
        <v>0</v>
      </c>
      <c r="P86" s="12">
        <f t="shared" si="54"/>
        <v>0</v>
      </c>
      <c r="Q86" s="12">
        <f t="shared" si="54"/>
        <v>0</v>
      </c>
      <c r="R86" s="12">
        <f t="shared" si="54"/>
        <v>0</v>
      </c>
      <c r="S86" s="12">
        <f t="shared" si="54"/>
        <v>0</v>
      </c>
      <c r="T86" s="12">
        <f t="shared" si="54"/>
        <v>0</v>
      </c>
      <c r="U86" s="12">
        <f t="shared" si="54"/>
        <v>0</v>
      </c>
      <c r="V86" s="12">
        <f t="shared" si="54"/>
        <v>0</v>
      </c>
      <c r="W86" s="12">
        <f t="shared" si="54"/>
        <v>0</v>
      </c>
      <c r="X86" s="12">
        <f t="shared" si="54"/>
        <v>0</v>
      </c>
      <c r="Y86" s="12">
        <f t="shared" si="54"/>
        <v>0</v>
      </c>
      <c r="Z86" s="12">
        <f t="shared" si="54"/>
        <v>0</v>
      </c>
      <c r="AA86" s="12">
        <f t="shared" si="54"/>
        <v>0</v>
      </c>
      <c r="AB86" s="12">
        <f t="shared" si="54"/>
        <v>0</v>
      </c>
      <c r="AC86" s="12">
        <f t="shared" si="54"/>
        <v>0</v>
      </c>
      <c r="AD86" s="12">
        <f t="shared" si="54"/>
        <v>0</v>
      </c>
      <c r="AE86" s="12">
        <f t="shared" si="54"/>
        <v>0</v>
      </c>
      <c r="AF86" s="12">
        <f t="shared" si="54"/>
        <v>0</v>
      </c>
      <c r="AG86" s="12">
        <f t="shared" si="54"/>
        <v>0</v>
      </c>
      <c r="AH86" s="12">
        <f t="shared" si="54"/>
        <v>0</v>
      </c>
      <c r="AI86" s="12">
        <f t="shared" ref="AI86:BN86" si="55">AI24</f>
        <v>0</v>
      </c>
      <c r="AJ86" s="12">
        <f t="shared" si="55"/>
        <v>0</v>
      </c>
      <c r="AK86" s="12">
        <f t="shared" si="55"/>
        <v>0</v>
      </c>
      <c r="AL86" s="12">
        <f t="shared" si="55"/>
        <v>0</v>
      </c>
      <c r="AM86" s="12">
        <f t="shared" si="55"/>
        <v>0</v>
      </c>
      <c r="AN86" s="12">
        <f t="shared" si="55"/>
        <v>0</v>
      </c>
      <c r="AO86" s="12">
        <f t="shared" si="55"/>
        <v>0</v>
      </c>
      <c r="AP86" s="12">
        <f t="shared" si="55"/>
        <v>0</v>
      </c>
      <c r="AQ86" s="12">
        <f t="shared" si="55"/>
        <v>0</v>
      </c>
      <c r="AR86" s="12">
        <f t="shared" si="55"/>
        <v>0</v>
      </c>
      <c r="AS86" s="12">
        <f t="shared" si="55"/>
        <v>0</v>
      </c>
      <c r="AT86" s="12">
        <f t="shared" si="55"/>
        <v>0</v>
      </c>
      <c r="AU86" s="12">
        <f t="shared" si="55"/>
        <v>0</v>
      </c>
      <c r="AV86" s="12">
        <f t="shared" si="55"/>
        <v>0</v>
      </c>
      <c r="AW86" s="12">
        <f t="shared" si="55"/>
        <v>0</v>
      </c>
      <c r="AX86" s="12">
        <f t="shared" si="55"/>
        <v>0</v>
      </c>
      <c r="AY86" s="12">
        <f t="shared" si="55"/>
        <v>0</v>
      </c>
      <c r="AZ86" s="12">
        <f t="shared" si="55"/>
        <v>0</v>
      </c>
      <c r="BA86" s="12">
        <f t="shared" si="55"/>
        <v>0</v>
      </c>
      <c r="BB86" s="12">
        <f t="shared" si="55"/>
        <v>0</v>
      </c>
      <c r="BC86" s="12">
        <f t="shared" si="55"/>
        <v>0</v>
      </c>
      <c r="BD86" s="12">
        <f t="shared" si="55"/>
        <v>0</v>
      </c>
      <c r="BE86" s="12">
        <f t="shared" si="55"/>
        <v>0</v>
      </c>
      <c r="BF86" s="12">
        <f t="shared" si="55"/>
        <v>0</v>
      </c>
      <c r="BG86" s="12">
        <f t="shared" si="55"/>
        <v>0</v>
      </c>
      <c r="BH86" s="12">
        <f t="shared" si="55"/>
        <v>0</v>
      </c>
      <c r="BI86" s="12">
        <f t="shared" si="55"/>
        <v>0</v>
      </c>
      <c r="BJ86" s="12">
        <f t="shared" si="55"/>
        <v>0</v>
      </c>
      <c r="BK86" s="12">
        <f t="shared" si="55"/>
        <v>0</v>
      </c>
      <c r="BL86" s="12">
        <f t="shared" si="55"/>
        <v>0</v>
      </c>
      <c r="BM86" s="12">
        <f t="shared" si="55"/>
        <v>0</v>
      </c>
      <c r="BN86" s="12">
        <f t="shared" si="55"/>
        <v>0</v>
      </c>
      <c r="BO86" s="12">
        <f t="shared" ref="BO86:CT86" si="56">BO24</f>
        <v>0</v>
      </c>
      <c r="BP86" s="12">
        <f t="shared" si="56"/>
        <v>0</v>
      </c>
      <c r="BQ86" s="12">
        <f t="shared" si="56"/>
        <v>0</v>
      </c>
      <c r="BR86" s="12">
        <f t="shared" si="56"/>
        <v>0</v>
      </c>
      <c r="BS86" s="12">
        <f t="shared" si="56"/>
        <v>0</v>
      </c>
      <c r="BT86" s="12">
        <f t="shared" si="56"/>
        <v>0</v>
      </c>
      <c r="BU86" s="12">
        <f t="shared" si="56"/>
        <v>0</v>
      </c>
      <c r="BV86" s="12">
        <f t="shared" si="56"/>
        <v>0</v>
      </c>
      <c r="BW86" s="12">
        <f t="shared" si="56"/>
        <v>0</v>
      </c>
      <c r="BX86" s="12">
        <f t="shared" si="56"/>
        <v>0</v>
      </c>
      <c r="BY86" s="12">
        <f t="shared" si="56"/>
        <v>0</v>
      </c>
      <c r="BZ86" s="12">
        <f t="shared" si="56"/>
        <v>0</v>
      </c>
      <c r="CA86" s="12">
        <f t="shared" si="56"/>
        <v>0</v>
      </c>
      <c r="CB86" s="12">
        <f t="shared" si="56"/>
        <v>0</v>
      </c>
      <c r="CC86" s="12">
        <f t="shared" si="56"/>
        <v>0</v>
      </c>
      <c r="CD86" s="12">
        <f t="shared" si="56"/>
        <v>0</v>
      </c>
      <c r="CE86" s="12">
        <f t="shared" si="56"/>
        <v>0</v>
      </c>
      <c r="CF86" s="12">
        <f t="shared" si="56"/>
        <v>0</v>
      </c>
      <c r="CG86" s="12">
        <f t="shared" si="56"/>
        <v>0</v>
      </c>
      <c r="CH86" s="12">
        <f t="shared" si="56"/>
        <v>0</v>
      </c>
      <c r="CI86" s="12">
        <f t="shared" si="56"/>
        <v>0</v>
      </c>
      <c r="CJ86" s="12">
        <f t="shared" si="56"/>
        <v>0</v>
      </c>
      <c r="CK86" s="12">
        <f t="shared" si="56"/>
        <v>0</v>
      </c>
      <c r="CL86" s="12">
        <f t="shared" si="56"/>
        <v>0</v>
      </c>
      <c r="CM86" s="12">
        <f t="shared" si="56"/>
        <v>0</v>
      </c>
      <c r="CN86" s="12">
        <f t="shared" si="56"/>
        <v>0</v>
      </c>
      <c r="CO86" s="12">
        <f t="shared" si="56"/>
        <v>0</v>
      </c>
      <c r="CP86" s="12">
        <f t="shared" si="56"/>
        <v>0</v>
      </c>
      <c r="CQ86" s="12">
        <f t="shared" si="56"/>
        <v>0</v>
      </c>
      <c r="CR86" s="12">
        <f t="shared" si="56"/>
        <v>0</v>
      </c>
      <c r="CS86" s="12">
        <f t="shared" si="56"/>
        <v>0</v>
      </c>
      <c r="CT86" s="12">
        <f t="shared" si="56"/>
        <v>0</v>
      </c>
      <c r="CU86" s="12">
        <f t="shared" ref="CU86:DZ86" si="57">CU24</f>
        <v>0</v>
      </c>
      <c r="CV86" s="12">
        <f t="shared" si="57"/>
        <v>0</v>
      </c>
      <c r="CW86" s="12">
        <f t="shared" si="57"/>
        <v>0</v>
      </c>
      <c r="CX86" s="12">
        <f t="shared" si="57"/>
        <v>0</v>
      </c>
      <c r="CY86" s="12">
        <f t="shared" si="57"/>
        <v>0</v>
      </c>
      <c r="CZ86" s="12">
        <f t="shared" si="57"/>
        <v>0</v>
      </c>
      <c r="DA86" s="12">
        <f t="shared" si="57"/>
        <v>0</v>
      </c>
      <c r="DB86" s="12">
        <f t="shared" si="57"/>
        <v>0</v>
      </c>
      <c r="DC86" s="12">
        <f t="shared" si="57"/>
        <v>0</v>
      </c>
      <c r="DD86" s="12">
        <f t="shared" si="57"/>
        <v>0</v>
      </c>
      <c r="DE86" s="12">
        <f t="shared" si="57"/>
        <v>0</v>
      </c>
      <c r="DF86" s="12">
        <f t="shared" si="57"/>
        <v>0</v>
      </c>
      <c r="DG86" s="12">
        <f t="shared" si="57"/>
        <v>0</v>
      </c>
      <c r="DH86" s="12">
        <f t="shared" si="57"/>
        <v>0</v>
      </c>
      <c r="DI86" s="12">
        <f t="shared" si="57"/>
        <v>0</v>
      </c>
      <c r="DJ86" s="12">
        <f t="shared" si="57"/>
        <v>0</v>
      </c>
      <c r="DK86" s="12">
        <f t="shared" si="57"/>
        <v>0</v>
      </c>
      <c r="DL86" s="12">
        <f t="shared" si="57"/>
        <v>0</v>
      </c>
      <c r="DM86" s="12">
        <f t="shared" si="57"/>
        <v>0</v>
      </c>
      <c r="DN86" s="12">
        <f t="shared" si="57"/>
        <v>0</v>
      </c>
      <c r="DO86" s="12">
        <f t="shared" si="57"/>
        <v>0</v>
      </c>
      <c r="DP86" s="12">
        <f t="shared" si="57"/>
        <v>0</v>
      </c>
      <c r="DQ86" s="12">
        <f t="shared" si="57"/>
        <v>0</v>
      </c>
      <c r="DR86" s="12">
        <f t="shared" si="57"/>
        <v>0</v>
      </c>
      <c r="DS86" s="12">
        <f t="shared" si="57"/>
        <v>0</v>
      </c>
      <c r="DT86" s="12">
        <f t="shared" si="57"/>
        <v>0</v>
      </c>
      <c r="DU86" s="12">
        <f t="shared" si="57"/>
        <v>0</v>
      </c>
      <c r="DV86" s="12">
        <f t="shared" si="57"/>
        <v>0</v>
      </c>
      <c r="DW86" s="12">
        <f t="shared" si="57"/>
        <v>0</v>
      </c>
      <c r="DX86" s="12">
        <f t="shared" si="57"/>
        <v>0</v>
      </c>
      <c r="DY86" s="12">
        <f t="shared" si="57"/>
        <v>0</v>
      </c>
      <c r="DZ86" s="12">
        <f t="shared" si="57"/>
        <v>0</v>
      </c>
      <c r="EA86" s="12">
        <f t="shared" ref="EA86:FF86" si="58">EA24</f>
        <v>0</v>
      </c>
      <c r="EB86" s="12">
        <f t="shared" si="58"/>
        <v>0</v>
      </c>
      <c r="EC86" s="12">
        <f t="shared" si="58"/>
        <v>0</v>
      </c>
      <c r="ED86" s="12">
        <f t="shared" si="58"/>
        <v>0</v>
      </c>
      <c r="EE86" s="12">
        <f t="shared" si="58"/>
        <v>0</v>
      </c>
      <c r="EF86" s="12">
        <f t="shared" si="58"/>
        <v>0</v>
      </c>
      <c r="EG86" s="12">
        <f t="shared" si="58"/>
        <v>0</v>
      </c>
      <c r="EH86" s="12">
        <f t="shared" si="58"/>
        <v>0</v>
      </c>
      <c r="EI86" s="12">
        <f t="shared" si="58"/>
        <v>0</v>
      </c>
      <c r="EJ86" s="12">
        <f t="shared" si="58"/>
        <v>0</v>
      </c>
      <c r="EK86" s="12">
        <f t="shared" si="58"/>
        <v>0</v>
      </c>
      <c r="EL86" s="12">
        <f t="shared" si="58"/>
        <v>0</v>
      </c>
      <c r="EM86" s="12">
        <f t="shared" si="58"/>
        <v>0</v>
      </c>
      <c r="EN86" s="12">
        <f t="shared" si="58"/>
        <v>0</v>
      </c>
      <c r="EO86" s="12">
        <f t="shared" si="58"/>
        <v>0</v>
      </c>
      <c r="EP86" s="12">
        <f t="shared" si="58"/>
        <v>0</v>
      </c>
      <c r="EQ86" s="12">
        <f t="shared" si="58"/>
        <v>0</v>
      </c>
      <c r="ER86" s="12">
        <f t="shared" si="58"/>
        <v>0</v>
      </c>
      <c r="ES86" s="12">
        <f t="shared" si="58"/>
        <v>0</v>
      </c>
      <c r="ET86" s="12">
        <f t="shared" si="58"/>
        <v>0</v>
      </c>
      <c r="EU86" s="12">
        <f t="shared" si="58"/>
        <v>0</v>
      </c>
      <c r="EV86" s="12">
        <f t="shared" si="58"/>
        <v>0</v>
      </c>
      <c r="EW86" s="12">
        <f t="shared" si="58"/>
        <v>0</v>
      </c>
      <c r="EX86" s="12">
        <f t="shared" si="58"/>
        <v>0</v>
      </c>
      <c r="EY86" s="12">
        <f t="shared" si="58"/>
        <v>0</v>
      </c>
      <c r="EZ86" s="12">
        <f t="shared" si="58"/>
        <v>0</v>
      </c>
      <c r="FA86" s="12">
        <f t="shared" si="58"/>
        <v>0</v>
      </c>
      <c r="FB86" s="12">
        <f t="shared" si="58"/>
        <v>0</v>
      </c>
      <c r="FC86" s="12">
        <f t="shared" si="58"/>
        <v>0</v>
      </c>
      <c r="FD86" s="12">
        <f t="shared" si="58"/>
        <v>0</v>
      </c>
      <c r="FE86" s="12">
        <f t="shared" si="58"/>
        <v>0</v>
      </c>
      <c r="FF86" s="12">
        <f t="shared" si="58"/>
        <v>0</v>
      </c>
      <c r="FG86" s="12">
        <f t="shared" ref="FG86:FX86" si="59">FG24</f>
        <v>0</v>
      </c>
      <c r="FH86" s="12">
        <f t="shared" si="59"/>
        <v>0</v>
      </c>
      <c r="FI86" s="12">
        <f t="shared" si="59"/>
        <v>0</v>
      </c>
      <c r="FJ86" s="12">
        <f t="shared" si="59"/>
        <v>0</v>
      </c>
      <c r="FK86" s="12">
        <f t="shared" si="59"/>
        <v>0</v>
      </c>
      <c r="FL86" s="12">
        <f t="shared" si="59"/>
        <v>0</v>
      </c>
      <c r="FM86" s="12">
        <f t="shared" si="59"/>
        <v>0</v>
      </c>
      <c r="FN86" s="12">
        <f t="shared" si="59"/>
        <v>0</v>
      </c>
      <c r="FO86" s="12">
        <f t="shared" si="59"/>
        <v>0</v>
      </c>
      <c r="FP86" s="12">
        <f t="shared" si="59"/>
        <v>0</v>
      </c>
      <c r="FQ86" s="12">
        <f t="shared" si="59"/>
        <v>0</v>
      </c>
      <c r="FR86" s="12">
        <f t="shared" si="59"/>
        <v>0</v>
      </c>
      <c r="FS86" s="12">
        <f t="shared" si="59"/>
        <v>0</v>
      </c>
      <c r="FT86" s="12">
        <f t="shared" si="59"/>
        <v>0</v>
      </c>
      <c r="FU86" s="12">
        <f t="shared" si="59"/>
        <v>0</v>
      </c>
      <c r="FV86" s="12">
        <f t="shared" si="59"/>
        <v>0</v>
      </c>
      <c r="FW86" s="12">
        <f t="shared" si="59"/>
        <v>0</v>
      </c>
      <c r="FX86" s="12">
        <f t="shared" si="59"/>
        <v>0</v>
      </c>
      <c r="FY86" s="2"/>
      <c r="FZ86" s="12">
        <f t="shared" si="53"/>
        <v>0</v>
      </c>
      <c r="GA86" s="14"/>
      <c r="GB86" s="2"/>
      <c r="GC86" s="2"/>
      <c r="GD86" s="2"/>
      <c r="GE86" s="2"/>
      <c r="GF86" s="2"/>
      <c r="GG86" s="2"/>
      <c r="GH86" s="2"/>
      <c r="GI86" s="2"/>
      <c r="GJ86" s="2"/>
      <c r="GK86" s="2"/>
    </row>
    <row r="87" spans="1:195" x14ac:dyDescent="0.35">
      <c r="A87" s="3" t="s">
        <v>476</v>
      </c>
      <c r="B87" s="2" t="s">
        <v>821</v>
      </c>
      <c r="C87" s="12">
        <f t="shared" ref="C87:AH87" si="60">C25</f>
        <v>0</v>
      </c>
      <c r="D87" s="12">
        <f t="shared" si="60"/>
        <v>0</v>
      </c>
      <c r="E87" s="12">
        <f t="shared" si="60"/>
        <v>0</v>
      </c>
      <c r="F87" s="12">
        <f t="shared" si="60"/>
        <v>0</v>
      </c>
      <c r="G87" s="12">
        <f t="shared" si="60"/>
        <v>0</v>
      </c>
      <c r="H87" s="12">
        <f t="shared" si="60"/>
        <v>0</v>
      </c>
      <c r="I87" s="12">
        <f t="shared" si="60"/>
        <v>0</v>
      </c>
      <c r="J87" s="12">
        <f t="shared" si="60"/>
        <v>0</v>
      </c>
      <c r="K87" s="12">
        <f t="shared" si="60"/>
        <v>0</v>
      </c>
      <c r="L87" s="12">
        <f t="shared" si="60"/>
        <v>0</v>
      </c>
      <c r="M87" s="12">
        <f t="shared" si="60"/>
        <v>0</v>
      </c>
      <c r="N87" s="12">
        <f t="shared" si="60"/>
        <v>0</v>
      </c>
      <c r="O87" s="12">
        <f t="shared" si="60"/>
        <v>0</v>
      </c>
      <c r="P87" s="12">
        <f t="shared" si="60"/>
        <v>0</v>
      </c>
      <c r="Q87" s="12">
        <f t="shared" si="60"/>
        <v>0</v>
      </c>
      <c r="R87" s="12">
        <f t="shared" si="60"/>
        <v>0</v>
      </c>
      <c r="S87" s="12">
        <f t="shared" si="60"/>
        <v>0</v>
      </c>
      <c r="T87" s="12">
        <f t="shared" si="60"/>
        <v>0</v>
      </c>
      <c r="U87" s="12">
        <f t="shared" si="60"/>
        <v>0</v>
      </c>
      <c r="V87" s="12">
        <f t="shared" si="60"/>
        <v>0</v>
      </c>
      <c r="W87" s="12">
        <f t="shared" si="60"/>
        <v>0</v>
      </c>
      <c r="X87" s="12">
        <f t="shared" si="60"/>
        <v>0</v>
      </c>
      <c r="Y87" s="12">
        <f t="shared" si="60"/>
        <v>0</v>
      </c>
      <c r="Z87" s="12">
        <f t="shared" si="60"/>
        <v>0</v>
      </c>
      <c r="AA87" s="12">
        <f t="shared" si="60"/>
        <v>0</v>
      </c>
      <c r="AB87" s="12">
        <f t="shared" si="60"/>
        <v>0</v>
      </c>
      <c r="AC87" s="12">
        <f t="shared" si="60"/>
        <v>0</v>
      </c>
      <c r="AD87" s="12">
        <f t="shared" si="60"/>
        <v>0</v>
      </c>
      <c r="AE87" s="12">
        <f t="shared" si="60"/>
        <v>0</v>
      </c>
      <c r="AF87" s="12">
        <f t="shared" si="60"/>
        <v>0</v>
      </c>
      <c r="AG87" s="12">
        <f t="shared" si="60"/>
        <v>0</v>
      </c>
      <c r="AH87" s="12">
        <f t="shared" si="60"/>
        <v>0</v>
      </c>
      <c r="AI87" s="12">
        <f t="shared" ref="AI87:BN87" si="61">AI25</f>
        <v>0</v>
      </c>
      <c r="AJ87" s="12">
        <f t="shared" si="61"/>
        <v>0</v>
      </c>
      <c r="AK87" s="12">
        <f t="shared" si="61"/>
        <v>0</v>
      </c>
      <c r="AL87" s="12">
        <f t="shared" si="61"/>
        <v>0</v>
      </c>
      <c r="AM87" s="12">
        <f t="shared" si="61"/>
        <v>0</v>
      </c>
      <c r="AN87" s="12">
        <f t="shared" si="61"/>
        <v>0</v>
      </c>
      <c r="AO87" s="12">
        <f t="shared" si="61"/>
        <v>0</v>
      </c>
      <c r="AP87" s="12">
        <f t="shared" si="61"/>
        <v>0</v>
      </c>
      <c r="AQ87" s="12">
        <f t="shared" si="61"/>
        <v>0</v>
      </c>
      <c r="AR87" s="12">
        <f t="shared" si="61"/>
        <v>0</v>
      </c>
      <c r="AS87" s="12">
        <f t="shared" si="61"/>
        <v>0</v>
      </c>
      <c r="AT87" s="12">
        <f t="shared" si="61"/>
        <v>0</v>
      </c>
      <c r="AU87" s="12">
        <f t="shared" si="61"/>
        <v>0</v>
      </c>
      <c r="AV87" s="12">
        <f t="shared" si="61"/>
        <v>0</v>
      </c>
      <c r="AW87" s="12">
        <f t="shared" si="61"/>
        <v>0</v>
      </c>
      <c r="AX87" s="12">
        <f t="shared" si="61"/>
        <v>0</v>
      </c>
      <c r="AY87" s="12">
        <f t="shared" si="61"/>
        <v>0</v>
      </c>
      <c r="AZ87" s="12">
        <f t="shared" si="61"/>
        <v>0</v>
      </c>
      <c r="BA87" s="12">
        <f t="shared" si="61"/>
        <v>0</v>
      </c>
      <c r="BB87" s="12">
        <f t="shared" si="61"/>
        <v>0</v>
      </c>
      <c r="BC87" s="12">
        <f t="shared" si="61"/>
        <v>0</v>
      </c>
      <c r="BD87" s="12">
        <f t="shared" si="61"/>
        <v>0</v>
      </c>
      <c r="BE87" s="12">
        <f t="shared" si="61"/>
        <v>0</v>
      </c>
      <c r="BF87" s="12">
        <f t="shared" si="61"/>
        <v>0</v>
      </c>
      <c r="BG87" s="12">
        <f t="shared" si="61"/>
        <v>0</v>
      </c>
      <c r="BH87" s="12">
        <f t="shared" si="61"/>
        <v>0</v>
      </c>
      <c r="BI87" s="12">
        <f t="shared" si="61"/>
        <v>0</v>
      </c>
      <c r="BJ87" s="12">
        <f t="shared" si="61"/>
        <v>0</v>
      </c>
      <c r="BK87" s="12">
        <f t="shared" si="61"/>
        <v>0</v>
      </c>
      <c r="BL87" s="12">
        <f t="shared" si="61"/>
        <v>0</v>
      </c>
      <c r="BM87" s="12">
        <f t="shared" si="61"/>
        <v>0</v>
      </c>
      <c r="BN87" s="12">
        <f t="shared" si="61"/>
        <v>0</v>
      </c>
      <c r="BO87" s="12">
        <f t="shared" ref="BO87:CT87" si="62">BO25</f>
        <v>0</v>
      </c>
      <c r="BP87" s="12">
        <f t="shared" si="62"/>
        <v>0</v>
      </c>
      <c r="BQ87" s="12">
        <f t="shared" si="62"/>
        <v>0</v>
      </c>
      <c r="BR87" s="12">
        <f t="shared" si="62"/>
        <v>0</v>
      </c>
      <c r="BS87" s="12">
        <f t="shared" si="62"/>
        <v>0</v>
      </c>
      <c r="BT87" s="12">
        <f t="shared" si="62"/>
        <v>0</v>
      </c>
      <c r="BU87" s="12">
        <f t="shared" si="62"/>
        <v>0</v>
      </c>
      <c r="BV87" s="12">
        <f t="shared" si="62"/>
        <v>0</v>
      </c>
      <c r="BW87" s="12">
        <f t="shared" si="62"/>
        <v>0</v>
      </c>
      <c r="BX87" s="12">
        <f t="shared" si="62"/>
        <v>0</v>
      </c>
      <c r="BY87" s="12">
        <f t="shared" si="62"/>
        <v>0</v>
      </c>
      <c r="BZ87" s="12">
        <f t="shared" si="62"/>
        <v>0</v>
      </c>
      <c r="CA87" s="12">
        <f t="shared" si="62"/>
        <v>0</v>
      </c>
      <c r="CB87" s="12">
        <f t="shared" si="62"/>
        <v>0</v>
      </c>
      <c r="CC87" s="12">
        <f t="shared" si="62"/>
        <v>0</v>
      </c>
      <c r="CD87" s="12">
        <f t="shared" si="62"/>
        <v>0</v>
      </c>
      <c r="CE87" s="12">
        <f t="shared" si="62"/>
        <v>0</v>
      </c>
      <c r="CF87" s="12">
        <f t="shared" si="62"/>
        <v>0</v>
      </c>
      <c r="CG87" s="12">
        <f t="shared" si="62"/>
        <v>0</v>
      </c>
      <c r="CH87" s="12">
        <f t="shared" si="62"/>
        <v>0</v>
      </c>
      <c r="CI87" s="12">
        <f t="shared" si="62"/>
        <v>0</v>
      </c>
      <c r="CJ87" s="12">
        <f t="shared" si="62"/>
        <v>0</v>
      </c>
      <c r="CK87" s="12">
        <f t="shared" si="62"/>
        <v>0</v>
      </c>
      <c r="CL87" s="12">
        <f t="shared" si="62"/>
        <v>0</v>
      </c>
      <c r="CM87" s="12">
        <f t="shared" si="62"/>
        <v>0</v>
      </c>
      <c r="CN87" s="12">
        <f t="shared" si="62"/>
        <v>0</v>
      </c>
      <c r="CO87" s="12">
        <f t="shared" si="62"/>
        <v>0</v>
      </c>
      <c r="CP87" s="12">
        <f t="shared" si="62"/>
        <v>0</v>
      </c>
      <c r="CQ87" s="12">
        <f t="shared" si="62"/>
        <v>0</v>
      </c>
      <c r="CR87" s="12">
        <f t="shared" si="62"/>
        <v>0</v>
      </c>
      <c r="CS87" s="12">
        <f t="shared" si="62"/>
        <v>0</v>
      </c>
      <c r="CT87" s="12">
        <f t="shared" si="62"/>
        <v>0</v>
      </c>
      <c r="CU87" s="12">
        <f t="shared" ref="CU87:DZ87" si="63">CU25</f>
        <v>0</v>
      </c>
      <c r="CV87" s="12">
        <f t="shared" si="63"/>
        <v>0</v>
      </c>
      <c r="CW87" s="12">
        <f t="shared" si="63"/>
        <v>0</v>
      </c>
      <c r="CX87" s="12">
        <f t="shared" si="63"/>
        <v>0</v>
      </c>
      <c r="CY87" s="12">
        <f t="shared" si="63"/>
        <v>0</v>
      </c>
      <c r="CZ87" s="12">
        <f t="shared" si="63"/>
        <v>0</v>
      </c>
      <c r="DA87" s="12">
        <f t="shared" si="63"/>
        <v>0</v>
      </c>
      <c r="DB87" s="12">
        <f t="shared" si="63"/>
        <v>0</v>
      </c>
      <c r="DC87" s="12">
        <f t="shared" si="63"/>
        <v>0</v>
      </c>
      <c r="DD87" s="12">
        <f t="shared" si="63"/>
        <v>0</v>
      </c>
      <c r="DE87" s="12">
        <f t="shared" si="63"/>
        <v>0</v>
      </c>
      <c r="DF87" s="12">
        <f t="shared" si="63"/>
        <v>0</v>
      </c>
      <c r="DG87" s="12">
        <f t="shared" si="63"/>
        <v>0</v>
      </c>
      <c r="DH87" s="12">
        <f t="shared" si="63"/>
        <v>0</v>
      </c>
      <c r="DI87" s="12">
        <f t="shared" si="63"/>
        <v>0</v>
      </c>
      <c r="DJ87" s="12">
        <f t="shared" si="63"/>
        <v>0</v>
      </c>
      <c r="DK87" s="12">
        <f t="shared" si="63"/>
        <v>0</v>
      </c>
      <c r="DL87" s="12">
        <f t="shared" si="63"/>
        <v>0</v>
      </c>
      <c r="DM87" s="12">
        <f t="shared" si="63"/>
        <v>0</v>
      </c>
      <c r="DN87" s="12">
        <f t="shared" si="63"/>
        <v>0</v>
      </c>
      <c r="DO87" s="12">
        <f t="shared" si="63"/>
        <v>0</v>
      </c>
      <c r="DP87" s="12">
        <f t="shared" si="63"/>
        <v>0</v>
      </c>
      <c r="DQ87" s="12">
        <f t="shared" si="63"/>
        <v>0</v>
      </c>
      <c r="DR87" s="12">
        <f t="shared" si="63"/>
        <v>0</v>
      </c>
      <c r="DS87" s="12">
        <f t="shared" si="63"/>
        <v>0</v>
      </c>
      <c r="DT87" s="12">
        <f t="shared" si="63"/>
        <v>0</v>
      </c>
      <c r="DU87" s="12">
        <f t="shared" si="63"/>
        <v>0</v>
      </c>
      <c r="DV87" s="12">
        <f t="shared" si="63"/>
        <v>0</v>
      </c>
      <c r="DW87" s="12">
        <f t="shared" si="63"/>
        <v>0</v>
      </c>
      <c r="DX87" s="12">
        <f t="shared" si="63"/>
        <v>0</v>
      </c>
      <c r="DY87" s="12">
        <f t="shared" si="63"/>
        <v>0</v>
      </c>
      <c r="DZ87" s="12">
        <f t="shared" si="63"/>
        <v>0</v>
      </c>
      <c r="EA87" s="12">
        <f t="shared" ref="EA87:FF87" si="64">EA25</f>
        <v>0</v>
      </c>
      <c r="EB87" s="12">
        <f t="shared" si="64"/>
        <v>0</v>
      </c>
      <c r="EC87" s="12">
        <f t="shared" si="64"/>
        <v>0</v>
      </c>
      <c r="ED87" s="12">
        <f t="shared" si="64"/>
        <v>0</v>
      </c>
      <c r="EE87" s="12">
        <f t="shared" si="64"/>
        <v>0</v>
      </c>
      <c r="EF87" s="12">
        <f t="shared" si="64"/>
        <v>0</v>
      </c>
      <c r="EG87" s="12">
        <f t="shared" si="64"/>
        <v>0</v>
      </c>
      <c r="EH87" s="12">
        <f t="shared" si="64"/>
        <v>0</v>
      </c>
      <c r="EI87" s="12">
        <f t="shared" si="64"/>
        <v>0</v>
      </c>
      <c r="EJ87" s="12">
        <f t="shared" si="64"/>
        <v>0</v>
      </c>
      <c r="EK87" s="12">
        <f t="shared" si="64"/>
        <v>0</v>
      </c>
      <c r="EL87" s="12">
        <f t="shared" si="64"/>
        <v>0</v>
      </c>
      <c r="EM87" s="12">
        <f t="shared" si="64"/>
        <v>0</v>
      </c>
      <c r="EN87" s="12">
        <f t="shared" si="64"/>
        <v>0</v>
      </c>
      <c r="EO87" s="12">
        <f t="shared" si="64"/>
        <v>0</v>
      </c>
      <c r="EP87" s="12">
        <f t="shared" si="64"/>
        <v>0</v>
      </c>
      <c r="EQ87" s="12">
        <f t="shared" si="64"/>
        <v>0</v>
      </c>
      <c r="ER87" s="12">
        <f t="shared" si="64"/>
        <v>0</v>
      </c>
      <c r="ES87" s="12">
        <f t="shared" si="64"/>
        <v>0</v>
      </c>
      <c r="ET87" s="12">
        <f t="shared" si="64"/>
        <v>0</v>
      </c>
      <c r="EU87" s="12">
        <f t="shared" si="64"/>
        <v>0</v>
      </c>
      <c r="EV87" s="12">
        <f t="shared" si="64"/>
        <v>0</v>
      </c>
      <c r="EW87" s="12">
        <f t="shared" si="64"/>
        <v>0</v>
      </c>
      <c r="EX87" s="12">
        <f t="shared" si="64"/>
        <v>0</v>
      </c>
      <c r="EY87" s="12">
        <f t="shared" si="64"/>
        <v>0</v>
      </c>
      <c r="EZ87" s="12">
        <f t="shared" si="64"/>
        <v>0</v>
      </c>
      <c r="FA87" s="12">
        <f t="shared" si="64"/>
        <v>0</v>
      </c>
      <c r="FB87" s="12">
        <f t="shared" si="64"/>
        <v>0</v>
      </c>
      <c r="FC87" s="12">
        <f t="shared" si="64"/>
        <v>0</v>
      </c>
      <c r="FD87" s="12">
        <f t="shared" si="64"/>
        <v>0</v>
      </c>
      <c r="FE87" s="12">
        <f t="shared" si="64"/>
        <v>0</v>
      </c>
      <c r="FF87" s="12">
        <f t="shared" si="64"/>
        <v>0</v>
      </c>
      <c r="FG87" s="12">
        <f t="shared" ref="FG87:FX87" si="65">FG25</f>
        <v>0</v>
      </c>
      <c r="FH87" s="12">
        <f t="shared" si="65"/>
        <v>0</v>
      </c>
      <c r="FI87" s="12">
        <f t="shared" si="65"/>
        <v>0</v>
      </c>
      <c r="FJ87" s="12">
        <f t="shared" si="65"/>
        <v>0</v>
      </c>
      <c r="FK87" s="12">
        <f t="shared" si="65"/>
        <v>0</v>
      </c>
      <c r="FL87" s="12">
        <f t="shared" si="65"/>
        <v>0</v>
      </c>
      <c r="FM87" s="12">
        <f t="shared" si="65"/>
        <v>0</v>
      </c>
      <c r="FN87" s="12">
        <f t="shared" si="65"/>
        <v>0</v>
      </c>
      <c r="FO87" s="12">
        <f t="shared" si="65"/>
        <v>0</v>
      </c>
      <c r="FP87" s="12">
        <f t="shared" si="65"/>
        <v>0</v>
      </c>
      <c r="FQ87" s="12">
        <f t="shared" si="65"/>
        <v>0</v>
      </c>
      <c r="FR87" s="12">
        <f t="shared" si="65"/>
        <v>0</v>
      </c>
      <c r="FS87" s="12">
        <f t="shared" si="65"/>
        <v>0</v>
      </c>
      <c r="FT87" s="12">
        <f t="shared" si="65"/>
        <v>0</v>
      </c>
      <c r="FU87" s="12">
        <f t="shared" si="65"/>
        <v>0</v>
      </c>
      <c r="FV87" s="12">
        <f t="shared" si="65"/>
        <v>0</v>
      </c>
      <c r="FW87" s="12">
        <f t="shared" si="65"/>
        <v>0</v>
      </c>
      <c r="FX87" s="12">
        <f t="shared" si="65"/>
        <v>0</v>
      </c>
      <c r="FY87" s="12"/>
      <c r="FZ87" s="12">
        <f t="shared" si="53"/>
        <v>0</v>
      </c>
      <c r="GA87" s="14"/>
      <c r="GB87" s="2"/>
      <c r="GC87" s="2"/>
      <c r="GD87" s="2"/>
      <c r="GE87" s="2"/>
      <c r="GF87" s="2"/>
      <c r="GG87" s="2"/>
      <c r="GH87" s="2"/>
      <c r="GI87" s="2"/>
      <c r="GJ87" s="2"/>
      <c r="GK87" s="2"/>
    </row>
    <row r="88" spans="1:195" x14ac:dyDescent="0.35">
      <c r="A88" s="3" t="s">
        <v>477</v>
      </c>
      <c r="B88" s="2" t="s">
        <v>822</v>
      </c>
      <c r="C88" s="12">
        <f t="shared" ref="C88:AH88" si="66">C26</f>
        <v>0</v>
      </c>
      <c r="D88" s="12">
        <f t="shared" si="66"/>
        <v>0</v>
      </c>
      <c r="E88" s="12">
        <f t="shared" si="66"/>
        <v>0</v>
      </c>
      <c r="F88" s="12">
        <f t="shared" si="66"/>
        <v>0</v>
      </c>
      <c r="G88" s="12">
        <f t="shared" si="66"/>
        <v>0</v>
      </c>
      <c r="H88" s="12">
        <f t="shared" si="66"/>
        <v>0</v>
      </c>
      <c r="I88" s="12">
        <f t="shared" si="66"/>
        <v>0</v>
      </c>
      <c r="J88" s="12">
        <f t="shared" si="66"/>
        <v>0</v>
      </c>
      <c r="K88" s="12">
        <f t="shared" si="66"/>
        <v>0</v>
      </c>
      <c r="L88" s="12">
        <f t="shared" si="66"/>
        <v>0</v>
      </c>
      <c r="M88" s="12">
        <f t="shared" si="66"/>
        <v>0</v>
      </c>
      <c r="N88" s="12">
        <f t="shared" si="66"/>
        <v>0</v>
      </c>
      <c r="O88" s="12">
        <f t="shared" si="66"/>
        <v>0</v>
      </c>
      <c r="P88" s="12">
        <f t="shared" si="66"/>
        <v>0</v>
      </c>
      <c r="Q88" s="12">
        <f t="shared" si="66"/>
        <v>0</v>
      </c>
      <c r="R88" s="12">
        <f t="shared" si="66"/>
        <v>0</v>
      </c>
      <c r="S88" s="12">
        <f t="shared" si="66"/>
        <v>0</v>
      </c>
      <c r="T88" s="12">
        <f t="shared" si="66"/>
        <v>0</v>
      </c>
      <c r="U88" s="12">
        <f t="shared" si="66"/>
        <v>0</v>
      </c>
      <c r="V88" s="12">
        <f t="shared" si="66"/>
        <v>0</v>
      </c>
      <c r="W88" s="12">
        <f t="shared" si="66"/>
        <v>0</v>
      </c>
      <c r="X88" s="12">
        <f t="shared" si="66"/>
        <v>0</v>
      </c>
      <c r="Y88" s="12">
        <f t="shared" si="66"/>
        <v>0</v>
      </c>
      <c r="Z88" s="12">
        <f t="shared" si="66"/>
        <v>0</v>
      </c>
      <c r="AA88" s="12">
        <f t="shared" si="66"/>
        <v>0</v>
      </c>
      <c r="AB88" s="12">
        <f t="shared" si="66"/>
        <v>0</v>
      </c>
      <c r="AC88" s="12">
        <f t="shared" si="66"/>
        <v>0</v>
      </c>
      <c r="AD88" s="12">
        <f t="shared" si="66"/>
        <v>0</v>
      </c>
      <c r="AE88" s="12">
        <f t="shared" si="66"/>
        <v>0</v>
      </c>
      <c r="AF88" s="12">
        <f t="shared" si="66"/>
        <v>0</v>
      </c>
      <c r="AG88" s="12">
        <f t="shared" si="66"/>
        <v>0</v>
      </c>
      <c r="AH88" s="12">
        <f t="shared" si="66"/>
        <v>0</v>
      </c>
      <c r="AI88" s="12">
        <f t="shared" ref="AI88:BN88" si="67">AI26</f>
        <v>0</v>
      </c>
      <c r="AJ88" s="12">
        <f t="shared" si="67"/>
        <v>0</v>
      </c>
      <c r="AK88" s="12">
        <f t="shared" si="67"/>
        <v>0</v>
      </c>
      <c r="AL88" s="12">
        <f t="shared" si="67"/>
        <v>0</v>
      </c>
      <c r="AM88" s="12">
        <f t="shared" si="67"/>
        <v>0</v>
      </c>
      <c r="AN88" s="12">
        <f t="shared" si="67"/>
        <v>0</v>
      </c>
      <c r="AO88" s="12">
        <f t="shared" si="67"/>
        <v>0</v>
      </c>
      <c r="AP88" s="12">
        <f t="shared" si="67"/>
        <v>0</v>
      </c>
      <c r="AQ88" s="12">
        <f t="shared" si="67"/>
        <v>0</v>
      </c>
      <c r="AR88" s="12">
        <f t="shared" si="67"/>
        <v>0</v>
      </c>
      <c r="AS88" s="12">
        <f t="shared" si="67"/>
        <v>0</v>
      </c>
      <c r="AT88" s="12">
        <f t="shared" si="67"/>
        <v>0</v>
      </c>
      <c r="AU88" s="12">
        <f t="shared" si="67"/>
        <v>0</v>
      </c>
      <c r="AV88" s="12">
        <f t="shared" si="67"/>
        <v>0</v>
      </c>
      <c r="AW88" s="12">
        <f t="shared" si="67"/>
        <v>0</v>
      </c>
      <c r="AX88" s="12">
        <f t="shared" si="67"/>
        <v>0</v>
      </c>
      <c r="AY88" s="12">
        <f t="shared" si="67"/>
        <v>0</v>
      </c>
      <c r="AZ88" s="12">
        <f t="shared" si="67"/>
        <v>0</v>
      </c>
      <c r="BA88" s="12">
        <f t="shared" si="67"/>
        <v>0</v>
      </c>
      <c r="BB88" s="12">
        <f t="shared" si="67"/>
        <v>0</v>
      </c>
      <c r="BC88" s="12">
        <f t="shared" si="67"/>
        <v>0</v>
      </c>
      <c r="BD88" s="12">
        <f t="shared" si="67"/>
        <v>0</v>
      </c>
      <c r="BE88" s="12">
        <f t="shared" si="67"/>
        <v>0</v>
      </c>
      <c r="BF88" s="12">
        <f t="shared" si="67"/>
        <v>0</v>
      </c>
      <c r="BG88" s="12">
        <f t="shared" si="67"/>
        <v>0</v>
      </c>
      <c r="BH88" s="12">
        <f t="shared" si="67"/>
        <v>0</v>
      </c>
      <c r="BI88" s="12">
        <f t="shared" si="67"/>
        <v>0</v>
      </c>
      <c r="BJ88" s="12">
        <f t="shared" si="67"/>
        <v>0</v>
      </c>
      <c r="BK88" s="12">
        <f t="shared" si="67"/>
        <v>0</v>
      </c>
      <c r="BL88" s="12">
        <f t="shared" si="67"/>
        <v>0</v>
      </c>
      <c r="BM88" s="12">
        <f t="shared" si="67"/>
        <v>0</v>
      </c>
      <c r="BN88" s="12">
        <f t="shared" si="67"/>
        <v>0</v>
      </c>
      <c r="BO88" s="12">
        <f t="shared" ref="BO88:CT88" si="68">BO26</f>
        <v>0</v>
      </c>
      <c r="BP88" s="12">
        <f t="shared" si="68"/>
        <v>0</v>
      </c>
      <c r="BQ88" s="12">
        <f t="shared" si="68"/>
        <v>0</v>
      </c>
      <c r="BR88" s="12">
        <f t="shared" si="68"/>
        <v>0</v>
      </c>
      <c r="BS88" s="12">
        <f t="shared" si="68"/>
        <v>0</v>
      </c>
      <c r="BT88" s="12">
        <f t="shared" si="68"/>
        <v>0</v>
      </c>
      <c r="BU88" s="12">
        <f t="shared" si="68"/>
        <v>0</v>
      </c>
      <c r="BV88" s="12">
        <f t="shared" si="68"/>
        <v>0</v>
      </c>
      <c r="BW88" s="12">
        <f t="shared" si="68"/>
        <v>0</v>
      </c>
      <c r="BX88" s="12">
        <f t="shared" si="68"/>
        <v>0</v>
      </c>
      <c r="BY88" s="12">
        <f t="shared" si="68"/>
        <v>0</v>
      </c>
      <c r="BZ88" s="12">
        <f t="shared" si="68"/>
        <v>0</v>
      </c>
      <c r="CA88" s="12">
        <f t="shared" si="68"/>
        <v>0</v>
      </c>
      <c r="CB88" s="12">
        <f t="shared" si="68"/>
        <v>0</v>
      </c>
      <c r="CC88" s="12">
        <f t="shared" si="68"/>
        <v>0</v>
      </c>
      <c r="CD88" s="12">
        <f t="shared" si="68"/>
        <v>0</v>
      </c>
      <c r="CE88" s="12">
        <f t="shared" si="68"/>
        <v>0</v>
      </c>
      <c r="CF88" s="12">
        <f t="shared" si="68"/>
        <v>0</v>
      </c>
      <c r="CG88" s="12">
        <f t="shared" si="68"/>
        <v>0</v>
      </c>
      <c r="CH88" s="12">
        <f t="shared" si="68"/>
        <v>0</v>
      </c>
      <c r="CI88" s="12">
        <f t="shared" si="68"/>
        <v>0</v>
      </c>
      <c r="CJ88" s="12">
        <f t="shared" si="68"/>
        <v>0</v>
      </c>
      <c r="CK88" s="12">
        <f t="shared" si="68"/>
        <v>0</v>
      </c>
      <c r="CL88" s="12">
        <f t="shared" si="68"/>
        <v>0</v>
      </c>
      <c r="CM88" s="12">
        <f t="shared" si="68"/>
        <v>0</v>
      </c>
      <c r="CN88" s="12">
        <f t="shared" si="68"/>
        <v>0</v>
      </c>
      <c r="CO88" s="12">
        <f t="shared" si="68"/>
        <v>0</v>
      </c>
      <c r="CP88" s="12">
        <f t="shared" si="68"/>
        <v>0</v>
      </c>
      <c r="CQ88" s="12">
        <f t="shared" si="68"/>
        <v>0</v>
      </c>
      <c r="CR88" s="12">
        <f t="shared" si="68"/>
        <v>0</v>
      </c>
      <c r="CS88" s="12">
        <f t="shared" si="68"/>
        <v>0</v>
      </c>
      <c r="CT88" s="12">
        <f t="shared" si="68"/>
        <v>0</v>
      </c>
      <c r="CU88" s="12">
        <f t="shared" ref="CU88:DZ88" si="69">CU26</f>
        <v>0</v>
      </c>
      <c r="CV88" s="12">
        <f t="shared" si="69"/>
        <v>0</v>
      </c>
      <c r="CW88" s="12">
        <f t="shared" si="69"/>
        <v>0</v>
      </c>
      <c r="CX88" s="12">
        <f t="shared" si="69"/>
        <v>0</v>
      </c>
      <c r="CY88" s="12">
        <f t="shared" si="69"/>
        <v>0</v>
      </c>
      <c r="CZ88" s="12">
        <f t="shared" si="69"/>
        <v>0</v>
      </c>
      <c r="DA88" s="12">
        <f t="shared" si="69"/>
        <v>0</v>
      </c>
      <c r="DB88" s="12">
        <f t="shared" si="69"/>
        <v>0</v>
      </c>
      <c r="DC88" s="12">
        <f t="shared" si="69"/>
        <v>0</v>
      </c>
      <c r="DD88" s="12">
        <f t="shared" si="69"/>
        <v>0</v>
      </c>
      <c r="DE88" s="12">
        <f t="shared" si="69"/>
        <v>0</v>
      </c>
      <c r="DF88" s="12">
        <f t="shared" si="69"/>
        <v>0</v>
      </c>
      <c r="DG88" s="12">
        <f t="shared" si="69"/>
        <v>0</v>
      </c>
      <c r="DH88" s="12">
        <f t="shared" si="69"/>
        <v>0</v>
      </c>
      <c r="DI88" s="12">
        <f t="shared" si="69"/>
        <v>0</v>
      </c>
      <c r="DJ88" s="12">
        <f t="shared" si="69"/>
        <v>0</v>
      </c>
      <c r="DK88" s="12">
        <f t="shared" si="69"/>
        <v>0</v>
      </c>
      <c r="DL88" s="12">
        <f t="shared" si="69"/>
        <v>0</v>
      </c>
      <c r="DM88" s="12">
        <f t="shared" si="69"/>
        <v>0</v>
      </c>
      <c r="DN88" s="12">
        <f t="shared" si="69"/>
        <v>0</v>
      </c>
      <c r="DO88" s="12">
        <f t="shared" si="69"/>
        <v>0</v>
      </c>
      <c r="DP88" s="12">
        <f t="shared" si="69"/>
        <v>0</v>
      </c>
      <c r="DQ88" s="12">
        <f t="shared" si="69"/>
        <v>0</v>
      </c>
      <c r="DR88" s="12">
        <f t="shared" si="69"/>
        <v>0</v>
      </c>
      <c r="DS88" s="12">
        <f t="shared" si="69"/>
        <v>0</v>
      </c>
      <c r="DT88" s="12">
        <f t="shared" si="69"/>
        <v>0</v>
      </c>
      <c r="DU88" s="12">
        <f t="shared" si="69"/>
        <v>0</v>
      </c>
      <c r="DV88" s="12">
        <f t="shared" si="69"/>
        <v>0</v>
      </c>
      <c r="DW88" s="12">
        <f t="shared" si="69"/>
        <v>0</v>
      </c>
      <c r="DX88" s="12">
        <f t="shared" si="69"/>
        <v>0</v>
      </c>
      <c r="DY88" s="12">
        <f t="shared" si="69"/>
        <v>0</v>
      </c>
      <c r="DZ88" s="12">
        <f t="shared" si="69"/>
        <v>0</v>
      </c>
      <c r="EA88" s="12">
        <f t="shared" ref="EA88:FF88" si="70">EA26</f>
        <v>0</v>
      </c>
      <c r="EB88" s="12">
        <f t="shared" si="70"/>
        <v>0</v>
      </c>
      <c r="EC88" s="12">
        <f t="shared" si="70"/>
        <v>0</v>
      </c>
      <c r="ED88" s="12">
        <f t="shared" si="70"/>
        <v>0</v>
      </c>
      <c r="EE88" s="12">
        <f t="shared" si="70"/>
        <v>0</v>
      </c>
      <c r="EF88" s="12">
        <f t="shared" si="70"/>
        <v>0</v>
      </c>
      <c r="EG88" s="12">
        <f t="shared" si="70"/>
        <v>0</v>
      </c>
      <c r="EH88" s="12">
        <f t="shared" si="70"/>
        <v>0</v>
      </c>
      <c r="EI88" s="12">
        <f t="shared" si="70"/>
        <v>0</v>
      </c>
      <c r="EJ88" s="12">
        <f t="shared" si="70"/>
        <v>0</v>
      </c>
      <c r="EK88" s="12">
        <f t="shared" si="70"/>
        <v>0</v>
      </c>
      <c r="EL88" s="12">
        <f t="shared" si="70"/>
        <v>0</v>
      </c>
      <c r="EM88" s="12">
        <f t="shared" si="70"/>
        <v>0</v>
      </c>
      <c r="EN88" s="12">
        <f t="shared" si="70"/>
        <v>0</v>
      </c>
      <c r="EO88" s="12">
        <f t="shared" si="70"/>
        <v>0</v>
      </c>
      <c r="EP88" s="12">
        <f t="shared" si="70"/>
        <v>0</v>
      </c>
      <c r="EQ88" s="12">
        <f t="shared" si="70"/>
        <v>0</v>
      </c>
      <c r="ER88" s="12">
        <f t="shared" si="70"/>
        <v>0</v>
      </c>
      <c r="ES88" s="12">
        <f t="shared" si="70"/>
        <v>0</v>
      </c>
      <c r="ET88" s="12">
        <f t="shared" si="70"/>
        <v>0</v>
      </c>
      <c r="EU88" s="12">
        <f t="shared" si="70"/>
        <v>0</v>
      </c>
      <c r="EV88" s="12">
        <f t="shared" si="70"/>
        <v>0</v>
      </c>
      <c r="EW88" s="12">
        <f t="shared" si="70"/>
        <v>0</v>
      </c>
      <c r="EX88" s="12">
        <f t="shared" si="70"/>
        <v>0</v>
      </c>
      <c r="EY88" s="12">
        <f t="shared" si="70"/>
        <v>0</v>
      </c>
      <c r="EZ88" s="12">
        <f t="shared" si="70"/>
        <v>0</v>
      </c>
      <c r="FA88" s="12">
        <f t="shared" si="70"/>
        <v>0</v>
      </c>
      <c r="FB88" s="12">
        <f t="shared" si="70"/>
        <v>0</v>
      </c>
      <c r="FC88" s="12">
        <f t="shared" si="70"/>
        <v>0</v>
      </c>
      <c r="FD88" s="12">
        <f t="shared" si="70"/>
        <v>0</v>
      </c>
      <c r="FE88" s="12">
        <f t="shared" si="70"/>
        <v>0</v>
      </c>
      <c r="FF88" s="12">
        <f t="shared" si="70"/>
        <v>0</v>
      </c>
      <c r="FG88" s="12">
        <f t="shared" ref="FG88:FX88" si="71">FG26</f>
        <v>0</v>
      </c>
      <c r="FH88" s="12">
        <f t="shared" si="71"/>
        <v>0</v>
      </c>
      <c r="FI88" s="12">
        <f t="shared" si="71"/>
        <v>0</v>
      </c>
      <c r="FJ88" s="12">
        <f t="shared" si="71"/>
        <v>0</v>
      </c>
      <c r="FK88" s="12">
        <f t="shared" si="71"/>
        <v>0</v>
      </c>
      <c r="FL88" s="12">
        <f t="shared" si="71"/>
        <v>0</v>
      </c>
      <c r="FM88" s="12">
        <f t="shared" si="71"/>
        <v>0</v>
      </c>
      <c r="FN88" s="12">
        <f t="shared" si="71"/>
        <v>0</v>
      </c>
      <c r="FO88" s="12">
        <f t="shared" si="71"/>
        <v>0</v>
      </c>
      <c r="FP88" s="12">
        <f t="shared" si="71"/>
        <v>0</v>
      </c>
      <c r="FQ88" s="12">
        <f t="shared" si="71"/>
        <v>0</v>
      </c>
      <c r="FR88" s="12">
        <f t="shared" si="71"/>
        <v>0</v>
      </c>
      <c r="FS88" s="12">
        <f t="shared" si="71"/>
        <v>0</v>
      </c>
      <c r="FT88" s="12">
        <f t="shared" si="71"/>
        <v>0</v>
      </c>
      <c r="FU88" s="12">
        <f t="shared" si="71"/>
        <v>0</v>
      </c>
      <c r="FV88" s="12">
        <f t="shared" si="71"/>
        <v>0</v>
      </c>
      <c r="FW88" s="12">
        <f t="shared" si="71"/>
        <v>0</v>
      </c>
      <c r="FX88" s="12">
        <f t="shared" si="71"/>
        <v>0</v>
      </c>
      <c r="FY88" s="12"/>
      <c r="FZ88" s="12">
        <f t="shared" si="53"/>
        <v>0</v>
      </c>
      <c r="GA88" s="14"/>
      <c r="GB88" s="12"/>
      <c r="GC88" s="12"/>
      <c r="GD88" s="12"/>
      <c r="GE88" s="2"/>
      <c r="GF88" s="2"/>
      <c r="GG88" s="2"/>
      <c r="GH88" s="2"/>
      <c r="GI88" s="2"/>
      <c r="GJ88" s="2"/>
      <c r="GK88" s="2"/>
    </row>
    <row r="89" spans="1:195" x14ac:dyDescent="0.35">
      <c r="A89" s="3" t="s">
        <v>823</v>
      </c>
      <c r="B89" s="2" t="s">
        <v>824</v>
      </c>
      <c r="C89" s="12">
        <f t="shared" ref="C89:AH89" si="72">C27</f>
        <v>0</v>
      </c>
      <c r="D89" s="12">
        <f t="shared" si="72"/>
        <v>0</v>
      </c>
      <c r="E89" s="12">
        <f t="shared" si="72"/>
        <v>0</v>
      </c>
      <c r="F89" s="12">
        <f t="shared" si="72"/>
        <v>0</v>
      </c>
      <c r="G89" s="12">
        <f t="shared" si="72"/>
        <v>0</v>
      </c>
      <c r="H89" s="12">
        <f t="shared" si="72"/>
        <v>0</v>
      </c>
      <c r="I89" s="12">
        <f t="shared" si="72"/>
        <v>0</v>
      </c>
      <c r="J89" s="12">
        <f t="shared" si="72"/>
        <v>0</v>
      </c>
      <c r="K89" s="12">
        <f t="shared" si="72"/>
        <v>0</v>
      </c>
      <c r="L89" s="12">
        <f t="shared" si="72"/>
        <v>0</v>
      </c>
      <c r="M89" s="12">
        <f t="shared" si="72"/>
        <v>0</v>
      </c>
      <c r="N89" s="12">
        <f t="shared" si="72"/>
        <v>0</v>
      </c>
      <c r="O89" s="12">
        <f t="shared" si="72"/>
        <v>0</v>
      </c>
      <c r="P89" s="12">
        <f t="shared" si="72"/>
        <v>0</v>
      </c>
      <c r="Q89" s="12">
        <f t="shared" si="72"/>
        <v>0</v>
      </c>
      <c r="R89" s="12">
        <f t="shared" si="72"/>
        <v>0</v>
      </c>
      <c r="S89" s="12">
        <f t="shared" si="72"/>
        <v>0</v>
      </c>
      <c r="T89" s="12">
        <f t="shared" si="72"/>
        <v>0</v>
      </c>
      <c r="U89" s="12">
        <f t="shared" si="72"/>
        <v>0</v>
      </c>
      <c r="V89" s="12">
        <f t="shared" si="72"/>
        <v>0</v>
      </c>
      <c r="W89" s="12">
        <f t="shared" si="72"/>
        <v>0</v>
      </c>
      <c r="X89" s="12">
        <f t="shared" si="72"/>
        <v>0</v>
      </c>
      <c r="Y89" s="12">
        <f t="shared" si="72"/>
        <v>0</v>
      </c>
      <c r="Z89" s="12">
        <f t="shared" si="72"/>
        <v>0</v>
      </c>
      <c r="AA89" s="12">
        <f t="shared" si="72"/>
        <v>0</v>
      </c>
      <c r="AB89" s="12">
        <f t="shared" si="72"/>
        <v>0</v>
      </c>
      <c r="AC89" s="12">
        <f t="shared" si="72"/>
        <v>0</v>
      </c>
      <c r="AD89" s="12">
        <f t="shared" si="72"/>
        <v>0</v>
      </c>
      <c r="AE89" s="12">
        <f t="shared" si="72"/>
        <v>0</v>
      </c>
      <c r="AF89" s="12">
        <f t="shared" si="72"/>
        <v>0</v>
      </c>
      <c r="AG89" s="12">
        <f t="shared" si="72"/>
        <v>0</v>
      </c>
      <c r="AH89" s="12">
        <f t="shared" si="72"/>
        <v>0</v>
      </c>
      <c r="AI89" s="12">
        <f t="shared" ref="AI89:BM89" si="73">AI27</f>
        <v>0</v>
      </c>
      <c r="AJ89" s="12">
        <f t="shared" si="73"/>
        <v>0</v>
      </c>
      <c r="AK89" s="12">
        <f t="shared" si="73"/>
        <v>0</v>
      </c>
      <c r="AL89" s="12">
        <f t="shared" si="73"/>
        <v>0</v>
      </c>
      <c r="AM89" s="12">
        <f t="shared" si="73"/>
        <v>0</v>
      </c>
      <c r="AN89" s="12">
        <f t="shared" si="73"/>
        <v>0</v>
      </c>
      <c r="AO89" s="12">
        <f t="shared" si="73"/>
        <v>0</v>
      </c>
      <c r="AP89" s="12">
        <f t="shared" si="73"/>
        <v>0</v>
      </c>
      <c r="AQ89" s="12">
        <f t="shared" si="73"/>
        <v>0</v>
      </c>
      <c r="AR89" s="12">
        <f t="shared" si="73"/>
        <v>0</v>
      </c>
      <c r="AS89" s="12">
        <f t="shared" si="73"/>
        <v>0</v>
      </c>
      <c r="AT89" s="12">
        <f t="shared" si="73"/>
        <v>0</v>
      </c>
      <c r="AU89" s="12">
        <f t="shared" si="73"/>
        <v>0</v>
      </c>
      <c r="AV89" s="12">
        <f t="shared" si="73"/>
        <v>0</v>
      </c>
      <c r="AW89" s="12">
        <f t="shared" si="73"/>
        <v>0</v>
      </c>
      <c r="AX89" s="12">
        <f t="shared" si="73"/>
        <v>0</v>
      </c>
      <c r="AY89" s="12">
        <f t="shared" si="73"/>
        <v>0</v>
      </c>
      <c r="AZ89" s="12">
        <f t="shared" si="73"/>
        <v>0</v>
      </c>
      <c r="BA89" s="12">
        <f t="shared" si="73"/>
        <v>0</v>
      </c>
      <c r="BB89" s="12">
        <f t="shared" si="73"/>
        <v>0</v>
      </c>
      <c r="BC89" s="12">
        <f t="shared" si="73"/>
        <v>0</v>
      </c>
      <c r="BD89" s="12">
        <f t="shared" si="73"/>
        <v>0</v>
      </c>
      <c r="BE89" s="12">
        <f t="shared" si="73"/>
        <v>0</v>
      </c>
      <c r="BF89" s="12">
        <f t="shared" si="73"/>
        <v>0</v>
      </c>
      <c r="BG89" s="12">
        <f t="shared" si="73"/>
        <v>0</v>
      </c>
      <c r="BH89" s="12">
        <f t="shared" si="73"/>
        <v>0</v>
      </c>
      <c r="BI89" s="12">
        <f t="shared" si="73"/>
        <v>0</v>
      </c>
      <c r="BJ89" s="12">
        <f t="shared" si="73"/>
        <v>0</v>
      </c>
      <c r="BK89" s="12">
        <f t="shared" si="73"/>
        <v>0</v>
      </c>
      <c r="BL89" s="12">
        <f t="shared" si="73"/>
        <v>0</v>
      </c>
      <c r="BM89" s="12">
        <f t="shared" si="73"/>
        <v>0</v>
      </c>
      <c r="BN89" s="12">
        <f t="shared" ref="BN89" si="74">BN27</f>
        <v>0</v>
      </c>
      <c r="BO89" s="12">
        <f t="shared" ref="BO89:CT89" si="75">BO27</f>
        <v>0</v>
      </c>
      <c r="BP89" s="12">
        <f t="shared" si="75"/>
        <v>0</v>
      </c>
      <c r="BQ89" s="12">
        <f t="shared" si="75"/>
        <v>0</v>
      </c>
      <c r="BR89" s="12">
        <f t="shared" si="75"/>
        <v>0</v>
      </c>
      <c r="BS89" s="12">
        <f t="shared" si="75"/>
        <v>0</v>
      </c>
      <c r="BT89" s="12">
        <f t="shared" si="75"/>
        <v>0</v>
      </c>
      <c r="BU89" s="12">
        <f t="shared" si="75"/>
        <v>0</v>
      </c>
      <c r="BV89" s="12">
        <f t="shared" si="75"/>
        <v>0</v>
      </c>
      <c r="BW89" s="12">
        <f t="shared" si="75"/>
        <v>0</v>
      </c>
      <c r="BX89" s="12">
        <f t="shared" si="75"/>
        <v>0</v>
      </c>
      <c r="BY89" s="12">
        <f t="shared" si="75"/>
        <v>0</v>
      </c>
      <c r="BZ89" s="12">
        <f t="shared" si="75"/>
        <v>0</v>
      </c>
      <c r="CA89" s="12">
        <f t="shared" si="75"/>
        <v>0</v>
      </c>
      <c r="CB89" s="12">
        <f t="shared" si="75"/>
        <v>0</v>
      </c>
      <c r="CC89" s="12">
        <f t="shared" si="75"/>
        <v>0</v>
      </c>
      <c r="CD89" s="12">
        <f t="shared" si="75"/>
        <v>0</v>
      </c>
      <c r="CE89" s="12">
        <f t="shared" si="75"/>
        <v>0</v>
      </c>
      <c r="CF89" s="12">
        <f t="shared" si="75"/>
        <v>0</v>
      </c>
      <c r="CG89" s="12">
        <f t="shared" si="75"/>
        <v>0</v>
      </c>
      <c r="CH89" s="12">
        <f t="shared" si="75"/>
        <v>0</v>
      </c>
      <c r="CI89" s="12">
        <f t="shared" si="75"/>
        <v>0</v>
      </c>
      <c r="CJ89" s="12">
        <f t="shared" si="75"/>
        <v>0</v>
      </c>
      <c r="CK89" s="12">
        <f t="shared" si="75"/>
        <v>0</v>
      </c>
      <c r="CL89" s="12">
        <f t="shared" si="75"/>
        <v>0</v>
      </c>
      <c r="CM89" s="12">
        <f t="shared" si="75"/>
        <v>0</v>
      </c>
      <c r="CN89" s="12">
        <f t="shared" si="75"/>
        <v>0</v>
      </c>
      <c r="CO89" s="12">
        <f t="shared" si="75"/>
        <v>0</v>
      </c>
      <c r="CP89" s="12">
        <f t="shared" si="75"/>
        <v>0</v>
      </c>
      <c r="CQ89" s="12">
        <f t="shared" si="75"/>
        <v>0</v>
      </c>
      <c r="CR89" s="12">
        <f t="shared" si="75"/>
        <v>0</v>
      </c>
      <c r="CS89" s="12">
        <f t="shared" si="75"/>
        <v>0</v>
      </c>
      <c r="CT89" s="12">
        <f t="shared" si="75"/>
        <v>0</v>
      </c>
      <c r="CU89" s="12">
        <f t="shared" ref="CU89:DY89" si="76">CU27</f>
        <v>0</v>
      </c>
      <c r="CV89" s="12">
        <f t="shared" si="76"/>
        <v>0</v>
      </c>
      <c r="CW89" s="12">
        <f t="shared" si="76"/>
        <v>0</v>
      </c>
      <c r="CX89" s="12">
        <f t="shared" si="76"/>
        <v>0</v>
      </c>
      <c r="CY89" s="12">
        <f t="shared" si="76"/>
        <v>0</v>
      </c>
      <c r="CZ89" s="12">
        <f t="shared" si="76"/>
        <v>0</v>
      </c>
      <c r="DA89" s="12">
        <f t="shared" si="76"/>
        <v>0</v>
      </c>
      <c r="DB89" s="12">
        <f t="shared" si="76"/>
        <v>0</v>
      </c>
      <c r="DC89" s="12">
        <f t="shared" si="76"/>
        <v>0</v>
      </c>
      <c r="DD89" s="12">
        <f t="shared" si="76"/>
        <v>0</v>
      </c>
      <c r="DE89" s="12">
        <f t="shared" si="76"/>
        <v>0</v>
      </c>
      <c r="DF89" s="12">
        <f t="shared" si="76"/>
        <v>0</v>
      </c>
      <c r="DG89" s="12">
        <f t="shared" si="76"/>
        <v>0</v>
      </c>
      <c r="DH89" s="12">
        <f t="shared" si="76"/>
        <v>0</v>
      </c>
      <c r="DI89" s="12">
        <f t="shared" si="76"/>
        <v>0</v>
      </c>
      <c r="DJ89" s="12">
        <f t="shared" si="76"/>
        <v>0</v>
      </c>
      <c r="DK89" s="12">
        <f t="shared" si="76"/>
        <v>0</v>
      </c>
      <c r="DL89" s="12">
        <f t="shared" si="76"/>
        <v>0</v>
      </c>
      <c r="DM89" s="12">
        <f t="shared" si="76"/>
        <v>0</v>
      </c>
      <c r="DN89" s="12">
        <f t="shared" si="76"/>
        <v>0</v>
      </c>
      <c r="DO89" s="12">
        <f t="shared" si="76"/>
        <v>0</v>
      </c>
      <c r="DP89" s="12">
        <f t="shared" si="76"/>
        <v>0</v>
      </c>
      <c r="DQ89" s="12">
        <f t="shared" si="76"/>
        <v>0</v>
      </c>
      <c r="DR89" s="12">
        <f t="shared" si="76"/>
        <v>0</v>
      </c>
      <c r="DS89" s="12">
        <f t="shared" si="76"/>
        <v>0</v>
      </c>
      <c r="DT89" s="12">
        <f t="shared" si="76"/>
        <v>0</v>
      </c>
      <c r="DU89" s="12">
        <f t="shared" si="76"/>
        <v>0</v>
      </c>
      <c r="DV89" s="12">
        <f t="shared" si="76"/>
        <v>0</v>
      </c>
      <c r="DW89" s="12">
        <f t="shared" si="76"/>
        <v>0</v>
      </c>
      <c r="DX89" s="12">
        <f t="shared" si="76"/>
        <v>0</v>
      </c>
      <c r="DY89" s="12">
        <f t="shared" si="76"/>
        <v>0</v>
      </c>
      <c r="DZ89" s="12">
        <f t="shared" ref="DZ89" si="77">DZ27</f>
        <v>0</v>
      </c>
      <c r="EA89" s="12">
        <f t="shared" ref="EA89:FF89" si="78">EA27</f>
        <v>0</v>
      </c>
      <c r="EB89" s="12">
        <f t="shared" si="78"/>
        <v>0</v>
      </c>
      <c r="EC89" s="12">
        <f t="shared" si="78"/>
        <v>0</v>
      </c>
      <c r="ED89" s="12">
        <f t="shared" si="78"/>
        <v>0</v>
      </c>
      <c r="EE89" s="12">
        <f t="shared" si="78"/>
        <v>0</v>
      </c>
      <c r="EF89" s="12">
        <f t="shared" si="78"/>
        <v>0</v>
      </c>
      <c r="EG89" s="12">
        <f t="shared" si="78"/>
        <v>0</v>
      </c>
      <c r="EH89" s="12">
        <f t="shared" si="78"/>
        <v>0</v>
      </c>
      <c r="EI89" s="12">
        <f t="shared" si="78"/>
        <v>0</v>
      </c>
      <c r="EJ89" s="12">
        <f t="shared" si="78"/>
        <v>0</v>
      </c>
      <c r="EK89" s="12">
        <f t="shared" si="78"/>
        <v>0</v>
      </c>
      <c r="EL89" s="12">
        <f t="shared" si="78"/>
        <v>0</v>
      </c>
      <c r="EM89" s="12">
        <f t="shared" si="78"/>
        <v>0</v>
      </c>
      <c r="EN89" s="12">
        <f t="shared" si="78"/>
        <v>0</v>
      </c>
      <c r="EO89" s="12">
        <f t="shared" si="78"/>
        <v>0</v>
      </c>
      <c r="EP89" s="12">
        <f t="shared" si="78"/>
        <v>0</v>
      </c>
      <c r="EQ89" s="12">
        <f t="shared" si="78"/>
        <v>0</v>
      </c>
      <c r="ER89" s="12">
        <f t="shared" si="78"/>
        <v>0</v>
      </c>
      <c r="ES89" s="12">
        <f t="shared" si="78"/>
        <v>0</v>
      </c>
      <c r="ET89" s="12">
        <f t="shared" si="78"/>
        <v>0</v>
      </c>
      <c r="EU89" s="12">
        <f t="shared" si="78"/>
        <v>0</v>
      </c>
      <c r="EV89" s="12">
        <f t="shared" si="78"/>
        <v>0</v>
      </c>
      <c r="EW89" s="12">
        <f t="shared" si="78"/>
        <v>0</v>
      </c>
      <c r="EX89" s="12">
        <f t="shared" si="78"/>
        <v>0</v>
      </c>
      <c r="EY89" s="12">
        <f t="shared" si="78"/>
        <v>0</v>
      </c>
      <c r="EZ89" s="12">
        <f t="shared" si="78"/>
        <v>0</v>
      </c>
      <c r="FA89" s="12">
        <f t="shared" si="78"/>
        <v>0</v>
      </c>
      <c r="FB89" s="12">
        <f t="shared" si="78"/>
        <v>0</v>
      </c>
      <c r="FC89" s="12">
        <f t="shared" si="78"/>
        <v>0</v>
      </c>
      <c r="FD89" s="12">
        <f t="shared" si="78"/>
        <v>0</v>
      </c>
      <c r="FE89" s="12">
        <f t="shared" si="78"/>
        <v>0</v>
      </c>
      <c r="FF89" s="12">
        <f t="shared" si="78"/>
        <v>0</v>
      </c>
      <c r="FG89" s="12">
        <f t="shared" ref="FG89:FX89" si="79">FG27</f>
        <v>0</v>
      </c>
      <c r="FH89" s="12">
        <f t="shared" si="79"/>
        <v>0</v>
      </c>
      <c r="FI89" s="12">
        <f t="shared" si="79"/>
        <v>0</v>
      </c>
      <c r="FJ89" s="12">
        <f t="shared" si="79"/>
        <v>0</v>
      </c>
      <c r="FK89" s="12">
        <f t="shared" si="79"/>
        <v>0</v>
      </c>
      <c r="FL89" s="12">
        <f t="shared" si="79"/>
        <v>0</v>
      </c>
      <c r="FM89" s="12">
        <f t="shared" si="79"/>
        <v>0</v>
      </c>
      <c r="FN89" s="12">
        <f t="shared" si="79"/>
        <v>0</v>
      </c>
      <c r="FO89" s="12">
        <f t="shared" si="79"/>
        <v>0</v>
      </c>
      <c r="FP89" s="12">
        <f t="shared" si="79"/>
        <v>0</v>
      </c>
      <c r="FQ89" s="12">
        <f t="shared" si="79"/>
        <v>0</v>
      </c>
      <c r="FR89" s="12">
        <f t="shared" si="79"/>
        <v>0</v>
      </c>
      <c r="FS89" s="12">
        <f t="shared" si="79"/>
        <v>0</v>
      </c>
      <c r="FT89" s="12">
        <f t="shared" si="79"/>
        <v>0</v>
      </c>
      <c r="FU89" s="12">
        <f t="shared" si="79"/>
        <v>0</v>
      </c>
      <c r="FV89" s="12">
        <f t="shared" si="79"/>
        <v>0</v>
      </c>
      <c r="FW89" s="12">
        <f t="shared" si="79"/>
        <v>0</v>
      </c>
      <c r="FX89" s="12">
        <f t="shared" si="79"/>
        <v>0</v>
      </c>
      <c r="FY89" s="12"/>
      <c r="FZ89" s="12">
        <f t="shared" si="53"/>
        <v>0</v>
      </c>
      <c r="GA89" s="15"/>
      <c r="GB89" s="12"/>
      <c r="GC89" s="12"/>
      <c r="GD89" s="12"/>
      <c r="GE89" s="2"/>
      <c r="GF89" s="2"/>
      <c r="GG89" s="2"/>
      <c r="GH89" s="2"/>
      <c r="GI89" s="2"/>
      <c r="GJ89" s="2"/>
      <c r="GK89" s="2"/>
      <c r="GL89" s="17"/>
      <c r="GM89" s="17"/>
    </row>
    <row r="90" spans="1:195" x14ac:dyDescent="0.35">
      <c r="A90" s="3" t="s">
        <v>478</v>
      </c>
      <c r="B90" s="2" t="s">
        <v>1018</v>
      </c>
      <c r="C90" s="12">
        <f t="shared" ref="C90:AH90" si="80">ROUND(MAX(C85,ROUND(AVERAGE(C85:C86),1),ROUND(AVERAGE(C85:C87),1),ROUND(AVERAGE(C85:C88),1),ROUND(AVERAGE(C85:C89),1)),1)</f>
        <v>6364.5</v>
      </c>
      <c r="D90" s="12">
        <f t="shared" si="80"/>
        <v>32089</v>
      </c>
      <c r="E90" s="12">
        <f t="shared" si="80"/>
        <v>4691</v>
      </c>
      <c r="F90" s="12">
        <f t="shared" si="80"/>
        <v>21462.5</v>
      </c>
      <c r="G90" s="12">
        <f t="shared" si="80"/>
        <v>1844</v>
      </c>
      <c r="H90" s="12">
        <f t="shared" si="80"/>
        <v>1070</v>
      </c>
      <c r="I90" s="12">
        <f t="shared" si="80"/>
        <v>7027</v>
      </c>
      <c r="J90" s="12">
        <f t="shared" si="80"/>
        <v>1988</v>
      </c>
      <c r="K90" s="12">
        <f t="shared" si="80"/>
        <v>248.5</v>
      </c>
      <c r="L90" s="12">
        <f t="shared" si="80"/>
        <v>2062</v>
      </c>
      <c r="M90" s="12">
        <f t="shared" si="80"/>
        <v>839</v>
      </c>
      <c r="N90" s="12">
        <f t="shared" si="80"/>
        <v>49557</v>
      </c>
      <c r="O90" s="12">
        <f t="shared" si="80"/>
        <v>12263.5</v>
      </c>
      <c r="P90" s="12">
        <f t="shared" si="80"/>
        <v>313</v>
      </c>
      <c r="Q90" s="12">
        <f t="shared" si="80"/>
        <v>37352</v>
      </c>
      <c r="R90" s="12">
        <f t="shared" si="80"/>
        <v>481</v>
      </c>
      <c r="S90" s="12">
        <f t="shared" si="80"/>
        <v>1545.5</v>
      </c>
      <c r="T90" s="12">
        <f t="shared" si="80"/>
        <v>160</v>
      </c>
      <c r="U90" s="12">
        <f t="shared" si="80"/>
        <v>54</v>
      </c>
      <c r="V90" s="12">
        <f t="shared" si="80"/>
        <v>253</v>
      </c>
      <c r="W90" s="12">
        <f t="shared" si="80"/>
        <v>46</v>
      </c>
      <c r="X90" s="12">
        <f t="shared" si="80"/>
        <v>37.5</v>
      </c>
      <c r="Y90" s="12">
        <f t="shared" si="80"/>
        <v>397</v>
      </c>
      <c r="Z90" s="12">
        <f t="shared" si="80"/>
        <v>231</v>
      </c>
      <c r="AA90" s="12">
        <f t="shared" si="80"/>
        <v>30254.5</v>
      </c>
      <c r="AB90" s="12">
        <f t="shared" si="80"/>
        <v>26514</v>
      </c>
      <c r="AC90" s="12">
        <f t="shared" si="80"/>
        <v>847.5</v>
      </c>
      <c r="AD90" s="12">
        <f t="shared" si="80"/>
        <v>1281</v>
      </c>
      <c r="AE90" s="12">
        <f t="shared" si="80"/>
        <v>97</v>
      </c>
      <c r="AF90" s="12">
        <f t="shared" si="80"/>
        <v>164</v>
      </c>
      <c r="AG90" s="12">
        <f t="shared" si="80"/>
        <v>585.5</v>
      </c>
      <c r="AH90" s="12">
        <f t="shared" si="80"/>
        <v>908</v>
      </c>
      <c r="AI90" s="12">
        <f t="shared" ref="AI90:BN90" si="81">ROUND(MAX(AI85,ROUND(AVERAGE(AI85:AI86),1),ROUND(AVERAGE(AI85:AI87),1),ROUND(AVERAGE(AI85:AI88),1),ROUND(AVERAGE(AI85:AI89),1)),1)</f>
        <v>383</v>
      </c>
      <c r="AJ90" s="12">
        <f t="shared" si="81"/>
        <v>181.5</v>
      </c>
      <c r="AK90" s="12">
        <f t="shared" si="81"/>
        <v>162.5</v>
      </c>
      <c r="AL90" s="12">
        <f t="shared" si="81"/>
        <v>288.5</v>
      </c>
      <c r="AM90" s="12">
        <f t="shared" si="81"/>
        <v>306</v>
      </c>
      <c r="AN90" s="12">
        <f t="shared" si="81"/>
        <v>267</v>
      </c>
      <c r="AO90" s="12">
        <f t="shared" si="81"/>
        <v>3681</v>
      </c>
      <c r="AP90" s="12">
        <f t="shared" si="81"/>
        <v>83522.5</v>
      </c>
      <c r="AQ90" s="12">
        <f t="shared" si="81"/>
        <v>251</v>
      </c>
      <c r="AR90" s="12">
        <f t="shared" si="81"/>
        <v>57312</v>
      </c>
      <c r="AS90" s="12">
        <f t="shared" si="81"/>
        <v>5954.5</v>
      </c>
      <c r="AT90" s="12">
        <f t="shared" si="81"/>
        <v>2358</v>
      </c>
      <c r="AU90" s="12">
        <f t="shared" si="81"/>
        <v>268</v>
      </c>
      <c r="AV90" s="12">
        <f t="shared" si="81"/>
        <v>296</v>
      </c>
      <c r="AW90" s="12">
        <f t="shared" si="81"/>
        <v>255</v>
      </c>
      <c r="AX90" s="12">
        <f t="shared" si="81"/>
        <v>81</v>
      </c>
      <c r="AY90" s="12">
        <f t="shared" si="81"/>
        <v>391.5</v>
      </c>
      <c r="AZ90" s="12">
        <f t="shared" si="81"/>
        <v>11778.5</v>
      </c>
      <c r="BA90" s="12">
        <f t="shared" si="81"/>
        <v>8849.5</v>
      </c>
      <c r="BB90" s="12">
        <f t="shared" si="81"/>
        <v>7441</v>
      </c>
      <c r="BC90" s="12">
        <f t="shared" si="81"/>
        <v>20968.5</v>
      </c>
      <c r="BD90" s="12">
        <f t="shared" si="81"/>
        <v>3633.5</v>
      </c>
      <c r="BE90" s="12">
        <f t="shared" si="81"/>
        <v>1092</v>
      </c>
      <c r="BF90" s="12">
        <f t="shared" si="81"/>
        <v>24344</v>
      </c>
      <c r="BG90" s="12">
        <f t="shared" si="81"/>
        <v>919.5</v>
      </c>
      <c r="BH90" s="12">
        <f t="shared" si="81"/>
        <v>534</v>
      </c>
      <c r="BI90" s="12">
        <f t="shared" si="81"/>
        <v>254.5</v>
      </c>
      <c r="BJ90" s="12">
        <f t="shared" si="81"/>
        <v>6294</v>
      </c>
      <c r="BK90" s="12">
        <f t="shared" si="81"/>
        <v>21812.5</v>
      </c>
      <c r="BL90" s="12">
        <f t="shared" si="81"/>
        <v>69.5</v>
      </c>
      <c r="BM90" s="12">
        <f t="shared" si="81"/>
        <v>330.5</v>
      </c>
      <c r="BN90" s="12">
        <f t="shared" si="81"/>
        <v>2993</v>
      </c>
      <c r="BO90" s="12">
        <f t="shared" ref="BO90:DZ90" si="82">ROUND(MAX(BO85,ROUND(AVERAGE(BO85:BO86),1),ROUND(AVERAGE(BO85:BO87),1),ROUND(AVERAGE(BO85:BO88),1),ROUND(AVERAGE(BO85:BO89),1)),1)</f>
        <v>1186</v>
      </c>
      <c r="BP90" s="12">
        <f t="shared" si="82"/>
        <v>137</v>
      </c>
      <c r="BQ90" s="12">
        <f t="shared" si="82"/>
        <v>5582</v>
      </c>
      <c r="BR90" s="12">
        <f t="shared" si="82"/>
        <v>4474.5</v>
      </c>
      <c r="BS90" s="12">
        <f t="shared" si="82"/>
        <v>1158</v>
      </c>
      <c r="BT90" s="12">
        <f t="shared" si="82"/>
        <v>353</v>
      </c>
      <c r="BU90" s="12">
        <f t="shared" si="82"/>
        <v>382</v>
      </c>
      <c r="BV90" s="12">
        <f t="shared" si="82"/>
        <v>1243</v>
      </c>
      <c r="BW90" s="12">
        <f t="shared" si="82"/>
        <v>2017.5</v>
      </c>
      <c r="BX90" s="12">
        <f t="shared" si="82"/>
        <v>57</v>
      </c>
      <c r="BY90" s="12">
        <f t="shared" si="82"/>
        <v>392.5</v>
      </c>
      <c r="BZ90" s="12">
        <f t="shared" si="82"/>
        <v>228</v>
      </c>
      <c r="CA90" s="12">
        <f>ROUND(MAX(CA85,ROUND(AVERAGE(CA85:CA86),1),ROUND(AVERAGE(CA85:CA87),1),ROUND(AVERAGE(CA85:CA88),1),ROUND(AVERAGE(CA85:CA89),1)),1)</f>
        <v>141.5</v>
      </c>
      <c r="CB90" s="12">
        <f t="shared" si="82"/>
        <v>70207.5</v>
      </c>
      <c r="CC90" s="12">
        <f t="shared" si="82"/>
        <v>186</v>
      </c>
      <c r="CD90" s="12">
        <f t="shared" si="82"/>
        <v>30</v>
      </c>
      <c r="CE90" s="12">
        <f t="shared" si="82"/>
        <v>158</v>
      </c>
      <c r="CF90" s="12">
        <f t="shared" si="82"/>
        <v>100</v>
      </c>
      <c r="CG90" s="12">
        <f t="shared" si="82"/>
        <v>191</v>
      </c>
      <c r="CH90" s="12">
        <f t="shared" si="82"/>
        <v>90</v>
      </c>
      <c r="CI90" s="12">
        <f t="shared" si="82"/>
        <v>683</v>
      </c>
      <c r="CJ90" s="12">
        <f t="shared" si="82"/>
        <v>822.5</v>
      </c>
      <c r="CK90" s="12">
        <f t="shared" si="82"/>
        <v>4188.5</v>
      </c>
      <c r="CL90" s="12">
        <f t="shared" si="82"/>
        <v>1148</v>
      </c>
      <c r="CM90" s="12">
        <f t="shared" si="82"/>
        <v>675.5</v>
      </c>
      <c r="CN90" s="12">
        <f t="shared" si="82"/>
        <v>27905.5</v>
      </c>
      <c r="CO90" s="12">
        <f t="shared" si="82"/>
        <v>13919.5</v>
      </c>
      <c r="CP90" s="12">
        <f t="shared" si="82"/>
        <v>856.5</v>
      </c>
      <c r="CQ90" s="12">
        <f t="shared" si="82"/>
        <v>759</v>
      </c>
      <c r="CR90" s="12">
        <f t="shared" si="82"/>
        <v>195</v>
      </c>
      <c r="CS90" s="12">
        <f t="shared" si="82"/>
        <v>245.5</v>
      </c>
      <c r="CT90" s="12">
        <f t="shared" si="82"/>
        <v>112</v>
      </c>
      <c r="CU90" s="12">
        <f t="shared" si="82"/>
        <v>67</v>
      </c>
      <c r="CV90" s="12">
        <f t="shared" si="82"/>
        <v>24</v>
      </c>
      <c r="CW90" s="12">
        <f t="shared" si="82"/>
        <v>187</v>
      </c>
      <c r="CX90" s="12">
        <f t="shared" si="82"/>
        <v>457</v>
      </c>
      <c r="CY90" s="12">
        <f t="shared" si="82"/>
        <v>25</v>
      </c>
      <c r="CZ90" s="12">
        <f t="shared" si="82"/>
        <v>1768</v>
      </c>
      <c r="DA90" s="12">
        <f t="shared" si="82"/>
        <v>203.5</v>
      </c>
      <c r="DB90" s="12">
        <f t="shared" si="82"/>
        <v>310.5</v>
      </c>
      <c r="DC90" s="12">
        <f t="shared" si="82"/>
        <v>193</v>
      </c>
      <c r="DD90" s="12">
        <f t="shared" si="82"/>
        <v>174.5</v>
      </c>
      <c r="DE90" s="12">
        <f t="shared" si="82"/>
        <v>279.5</v>
      </c>
      <c r="DF90" s="12">
        <f t="shared" si="82"/>
        <v>18445.5</v>
      </c>
      <c r="DG90" s="12">
        <f t="shared" si="82"/>
        <v>93.5</v>
      </c>
      <c r="DH90" s="12">
        <f t="shared" si="82"/>
        <v>1684</v>
      </c>
      <c r="DI90" s="12">
        <f t="shared" si="82"/>
        <v>2289</v>
      </c>
      <c r="DJ90" s="12">
        <f t="shared" si="82"/>
        <v>600</v>
      </c>
      <c r="DK90" s="12">
        <f t="shared" si="82"/>
        <v>472.5</v>
      </c>
      <c r="DL90" s="12">
        <f t="shared" si="82"/>
        <v>5616</v>
      </c>
      <c r="DM90" s="12">
        <f t="shared" si="82"/>
        <v>235</v>
      </c>
      <c r="DN90" s="12">
        <f t="shared" si="82"/>
        <v>1294.5</v>
      </c>
      <c r="DO90" s="12">
        <f t="shared" si="82"/>
        <v>3290</v>
      </c>
      <c r="DP90" s="12">
        <f t="shared" si="82"/>
        <v>199</v>
      </c>
      <c r="DQ90" s="12">
        <f t="shared" si="82"/>
        <v>887</v>
      </c>
      <c r="DR90" s="12">
        <f t="shared" si="82"/>
        <v>1266</v>
      </c>
      <c r="DS90" s="12">
        <f t="shared" si="82"/>
        <v>545</v>
      </c>
      <c r="DT90" s="12">
        <f t="shared" si="82"/>
        <v>175</v>
      </c>
      <c r="DU90" s="12">
        <f t="shared" si="82"/>
        <v>346</v>
      </c>
      <c r="DV90" s="12">
        <f t="shared" si="82"/>
        <v>198</v>
      </c>
      <c r="DW90" s="12">
        <f t="shared" si="82"/>
        <v>285</v>
      </c>
      <c r="DX90" s="12">
        <f t="shared" si="82"/>
        <v>168</v>
      </c>
      <c r="DY90" s="12">
        <f t="shared" si="82"/>
        <v>280</v>
      </c>
      <c r="DZ90" s="12">
        <f t="shared" si="82"/>
        <v>606.5</v>
      </c>
      <c r="EA90" s="12">
        <f t="shared" ref="EA90:FX90" si="83">ROUND(MAX(EA85,ROUND(AVERAGE(EA85:EA86),1),ROUND(AVERAGE(EA85:EA87),1),ROUND(AVERAGE(EA85:EA88),1),ROUND(AVERAGE(EA85:EA89),1)),1)</f>
        <v>487.5</v>
      </c>
      <c r="EB90" s="12">
        <f t="shared" si="83"/>
        <v>498</v>
      </c>
      <c r="EC90" s="12">
        <f t="shared" si="83"/>
        <v>260</v>
      </c>
      <c r="ED90" s="12">
        <f t="shared" si="83"/>
        <v>1546.5</v>
      </c>
      <c r="EE90" s="12">
        <f t="shared" si="83"/>
        <v>185.5</v>
      </c>
      <c r="EF90" s="12">
        <f t="shared" si="83"/>
        <v>1260</v>
      </c>
      <c r="EG90" s="12">
        <f t="shared" si="83"/>
        <v>250</v>
      </c>
      <c r="EH90" s="12">
        <f t="shared" si="83"/>
        <v>246</v>
      </c>
      <c r="EI90" s="12">
        <f t="shared" si="83"/>
        <v>13258.5</v>
      </c>
      <c r="EJ90" s="12">
        <f t="shared" si="83"/>
        <v>9752</v>
      </c>
      <c r="EK90" s="12">
        <f t="shared" si="83"/>
        <v>663.5</v>
      </c>
      <c r="EL90" s="12">
        <f t="shared" si="83"/>
        <v>447</v>
      </c>
      <c r="EM90" s="12">
        <f t="shared" si="83"/>
        <v>355</v>
      </c>
      <c r="EN90" s="12">
        <f t="shared" si="83"/>
        <v>876.5</v>
      </c>
      <c r="EO90" s="12">
        <f t="shared" si="83"/>
        <v>287</v>
      </c>
      <c r="EP90" s="12">
        <f t="shared" si="83"/>
        <v>428.5</v>
      </c>
      <c r="EQ90" s="12">
        <f t="shared" si="83"/>
        <v>2405</v>
      </c>
      <c r="ER90" s="12">
        <f t="shared" si="83"/>
        <v>306.5</v>
      </c>
      <c r="ES90" s="12">
        <f t="shared" si="83"/>
        <v>155.5</v>
      </c>
      <c r="ET90" s="12">
        <f t="shared" si="83"/>
        <v>197.5</v>
      </c>
      <c r="EU90" s="12">
        <f t="shared" si="83"/>
        <v>568</v>
      </c>
      <c r="EV90" s="12">
        <f t="shared" si="83"/>
        <v>66</v>
      </c>
      <c r="EW90" s="12">
        <f t="shared" si="83"/>
        <v>746.5</v>
      </c>
      <c r="EX90" s="12">
        <f t="shared" si="83"/>
        <v>173.5</v>
      </c>
      <c r="EY90" s="12">
        <f t="shared" si="83"/>
        <v>201</v>
      </c>
      <c r="EZ90" s="12">
        <f t="shared" si="83"/>
        <v>127</v>
      </c>
      <c r="FA90" s="12">
        <f t="shared" si="83"/>
        <v>3245</v>
      </c>
      <c r="FB90" s="12">
        <f t="shared" si="83"/>
        <v>275.5</v>
      </c>
      <c r="FC90" s="12">
        <f t="shared" si="83"/>
        <v>1640</v>
      </c>
      <c r="FD90" s="12">
        <f t="shared" si="83"/>
        <v>399</v>
      </c>
      <c r="FE90" s="12">
        <f t="shared" si="83"/>
        <v>70</v>
      </c>
      <c r="FF90" s="12">
        <f t="shared" si="83"/>
        <v>175</v>
      </c>
      <c r="FG90" s="12">
        <f t="shared" si="83"/>
        <v>114</v>
      </c>
      <c r="FH90" s="12">
        <f t="shared" si="83"/>
        <v>69</v>
      </c>
      <c r="FI90" s="12">
        <f t="shared" si="83"/>
        <v>1645</v>
      </c>
      <c r="FJ90" s="12">
        <f t="shared" si="83"/>
        <v>2016.5</v>
      </c>
      <c r="FK90" s="12">
        <f>ROUND(MAX(FK85,ROUND(AVERAGE(FK85:FK86),1),ROUND(AVERAGE(FK85:FK87),1),ROUND(AVERAGE(FK85:FK88),1),ROUND(AVERAGE(FK85:FK89),1)),1)</f>
        <v>2482</v>
      </c>
      <c r="FL90" s="12">
        <f t="shared" si="83"/>
        <v>8537.5</v>
      </c>
      <c r="FM90" s="12">
        <f t="shared" si="83"/>
        <v>3981.5</v>
      </c>
      <c r="FN90" s="12">
        <f t="shared" si="83"/>
        <v>22420.5</v>
      </c>
      <c r="FO90" s="12">
        <f t="shared" si="83"/>
        <v>1117</v>
      </c>
      <c r="FP90" s="12">
        <f t="shared" si="83"/>
        <v>2341.5</v>
      </c>
      <c r="FQ90" s="12">
        <f t="shared" si="83"/>
        <v>982.5</v>
      </c>
      <c r="FR90" s="12">
        <f t="shared" si="83"/>
        <v>162.5</v>
      </c>
      <c r="FS90" s="12">
        <f t="shared" si="83"/>
        <v>160.5</v>
      </c>
      <c r="FT90" s="12">
        <f t="shared" si="83"/>
        <v>54</v>
      </c>
      <c r="FU90" s="12">
        <f t="shared" si="83"/>
        <v>760</v>
      </c>
      <c r="FV90" s="12">
        <f t="shared" si="83"/>
        <v>692</v>
      </c>
      <c r="FW90" s="12">
        <f t="shared" si="83"/>
        <v>128</v>
      </c>
      <c r="FX90" s="12">
        <f t="shared" si="83"/>
        <v>64</v>
      </c>
      <c r="FY90" s="12"/>
      <c r="FZ90" s="12">
        <f t="shared" si="53"/>
        <v>782071</v>
      </c>
      <c r="GA90" s="56"/>
      <c r="GB90" s="12">
        <f>FZ90-GA90</f>
        <v>782071</v>
      </c>
      <c r="GC90" s="12"/>
      <c r="GD90" s="12"/>
      <c r="GE90" s="2"/>
      <c r="GF90" s="2"/>
      <c r="GG90" s="2"/>
      <c r="GH90" s="2"/>
      <c r="GI90" s="2"/>
      <c r="GJ90" s="2"/>
      <c r="GK90" s="2"/>
      <c r="GL90" s="17"/>
      <c r="GM90" s="17"/>
    </row>
    <row r="91" spans="1:195" x14ac:dyDescent="0.35">
      <c r="A91" s="2"/>
      <c r="B91" s="2" t="s">
        <v>1019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12"/>
      <c r="FZ91" s="14"/>
      <c r="GA91" s="15"/>
      <c r="GB91" s="12"/>
      <c r="GC91" s="12"/>
      <c r="GD91" s="12"/>
      <c r="GE91" s="2"/>
      <c r="GF91" s="2"/>
      <c r="GG91" s="2"/>
      <c r="GH91" s="2"/>
      <c r="GI91" s="2"/>
      <c r="GJ91" s="2"/>
      <c r="GK91" s="2"/>
      <c r="GL91" s="17"/>
      <c r="GM91" s="17"/>
    </row>
    <row r="92" spans="1:195" x14ac:dyDescent="0.35">
      <c r="A92" s="2"/>
      <c r="B92" s="2" t="s">
        <v>1020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12"/>
      <c r="FZ92" s="14"/>
      <c r="GA92" s="15"/>
      <c r="GB92" s="12"/>
      <c r="GC92" s="12"/>
      <c r="GD92" s="12"/>
      <c r="GE92" s="2"/>
      <c r="GF92" s="2"/>
      <c r="GG92" s="2"/>
      <c r="GH92" s="2"/>
      <c r="GI92" s="2"/>
      <c r="GJ92" s="2"/>
      <c r="GK92" s="2"/>
      <c r="GL92" s="17"/>
      <c r="GM92" s="17"/>
    </row>
    <row r="93" spans="1:195" x14ac:dyDescent="0.35">
      <c r="A93" s="3" t="s">
        <v>479</v>
      </c>
      <c r="B93" s="2" t="s">
        <v>669</v>
      </c>
      <c r="C93" s="33">
        <f t="shared" ref="C93:AH93" si="84">ROUND(C10*2*$A$83,2)</f>
        <v>0</v>
      </c>
      <c r="D93" s="33">
        <f t="shared" si="84"/>
        <v>0.08</v>
      </c>
      <c r="E93" s="33">
        <f t="shared" si="84"/>
        <v>0.24</v>
      </c>
      <c r="F93" s="33">
        <f t="shared" si="84"/>
        <v>2.8</v>
      </c>
      <c r="G93" s="33">
        <f t="shared" si="84"/>
        <v>0</v>
      </c>
      <c r="H93" s="33">
        <f t="shared" si="84"/>
        <v>0</v>
      </c>
      <c r="I93" s="33">
        <f t="shared" si="84"/>
        <v>0</v>
      </c>
      <c r="J93" s="33">
        <f t="shared" si="84"/>
        <v>0</v>
      </c>
      <c r="K93" s="33">
        <f t="shared" si="84"/>
        <v>0</v>
      </c>
      <c r="L93" s="33">
        <f t="shared" si="84"/>
        <v>0</v>
      </c>
      <c r="M93" s="33">
        <f t="shared" si="84"/>
        <v>0</v>
      </c>
      <c r="N93" s="33">
        <f t="shared" si="84"/>
        <v>4.6399999999999997</v>
      </c>
      <c r="O93" s="33">
        <f t="shared" si="84"/>
        <v>0.32</v>
      </c>
      <c r="P93" s="33">
        <f t="shared" si="84"/>
        <v>0</v>
      </c>
      <c r="Q93" s="33">
        <f t="shared" si="84"/>
        <v>7.52</v>
      </c>
      <c r="R93" s="33">
        <f t="shared" si="84"/>
        <v>0</v>
      </c>
      <c r="S93" s="33">
        <f t="shared" si="84"/>
        <v>0.48</v>
      </c>
      <c r="T93" s="33">
        <f t="shared" si="84"/>
        <v>0</v>
      </c>
      <c r="U93" s="33">
        <f t="shared" si="84"/>
        <v>0</v>
      </c>
      <c r="V93" s="33">
        <f t="shared" si="84"/>
        <v>0</v>
      </c>
      <c r="W93" s="33">
        <f t="shared" si="84"/>
        <v>0</v>
      </c>
      <c r="X93" s="33">
        <f t="shared" si="84"/>
        <v>0.4</v>
      </c>
      <c r="Y93" s="33">
        <f t="shared" si="84"/>
        <v>0</v>
      </c>
      <c r="Z93" s="33">
        <f t="shared" si="84"/>
        <v>0</v>
      </c>
      <c r="AA93" s="33">
        <f t="shared" si="84"/>
        <v>4.32</v>
      </c>
      <c r="AB93" s="33">
        <f t="shared" si="84"/>
        <v>0.16</v>
      </c>
      <c r="AC93" s="33">
        <f t="shared" si="84"/>
        <v>0</v>
      </c>
      <c r="AD93" s="33">
        <f t="shared" si="84"/>
        <v>0.08</v>
      </c>
      <c r="AE93" s="33">
        <f t="shared" si="84"/>
        <v>0</v>
      </c>
      <c r="AF93" s="33">
        <f t="shared" si="84"/>
        <v>0</v>
      </c>
      <c r="AG93" s="33">
        <f t="shared" si="84"/>
        <v>0</v>
      </c>
      <c r="AH93" s="33">
        <f t="shared" si="84"/>
        <v>0</v>
      </c>
      <c r="AI93" s="33">
        <f t="shared" ref="AI93:BN93" si="85">ROUND(AI10*2*$A$83,2)</f>
        <v>0</v>
      </c>
      <c r="AJ93" s="33">
        <f t="shared" si="85"/>
        <v>0</v>
      </c>
      <c r="AK93" s="33">
        <f t="shared" si="85"/>
        <v>0</v>
      </c>
      <c r="AL93" s="33">
        <f t="shared" si="85"/>
        <v>0</v>
      </c>
      <c r="AM93" s="33">
        <f t="shared" si="85"/>
        <v>0</v>
      </c>
      <c r="AN93" s="33">
        <f t="shared" si="85"/>
        <v>0</v>
      </c>
      <c r="AO93" s="33">
        <f t="shared" si="85"/>
        <v>0.64</v>
      </c>
      <c r="AP93" s="33">
        <f t="shared" si="85"/>
        <v>0.08</v>
      </c>
      <c r="AQ93" s="33">
        <f t="shared" si="85"/>
        <v>0</v>
      </c>
      <c r="AR93" s="33">
        <f t="shared" si="85"/>
        <v>13.04</v>
      </c>
      <c r="AS93" s="33">
        <f t="shared" si="85"/>
        <v>0</v>
      </c>
      <c r="AT93" s="33">
        <f t="shared" si="85"/>
        <v>2.2400000000000002</v>
      </c>
      <c r="AU93" s="33">
        <f t="shared" si="85"/>
        <v>0</v>
      </c>
      <c r="AV93" s="33">
        <f t="shared" si="85"/>
        <v>0</v>
      </c>
      <c r="AW93" s="33">
        <f t="shared" si="85"/>
        <v>0</v>
      </c>
      <c r="AX93" s="33">
        <f t="shared" si="85"/>
        <v>0</v>
      </c>
      <c r="AY93" s="33">
        <f t="shared" si="85"/>
        <v>0</v>
      </c>
      <c r="AZ93" s="33">
        <f t="shared" si="85"/>
        <v>2.4</v>
      </c>
      <c r="BA93" s="33">
        <f t="shared" si="85"/>
        <v>0</v>
      </c>
      <c r="BB93" s="33">
        <f t="shared" si="85"/>
        <v>0.16</v>
      </c>
      <c r="BC93" s="33">
        <f t="shared" si="85"/>
        <v>6.48</v>
      </c>
      <c r="BD93" s="33">
        <f t="shared" si="85"/>
        <v>0</v>
      </c>
      <c r="BE93" s="33">
        <f t="shared" si="85"/>
        <v>0</v>
      </c>
      <c r="BF93" s="33">
        <f t="shared" si="85"/>
        <v>33.68</v>
      </c>
      <c r="BG93" s="33">
        <f t="shared" si="85"/>
        <v>0.08</v>
      </c>
      <c r="BH93" s="33">
        <f t="shared" si="85"/>
        <v>0</v>
      </c>
      <c r="BI93" s="33">
        <f t="shared" si="85"/>
        <v>0</v>
      </c>
      <c r="BJ93" s="33">
        <f t="shared" si="85"/>
        <v>3.44</v>
      </c>
      <c r="BK93" s="33">
        <f t="shared" si="85"/>
        <v>52.16</v>
      </c>
      <c r="BL93" s="33">
        <f t="shared" si="85"/>
        <v>0</v>
      </c>
      <c r="BM93" s="33">
        <f t="shared" si="85"/>
        <v>0</v>
      </c>
      <c r="BN93" s="33">
        <f t="shared" si="85"/>
        <v>0.08</v>
      </c>
      <c r="BO93" s="33">
        <f t="shared" ref="BO93:CT93" si="86">ROUND(BO10*2*$A$83,2)</f>
        <v>0</v>
      </c>
      <c r="BP93" s="33">
        <f t="shared" si="86"/>
        <v>0</v>
      </c>
      <c r="BQ93" s="33">
        <f t="shared" si="86"/>
        <v>0</v>
      </c>
      <c r="BR93" s="33">
        <f t="shared" si="86"/>
        <v>0</v>
      </c>
      <c r="BS93" s="33">
        <f t="shared" si="86"/>
        <v>0.08</v>
      </c>
      <c r="BT93" s="33">
        <f t="shared" si="86"/>
        <v>0</v>
      </c>
      <c r="BU93" s="33">
        <f t="shared" si="86"/>
        <v>0</v>
      </c>
      <c r="BV93" s="33">
        <f t="shared" si="86"/>
        <v>0</v>
      </c>
      <c r="BW93" s="33">
        <f t="shared" si="86"/>
        <v>0</v>
      </c>
      <c r="BX93" s="33">
        <f t="shared" si="86"/>
        <v>0</v>
      </c>
      <c r="BY93" s="33">
        <f t="shared" si="86"/>
        <v>0.08</v>
      </c>
      <c r="BZ93" s="33">
        <f t="shared" si="86"/>
        <v>0</v>
      </c>
      <c r="CA93" s="33">
        <f t="shared" si="86"/>
        <v>0</v>
      </c>
      <c r="CB93" s="33">
        <f t="shared" si="86"/>
        <v>11.92</v>
      </c>
      <c r="CC93" s="33">
        <f t="shared" si="86"/>
        <v>0</v>
      </c>
      <c r="CD93" s="33">
        <f t="shared" si="86"/>
        <v>0</v>
      </c>
      <c r="CE93" s="33">
        <f t="shared" si="86"/>
        <v>0</v>
      </c>
      <c r="CF93" s="33">
        <f t="shared" si="86"/>
        <v>0</v>
      </c>
      <c r="CG93" s="33">
        <f t="shared" si="86"/>
        <v>0</v>
      </c>
      <c r="CH93" s="33">
        <f t="shared" si="86"/>
        <v>0</v>
      </c>
      <c r="CI93" s="33">
        <f t="shared" si="86"/>
        <v>0</v>
      </c>
      <c r="CJ93" s="33">
        <f t="shared" si="86"/>
        <v>0</v>
      </c>
      <c r="CK93" s="33">
        <f t="shared" si="86"/>
        <v>2</v>
      </c>
      <c r="CL93" s="33">
        <f t="shared" si="86"/>
        <v>0</v>
      </c>
      <c r="CM93" s="33">
        <f t="shared" si="86"/>
        <v>1.1200000000000001</v>
      </c>
      <c r="CN93" s="33">
        <f t="shared" si="86"/>
        <v>16.32</v>
      </c>
      <c r="CO93" s="33">
        <f t="shared" si="86"/>
        <v>4.6399999999999997</v>
      </c>
      <c r="CP93" s="33">
        <f t="shared" si="86"/>
        <v>0.8</v>
      </c>
      <c r="CQ93" s="33">
        <f t="shared" si="86"/>
        <v>0</v>
      </c>
      <c r="CR93" s="33">
        <f t="shared" si="86"/>
        <v>0</v>
      </c>
      <c r="CS93" s="33">
        <f t="shared" si="86"/>
        <v>0</v>
      </c>
      <c r="CT93" s="33">
        <f t="shared" si="86"/>
        <v>0</v>
      </c>
      <c r="CU93" s="33">
        <f t="shared" ref="CU93:DZ93" si="87">ROUND(CU10*2*$A$83,2)</f>
        <v>0</v>
      </c>
      <c r="CV93" s="33">
        <f t="shared" si="87"/>
        <v>0</v>
      </c>
      <c r="CW93" s="33">
        <f t="shared" si="87"/>
        <v>0</v>
      </c>
      <c r="CX93" s="33">
        <f t="shared" si="87"/>
        <v>0</v>
      </c>
      <c r="CY93" s="33">
        <f t="shared" si="87"/>
        <v>0</v>
      </c>
      <c r="CZ93" s="33">
        <f t="shared" si="87"/>
        <v>0.16</v>
      </c>
      <c r="DA93" s="33">
        <f t="shared" si="87"/>
        <v>0</v>
      </c>
      <c r="DB93" s="33">
        <f t="shared" si="87"/>
        <v>0</v>
      </c>
      <c r="DC93" s="33">
        <f t="shared" si="87"/>
        <v>0</v>
      </c>
      <c r="DD93" s="33">
        <f t="shared" si="87"/>
        <v>0</v>
      </c>
      <c r="DE93" s="33">
        <f t="shared" si="87"/>
        <v>0</v>
      </c>
      <c r="DF93" s="33">
        <f t="shared" si="87"/>
        <v>3.76</v>
      </c>
      <c r="DG93" s="33">
        <f t="shared" si="87"/>
        <v>0</v>
      </c>
      <c r="DH93" s="33">
        <f t="shared" si="87"/>
        <v>0</v>
      </c>
      <c r="DI93" s="33">
        <f t="shared" si="87"/>
        <v>0.08</v>
      </c>
      <c r="DJ93" s="33">
        <f t="shared" si="87"/>
        <v>0</v>
      </c>
      <c r="DK93" s="33">
        <f t="shared" si="87"/>
        <v>0</v>
      </c>
      <c r="DL93" s="33">
        <f t="shared" si="87"/>
        <v>0.08</v>
      </c>
      <c r="DM93" s="33">
        <f t="shared" si="87"/>
        <v>0</v>
      </c>
      <c r="DN93" s="33">
        <f t="shared" si="87"/>
        <v>0</v>
      </c>
      <c r="DO93" s="33">
        <f t="shared" si="87"/>
        <v>0</v>
      </c>
      <c r="DP93" s="33">
        <f t="shared" si="87"/>
        <v>0</v>
      </c>
      <c r="DQ93" s="33">
        <f t="shared" si="87"/>
        <v>0</v>
      </c>
      <c r="DR93" s="33">
        <f t="shared" si="87"/>
        <v>0.08</v>
      </c>
      <c r="DS93" s="33">
        <f t="shared" si="87"/>
        <v>0</v>
      </c>
      <c r="DT93" s="33">
        <f t="shared" si="87"/>
        <v>0</v>
      </c>
      <c r="DU93" s="33">
        <f t="shared" si="87"/>
        <v>0</v>
      </c>
      <c r="DV93" s="33">
        <f t="shared" si="87"/>
        <v>0</v>
      </c>
      <c r="DW93" s="33">
        <f t="shared" si="87"/>
        <v>0</v>
      </c>
      <c r="DX93" s="33">
        <f t="shared" si="87"/>
        <v>0</v>
      </c>
      <c r="DY93" s="33">
        <f t="shared" si="87"/>
        <v>0</v>
      </c>
      <c r="DZ93" s="33">
        <f t="shared" si="87"/>
        <v>0</v>
      </c>
      <c r="EA93" s="33">
        <f t="shared" ref="EA93:FF93" si="88">ROUND(EA10*2*$A$83,2)</f>
        <v>0</v>
      </c>
      <c r="EB93" s="33">
        <f t="shared" si="88"/>
        <v>0</v>
      </c>
      <c r="EC93" s="33">
        <f t="shared" si="88"/>
        <v>0</v>
      </c>
      <c r="ED93" s="33">
        <f t="shared" si="88"/>
        <v>0</v>
      </c>
      <c r="EE93" s="33">
        <f t="shared" si="88"/>
        <v>0</v>
      </c>
      <c r="EF93" s="33">
        <f t="shared" si="88"/>
        <v>0</v>
      </c>
      <c r="EG93" s="33">
        <f t="shared" si="88"/>
        <v>0</v>
      </c>
      <c r="EH93" s="33">
        <f t="shared" si="88"/>
        <v>0</v>
      </c>
      <c r="EI93" s="33">
        <f t="shared" si="88"/>
        <v>0</v>
      </c>
      <c r="EJ93" s="33">
        <f t="shared" si="88"/>
        <v>0</v>
      </c>
      <c r="EK93" s="33">
        <f t="shared" si="88"/>
        <v>0</v>
      </c>
      <c r="EL93" s="33">
        <f t="shared" si="88"/>
        <v>0</v>
      </c>
      <c r="EM93" s="33">
        <f t="shared" si="88"/>
        <v>0</v>
      </c>
      <c r="EN93" s="33">
        <f t="shared" si="88"/>
        <v>0</v>
      </c>
      <c r="EO93" s="33">
        <f t="shared" si="88"/>
        <v>0</v>
      </c>
      <c r="EP93" s="33">
        <f t="shared" si="88"/>
        <v>0</v>
      </c>
      <c r="EQ93" s="33">
        <f t="shared" si="88"/>
        <v>0.16</v>
      </c>
      <c r="ER93" s="33">
        <f t="shared" si="88"/>
        <v>0</v>
      </c>
      <c r="ES93" s="33">
        <f t="shared" si="88"/>
        <v>1.52</v>
      </c>
      <c r="ET93" s="33">
        <f t="shared" si="88"/>
        <v>0</v>
      </c>
      <c r="EU93" s="33">
        <f t="shared" si="88"/>
        <v>0</v>
      </c>
      <c r="EV93" s="33">
        <f t="shared" si="88"/>
        <v>0</v>
      </c>
      <c r="EW93" s="33">
        <f t="shared" si="88"/>
        <v>0</v>
      </c>
      <c r="EX93" s="33">
        <f t="shared" si="88"/>
        <v>0</v>
      </c>
      <c r="EY93" s="33">
        <f t="shared" si="88"/>
        <v>0</v>
      </c>
      <c r="EZ93" s="33">
        <f t="shared" si="88"/>
        <v>0</v>
      </c>
      <c r="FA93" s="33">
        <f t="shared" si="88"/>
        <v>0</v>
      </c>
      <c r="FB93" s="33">
        <f t="shared" si="88"/>
        <v>0</v>
      </c>
      <c r="FC93" s="33">
        <f t="shared" si="88"/>
        <v>0.88</v>
      </c>
      <c r="FD93" s="33">
        <f t="shared" si="88"/>
        <v>0</v>
      </c>
      <c r="FE93" s="33">
        <f t="shared" si="88"/>
        <v>0</v>
      </c>
      <c r="FF93" s="33">
        <f t="shared" si="88"/>
        <v>0</v>
      </c>
      <c r="FG93" s="33">
        <f t="shared" ref="FG93:FX93" si="89">ROUND(FG10*2*$A$83,2)</f>
        <v>0</v>
      </c>
      <c r="FH93" s="33">
        <f t="shared" si="89"/>
        <v>0</v>
      </c>
      <c r="FI93" s="33">
        <f t="shared" si="89"/>
        <v>0</v>
      </c>
      <c r="FJ93" s="33">
        <f t="shared" si="89"/>
        <v>0</v>
      </c>
      <c r="FK93" s="33">
        <f t="shared" si="89"/>
        <v>0</v>
      </c>
      <c r="FL93" s="33">
        <f t="shared" si="89"/>
        <v>0.96</v>
      </c>
      <c r="FM93" s="33">
        <f t="shared" si="89"/>
        <v>0</v>
      </c>
      <c r="FN93" s="33">
        <f t="shared" si="89"/>
        <v>1.84</v>
      </c>
      <c r="FO93" s="33">
        <f t="shared" si="89"/>
        <v>0.16</v>
      </c>
      <c r="FP93" s="33">
        <f t="shared" si="89"/>
        <v>0</v>
      </c>
      <c r="FQ93" s="33">
        <f t="shared" si="89"/>
        <v>0</v>
      </c>
      <c r="FR93" s="33">
        <f t="shared" si="89"/>
        <v>0</v>
      </c>
      <c r="FS93" s="33">
        <f t="shared" si="89"/>
        <v>0</v>
      </c>
      <c r="FT93" s="33">
        <f t="shared" si="89"/>
        <v>0</v>
      </c>
      <c r="FU93" s="33">
        <f t="shared" si="89"/>
        <v>0</v>
      </c>
      <c r="FV93" s="33">
        <f t="shared" si="89"/>
        <v>0</v>
      </c>
      <c r="FW93" s="33">
        <f t="shared" si="89"/>
        <v>0</v>
      </c>
      <c r="FX93" s="33">
        <f t="shared" si="89"/>
        <v>0</v>
      </c>
      <c r="FY93" s="2"/>
      <c r="FZ93" s="2">
        <f>SUM(C93:FX93)</f>
        <v>182.16000000000005</v>
      </c>
      <c r="GA93" s="15"/>
      <c r="GB93" s="14"/>
      <c r="GC93" s="14"/>
      <c r="GD93" s="2"/>
      <c r="GE93" s="2"/>
      <c r="GF93" s="12"/>
      <c r="GG93" s="12"/>
      <c r="GH93" s="12"/>
      <c r="GI93" s="12"/>
      <c r="GJ93" s="12"/>
      <c r="GK93" s="12"/>
      <c r="GL93" s="17"/>
      <c r="GM93" s="17"/>
    </row>
    <row r="94" spans="1:195" x14ac:dyDescent="0.35">
      <c r="A94" s="3" t="s">
        <v>480</v>
      </c>
      <c r="B94" s="2" t="s">
        <v>825</v>
      </c>
      <c r="C94" s="15">
        <f t="shared" ref="C94:AH94" si="90">C30+C36</f>
        <v>0</v>
      </c>
      <c r="D94" s="15">
        <f t="shared" si="90"/>
        <v>4669.6000000000004</v>
      </c>
      <c r="E94" s="15">
        <f t="shared" si="90"/>
        <v>662.7</v>
      </c>
      <c r="F94" s="15">
        <f t="shared" si="90"/>
        <v>933.3</v>
      </c>
      <c r="G94" s="15">
        <f t="shared" si="90"/>
        <v>0</v>
      </c>
      <c r="H94" s="15">
        <f t="shared" si="90"/>
        <v>0</v>
      </c>
      <c r="I94" s="15">
        <f t="shared" si="90"/>
        <v>750.2</v>
      </c>
      <c r="J94" s="15">
        <f t="shared" si="90"/>
        <v>0</v>
      </c>
      <c r="K94" s="15">
        <f t="shared" si="90"/>
        <v>0</v>
      </c>
      <c r="L94" s="15">
        <f t="shared" si="90"/>
        <v>0</v>
      </c>
      <c r="M94" s="15">
        <f t="shared" si="90"/>
        <v>0</v>
      </c>
      <c r="N94" s="15">
        <f t="shared" si="90"/>
        <v>90</v>
      </c>
      <c r="O94" s="15">
        <f t="shared" si="90"/>
        <v>0</v>
      </c>
      <c r="P94" s="15">
        <f t="shared" si="90"/>
        <v>0</v>
      </c>
      <c r="Q94" s="15">
        <f t="shared" si="90"/>
        <v>1961.3</v>
      </c>
      <c r="R94" s="15">
        <f t="shared" si="90"/>
        <v>0</v>
      </c>
      <c r="S94" s="15">
        <f t="shared" si="90"/>
        <v>0</v>
      </c>
      <c r="T94" s="15">
        <f t="shared" si="90"/>
        <v>0</v>
      </c>
      <c r="U94" s="15">
        <f t="shared" si="90"/>
        <v>0</v>
      </c>
      <c r="V94" s="15">
        <f t="shared" si="90"/>
        <v>0</v>
      </c>
      <c r="W94" s="15">
        <f t="shared" si="90"/>
        <v>0</v>
      </c>
      <c r="X94" s="15">
        <f t="shared" si="90"/>
        <v>0</v>
      </c>
      <c r="Y94" s="15">
        <f t="shared" si="90"/>
        <v>0</v>
      </c>
      <c r="Z94" s="15">
        <f t="shared" si="90"/>
        <v>0</v>
      </c>
      <c r="AA94" s="15">
        <f t="shared" si="90"/>
        <v>0</v>
      </c>
      <c r="AB94" s="15">
        <f t="shared" si="90"/>
        <v>0</v>
      </c>
      <c r="AC94" s="15">
        <f t="shared" si="90"/>
        <v>0</v>
      </c>
      <c r="AD94" s="15">
        <f t="shared" si="90"/>
        <v>154</v>
      </c>
      <c r="AE94" s="15">
        <f t="shared" si="90"/>
        <v>0</v>
      </c>
      <c r="AF94" s="15">
        <f t="shared" si="90"/>
        <v>0</v>
      </c>
      <c r="AG94" s="15">
        <f t="shared" si="90"/>
        <v>0</v>
      </c>
      <c r="AH94" s="15">
        <f t="shared" si="90"/>
        <v>0</v>
      </c>
      <c r="AI94" s="15">
        <f t="shared" ref="AI94:BO94" si="91">AI30+AI36</f>
        <v>0</v>
      </c>
      <c r="AJ94" s="15">
        <f t="shared" si="91"/>
        <v>0</v>
      </c>
      <c r="AK94" s="15">
        <f t="shared" si="91"/>
        <v>0</v>
      </c>
      <c r="AL94" s="15">
        <f t="shared" si="91"/>
        <v>0</v>
      </c>
      <c r="AM94" s="15">
        <f t="shared" si="91"/>
        <v>0</v>
      </c>
      <c r="AN94" s="15">
        <f t="shared" si="91"/>
        <v>0</v>
      </c>
      <c r="AO94" s="15">
        <f t="shared" si="91"/>
        <v>0</v>
      </c>
      <c r="AP94" s="15">
        <f t="shared" si="91"/>
        <v>0</v>
      </c>
      <c r="AQ94" s="15">
        <f t="shared" si="91"/>
        <v>0</v>
      </c>
      <c r="AR94" s="15">
        <f t="shared" si="91"/>
        <v>2105.3000000000002</v>
      </c>
      <c r="AS94" s="15">
        <f t="shared" si="91"/>
        <v>302</v>
      </c>
      <c r="AT94" s="15">
        <f t="shared" si="91"/>
        <v>0</v>
      </c>
      <c r="AU94" s="15">
        <f t="shared" si="91"/>
        <v>0</v>
      </c>
      <c r="AV94" s="15">
        <f t="shared" si="91"/>
        <v>0</v>
      </c>
      <c r="AW94" s="15">
        <f t="shared" si="91"/>
        <v>0</v>
      </c>
      <c r="AX94" s="15">
        <f t="shared" si="91"/>
        <v>0</v>
      </c>
      <c r="AY94" s="15">
        <f t="shared" si="91"/>
        <v>0</v>
      </c>
      <c r="AZ94" s="15">
        <f t="shared" si="91"/>
        <v>0</v>
      </c>
      <c r="BA94" s="15">
        <f t="shared" si="91"/>
        <v>0</v>
      </c>
      <c r="BB94" s="15">
        <f t="shared" si="91"/>
        <v>0</v>
      </c>
      <c r="BC94" s="15">
        <f t="shared" si="91"/>
        <v>2965.1</v>
      </c>
      <c r="BD94" s="15">
        <f t="shared" si="91"/>
        <v>0</v>
      </c>
      <c r="BE94" s="15">
        <f t="shared" si="91"/>
        <v>0</v>
      </c>
      <c r="BF94" s="15">
        <f t="shared" si="91"/>
        <v>0</v>
      </c>
      <c r="BG94" s="15">
        <f t="shared" si="91"/>
        <v>0</v>
      </c>
      <c r="BH94" s="15">
        <f t="shared" si="91"/>
        <v>0</v>
      </c>
      <c r="BI94" s="15">
        <f t="shared" si="91"/>
        <v>0</v>
      </c>
      <c r="BJ94" s="15">
        <f t="shared" si="91"/>
        <v>0</v>
      </c>
      <c r="BK94" s="15">
        <f t="shared" si="91"/>
        <v>0</v>
      </c>
      <c r="BL94" s="15">
        <f t="shared" si="91"/>
        <v>0</v>
      </c>
      <c r="BM94" s="15">
        <f t="shared" si="91"/>
        <v>0</v>
      </c>
      <c r="BN94" s="15">
        <f t="shared" si="91"/>
        <v>0</v>
      </c>
      <c r="BO94" s="15">
        <f t="shared" si="91"/>
        <v>0</v>
      </c>
      <c r="BP94" s="15">
        <f t="shared" ref="BP94:EA94" si="92">BP30+BP36</f>
        <v>0</v>
      </c>
      <c r="BQ94" s="15">
        <f t="shared" si="92"/>
        <v>252.6</v>
      </c>
      <c r="BR94" s="15">
        <f t="shared" si="92"/>
        <v>0</v>
      </c>
      <c r="BS94" s="15">
        <f t="shared" si="92"/>
        <v>0</v>
      </c>
      <c r="BT94" s="15">
        <f t="shared" si="92"/>
        <v>0</v>
      </c>
      <c r="BU94" s="15">
        <f t="shared" si="92"/>
        <v>0</v>
      </c>
      <c r="BV94" s="15">
        <f t="shared" si="92"/>
        <v>0</v>
      </c>
      <c r="BW94" s="15">
        <f t="shared" si="92"/>
        <v>0</v>
      </c>
      <c r="BX94" s="15">
        <f t="shared" si="92"/>
        <v>0</v>
      </c>
      <c r="BY94" s="15">
        <f t="shared" si="92"/>
        <v>0</v>
      </c>
      <c r="BZ94" s="15">
        <f t="shared" si="92"/>
        <v>0</v>
      </c>
      <c r="CA94" s="15">
        <f t="shared" si="92"/>
        <v>0</v>
      </c>
      <c r="CB94" s="15">
        <f t="shared" si="92"/>
        <v>834.8</v>
      </c>
      <c r="CC94" s="15">
        <f t="shared" si="92"/>
        <v>0</v>
      </c>
      <c r="CD94" s="15">
        <f t="shared" si="92"/>
        <v>0</v>
      </c>
      <c r="CE94" s="15">
        <f t="shared" si="92"/>
        <v>0</v>
      </c>
      <c r="CF94" s="15">
        <f t="shared" si="92"/>
        <v>0</v>
      </c>
      <c r="CG94" s="15">
        <f t="shared" si="92"/>
        <v>0</v>
      </c>
      <c r="CH94" s="15">
        <f t="shared" si="92"/>
        <v>0</v>
      </c>
      <c r="CI94" s="15">
        <f t="shared" si="92"/>
        <v>0</v>
      </c>
      <c r="CJ94" s="15">
        <f t="shared" si="92"/>
        <v>0</v>
      </c>
      <c r="CK94" s="15">
        <f t="shared" si="92"/>
        <v>582.20000000000005</v>
      </c>
      <c r="CL94" s="15">
        <f t="shared" si="92"/>
        <v>0</v>
      </c>
      <c r="CM94" s="15">
        <f t="shared" si="92"/>
        <v>0</v>
      </c>
      <c r="CN94" s="15">
        <f t="shared" si="92"/>
        <v>2947</v>
      </c>
      <c r="CO94" s="15">
        <f t="shared" si="92"/>
        <v>0</v>
      </c>
      <c r="CP94" s="15">
        <f t="shared" si="92"/>
        <v>0</v>
      </c>
      <c r="CQ94" s="15">
        <f t="shared" si="92"/>
        <v>0</v>
      </c>
      <c r="CR94" s="15">
        <f t="shared" si="92"/>
        <v>0</v>
      </c>
      <c r="CS94" s="15">
        <f t="shared" si="92"/>
        <v>0</v>
      </c>
      <c r="CT94" s="15">
        <f t="shared" si="92"/>
        <v>0</v>
      </c>
      <c r="CU94" s="15">
        <f t="shared" si="92"/>
        <v>0</v>
      </c>
      <c r="CV94" s="15">
        <f t="shared" si="92"/>
        <v>0</v>
      </c>
      <c r="CW94" s="15">
        <f t="shared" si="92"/>
        <v>0</v>
      </c>
      <c r="CX94" s="15">
        <f t="shared" si="92"/>
        <v>0</v>
      </c>
      <c r="CY94" s="15">
        <f t="shared" si="92"/>
        <v>0</v>
      </c>
      <c r="CZ94" s="15">
        <f t="shared" si="92"/>
        <v>0</v>
      </c>
      <c r="DA94" s="15">
        <f t="shared" si="92"/>
        <v>0</v>
      </c>
      <c r="DB94" s="15">
        <f t="shared" si="92"/>
        <v>0</v>
      </c>
      <c r="DC94" s="15">
        <f t="shared" si="92"/>
        <v>0</v>
      </c>
      <c r="DD94" s="15">
        <f t="shared" si="92"/>
        <v>0</v>
      </c>
      <c r="DE94" s="15">
        <f t="shared" si="92"/>
        <v>0</v>
      </c>
      <c r="DF94" s="15">
        <f t="shared" si="92"/>
        <v>1401.2</v>
      </c>
      <c r="DG94" s="15">
        <f t="shared" si="92"/>
        <v>0</v>
      </c>
      <c r="DH94" s="15">
        <f t="shared" si="92"/>
        <v>0</v>
      </c>
      <c r="DI94" s="15">
        <f t="shared" si="92"/>
        <v>61</v>
      </c>
      <c r="DJ94" s="15">
        <f t="shared" si="92"/>
        <v>0</v>
      </c>
      <c r="DK94" s="15">
        <f t="shared" si="92"/>
        <v>0</v>
      </c>
      <c r="DL94" s="15">
        <f t="shared" si="92"/>
        <v>0</v>
      </c>
      <c r="DM94" s="15">
        <f t="shared" si="92"/>
        <v>0</v>
      </c>
      <c r="DN94" s="15">
        <f t="shared" si="92"/>
        <v>0</v>
      </c>
      <c r="DO94" s="15">
        <f t="shared" si="92"/>
        <v>0</v>
      </c>
      <c r="DP94" s="15">
        <f t="shared" si="92"/>
        <v>0</v>
      </c>
      <c r="DQ94" s="15">
        <f t="shared" si="92"/>
        <v>0</v>
      </c>
      <c r="DR94" s="15">
        <f t="shared" si="92"/>
        <v>0</v>
      </c>
      <c r="DS94" s="15">
        <f t="shared" si="92"/>
        <v>0</v>
      </c>
      <c r="DT94" s="15">
        <f t="shared" si="92"/>
        <v>0</v>
      </c>
      <c r="DU94" s="15">
        <f t="shared" si="92"/>
        <v>0</v>
      </c>
      <c r="DV94" s="15">
        <f t="shared" si="92"/>
        <v>0</v>
      </c>
      <c r="DW94" s="15">
        <f t="shared" si="92"/>
        <v>0</v>
      </c>
      <c r="DX94" s="15">
        <f t="shared" si="92"/>
        <v>0</v>
      </c>
      <c r="DY94" s="15">
        <f t="shared" si="92"/>
        <v>0</v>
      </c>
      <c r="DZ94" s="15">
        <f t="shared" si="92"/>
        <v>0</v>
      </c>
      <c r="EA94" s="15">
        <f t="shared" si="92"/>
        <v>20</v>
      </c>
      <c r="EB94" s="15">
        <f t="shared" ref="EB94:FX94" si="93">EB30+EB36</f>
        <v>0</v>
      </c>
      <c r="EC94" s="15">
        <f t="shared" si="93"/>
        <v>0</v>
      </c>
      <c r="ED94" s="15">
        <f t="shared" si="93"/>
        <v>0</v>
      </c>
      <c r="EE94" s="15">
        <f t="shared" si="93"/>
        <v>0</v>
      </c>
      <c r="EF94" s="15">
        <f t="shared" si="93"/>
        <v>0</v>
      </c>
      <c r="EG94" s="15">
        <f t="shared" si="93"/>
        <v>0</v>
      </c>
      <c r="EH94" s="15">
        <f t="shared" si="93"/>
        <v>0</v>
      </c>
      <c r="EI94" s="15">
        <f t="shared" si="93"/>
        <v>0</v>
      </c>
      <c r="EJ94" s="15">
        <f t="shared" si="93"/>
        <v>0</v>
      </c>
      <c r="EK94" s="15">
        <f t="shared" si="93"/>
        <v>0</v>
      </c>
      <c r="EL94" s="15">
        <f t="shared" si="93"/>
        <v>0</v>
      </c>
      <c r="EM94" s="15">
        <f t="shared" si="93"/>
        <v>0</v>
      </c>
      <c r="EN94" s="15">
        <f t="shared" si="93"/>
        <v>0</v>
      </c>
      <c r="EO94" s="15">
        <f t="shared" si="93"/>
        <v>0</v>
      </c>
      <c r="EP94" s="15">
        <f t="shared" si="93"/>
        <v>0</v>
      </c>
      <c r="EQ94" s="15">
        <f t="shared" si="93"/>
        <v>121.2</v>
      </c>
      <c r="ER94" s="15">
        <f t="shared" si="93"/>
        <v>0</v>
      </c>
      <c r="ES94" s="15">
        <f t="shared" si="93"/>
        <v>0</v>
      </c>
      <c r="ET94" s="15">
        <f t="shared" si="93"/>
        <v>0</v>
      </c>
      <c r="EU94" s="15">
        <f t="shared" si="93"/>
        <v>0</v>
      </c>
      <c r="EV94" s="15">
        <f t="shared" si="93"/>
        <v>0</v>
      </c>
      <c r="EW94" s="15">
        <f t="shared" si="93"/>
        <v>0</v>
      </c>
      <c r="EX94" s="15">
        <f t="shared" si="93"/>
        <v>0</v>
      </c>
      <c r="EY94" s="15">
        <f t="shared" si="93"/>
        <v>0</v>
      </c>
      <c r="EZ94" s="15">
        <f t="shared" si="93"/>
        <v>0</v>
      </c>
      <c r="FA94" s="15">
        <f t="shared" si="93"/>
        <v>0</v>
      </c>
      <c r="FB94" s="15">
        <f t="shared" si="93"/>
        <v>0</v>
      </c>
      <c r="FC94" s="15">
        <f t="shared" si="93"/>
        <v>0</v>
      </c>
      <c r="FD94" s="15">
        <f t="shared" si="93"/>
        <v>0</v>
      </c>
      <c r="FE94" s="15">
        <f t="shared" si="93"/>
        <v>0</v>
      </c>
      <c r="FF94" s="15">
        <f t="shared" si="93"/>
        <v>0</v>
      </c>
      <c r="FG94" s="15">
        <f t="shared" si="93"/>
        <v>0</v>
      </c>
      <c r="FH94" s="15">
        <f t="shared" si="93"/>
        <v>0</v>
      </c>
      <c r="FI94" s="15">
        <f t="shared" si="93"/>
        <v>0</v>
      </c>
      <c r="FJ94" s="15">
        <f t="shared" si="93"/>
        <v>0</v>
      </c>
      <c r="FK94" s="15">
        <f t="shared" si="93"/>
        <v>0</v>
      </c>
      <c r="FL94" s="15">
        <f t="shared" si="93"/>
        <v>0</v>
      </c>
      <c r="FM94" s="15">
        <f t="shared" si="93"/>
        <v>0</v>
      </c>
      <c r="FN94" s="15">
        <f t="shared" si="93"/>
        <v>0</v>
      </c>
      <c r="FO94" s="15">
        <f t="shared" si="93"/>
        <v>0</v>
      </c>
      <c r="FP94" s="15">
        <f t="shared" si="93"/>
        <v>0</v>
      </c>
      <c r="FQ94" s="15">
        <f t="shared" si="93"/>
        <v>0</v>
      </c>
      <c r="FR94" s="15">
        <f t="shared" si="93"/>
        <v>0</v>
      </c>
      <c r="FS94" s="15">
        <f t="shared" si="93"/>
        <v>0</v>
      </c>
      <c r="FT94" s="15">
        <f t="shared" si="93"/>
        <v>0</v>
      </c>
      <c r="FU94" s="15">
        <f t="shared" si="93"/>
        <v>0</v>
      </c>
      <c r="FV94" s="15">
        <f t="shared" si="93"/>
        <v>0</v>
      </c>
      <c r="FW94" s="15">
        <f t="shared" si="93"/>
        <v>0</v>
      </c>
      <c r="FX94" s="15">
        <f t="shared" si="93"/>
        <v>0</v>
      </c>
      <c r="FY94" s="15"/>
      <c r="FZ94" s="15">
        <f>SUM(C94:FY94)</f>
        <v>20813.500000000004</v>
      </c>
      <c r="GA94" s="14"/>
      <c r="GB94" s="14"/>
      <c r="GC94" s="14"/>
      <c r="GD94" s="14"/>
      <c r="GE94" s="2"/>
      <c r="GF94" s="12"/>
      <c r="GG94" s="12"/>
      <c r="GH94" s="12"/>
      <c r="GI94" s="12"/>
      <c r="GJ94" s="12"/>
      <c r="GK94" s="12"/>
      <c r="GL94" s="17"/>
      <c r="GM94" s="17"/>
    </row>
    <row r="95" spans="1:195" x14ac:dyDescent="0.35">
      <c r="A95" s="3" t="s">
        <v>481</v>
      </c>
      <c r="B95" s="2" t="s">
        <v>670</v>
      </c>
      <c r="C95" s="15">
        <f t="shared" ref="C95:AH95" si="94">ROUND(C32*2*$A$83,2)</f>
        <v>0</v>
      </c>
      <c r="D95" s="15">
        <f t="shared" si="94"/>
        <v>0</v>
      </c>
      <c r="E95" s="15">
        <f t="shared" si="94"/>
        <v>0</v>
      </c>
      <c r="F95" s="15">
        <f t="shared" si="94"/>
        <v>0</v>
      </c>
      <c r="G95" s="15">
        <f t="shared" si="94"/>
        <v>0</v>
      </c>
      <c r="H95" s="15">
        <f t="shared" si="94"/>
        <v>0</v>
      </c>
      <c r="I95" s="15">
        <f t="shared" si="94"/>
        <v>0</v>
      </c>
      <c r="J95" s="15">
        <f t="shared" si="94"/>
        <v>0</v>
      </c>
      <c r="K95" s="15">
        <f t="shared" si="94"/>
        <v>0</v>
      </c>
      <c r="L95" s="15">
        <f t="shared" si="94"/>
        <v>0</v>
      </c>
      <c r="M95" s="15">
        <f t="shared" si="94"/>
        <v>0</v>
      </c>
      <c r="N95" s="15">
        <f t="shared" si="94"/>
        <v>0</v>
      </c>
      <c r="O95" s="15">
        <f t="shared" si="94"/>
        <v>0</v>
      </c>
      <c r="P95" s="15">
        <f t="shared" si="94"/>
        <v>0</v>
      </c>
      <c r="Q95" s="15">
        <f t="shared" si="94"/>
        <v>0</v>
      </c>
      <c r="R95" s="15">
        <f t="shared" si="94"/>
        <v>0</v>
      </c>
      <c r="S95" s="15">
        <f t="shared" si="94"/>
        <v>0</v>
      </c>
      <c r="T95" s="15">
        <f t="shared" si="94"/>
        <v>0</v>
      </c>
      <c r="U95" s="15">
        <f t="shared" si="94"/>
        <v>0</v>
      </c>
      <c r="V95" s="15">
        <f t="shared" si="94"/>
        <v>0</v>
      </c>
      <c r="W95" s="15">
        <f t="shared" si="94"/>
        <v>0</v>
      </c>
      <c r="X95" s="15">
        <f t="shared" si="94"/>
        <v>0</v>
      </c>
      <c r="Y95" s="15">
        <f t="shared" si="94"/>
        <v>0</v>
      </c>
      <c r="Z95" s="15">
        <f t="shared" si="94"/>
        <v>0</v>
      </c>
      <c r="AA95" s="15">
        <f t="shared" si="94"/>
        <v>0</v>
      </c>
      <c r="AB95" s="15">
        <f t="shared" si="94"/>
        <v>0</v>
      </c>
      <c r="AC95" s="15">
        <f t="shared" si="94"/>
        <v>0</v>
      </c>
      <c r="AD95" s="15">
        <f t="shared" si="94"/>
        <v>0</v>
      </c>
      <c r="AE95" s="15">
        <f t="shared" si="94"/>
        <v>0</v>
      </c>
      <c r="AF95" s="15">
        <f t="shared" si="94"/>
        <v>0</v>
      </c>
      <c r="AG95" s="15">
        <f t="shared" si="94"/>
        <v>0</v>
      </c>
      <c r="AH95" s="15">
        <f t="shared" si="94"/>
        <v>0</v>
      </c>
      <c r="AI95" s="15">
        <f t="shared" ref="AI95:BN95" si="95">ROUND(AI32*2*$A$83,2)</f>
        <v>0</v>
      </c>
      <c r="AJ95" s="15">
        <f t="shared" si="95"/>
        <v>0</v>
      </c>
      <c r="AK95" s="15">
        <f t="shared" si="95"/>
        <v>0</v>
      </c>
      <c r="AL95" s="15">
        <f t="shared" si="95"/>
        <v>0</v>
      </c>
      <c r="AM95" s="15">
        <f t="shared" si="95"/>
        <v>0</v>
      </c>
      <c r="AN95" s="15">
        <f t="shared" si="95"/>
        <v>0</v>
      </c>
      <c r="AO95" s="15">
        <f t="shared" si="95"/>
        <v>0</v>
      </c>
      <c r="AP95" s="15">
        <f t="shared" si="95"/>
        <v>0</v>
      </c>
      <c r="AQ95" s="15">
        <f t="shared" si="95"/>
        <v>0</v>
      </c>
      <c r="AR95" s="15">
        <f t="shared" si="95"/>
        <v>0</v>
      </c>
      <c r="AS95" s="15">
        <f t="shared" si="95"/>
        <v>0</v>
      </c>
      <c r="AT95" s="15">
        <f t="shared" si="95"/>
        <v>0</v>
      </c>
      <c r="AU95" s="15">
        <f t="shared" si="95"/>
        <v>0</v>
      </c>
      <c r="AV95" s="15">
        <f t="shared" si="95"/>
        <v>0</v>
      </c>
      <c r="AW95" s="15">
        <f t="shared" si="95"/>
        <v>0</v>
      </c>
      <c r="AX95" s="15">
        <f t="shared" si="95"/>
        <v>0</v>
      </c>
      <c r="AY95" s="15">
        <f t="shared" si="95"/>
        <v>0</v>
      </c>
      <c r="AZ95" s="15">
        <f t="shared" si="95"/>
        <v>0</v>
      </c>
      <c r="BA95" s="15">
        <f t="shared" si="95"/>
        <v>0</v>
      </c>
      <c r="BB95" s="15">
        <f t="shared" si="95"/>
        <v>0</v>
      </c>
      <c r="BC95" s="15">
        <f t="shared" si="95"/>
        <v>0</v>
      </c>
      <c r="BD95" s="15">
        <f t="shared" si="95"/>
        <v>0</v>
      </c>
      <c r="BE95" s="15">
        <f t="shared" si="95"/>
        <v>0</v>
      </c>
      <c r="BF95" s="15">
        <f t="shared" si="95"/>
        <v>0</v>
      </c>
      <c r="BG95" s="15">
        <f t="shared" si="95"/>
        <v>0</v>
      </c>
      <c r="BH95" s="15">
        <f t="shared" si="95"/>
        <v>0</v>
      </c>
      <c r="BI95" s="15">
        <f t="shared" si="95"/>
        <v>0</v>
      </c>
      <c r="BJ95" s="15">
        <f t="shared" si="95"/>
        <v>0</v>
      </c>
      <c r="BK95" s="15">
        <f t="shared" si="95"/>
        <v>0</v>
      </c>
      <c r="BL95" s="15">
        <f t="shared" si="95"/>
        <v>0</v>
      </c>
      <c r="BM95" s="15">
        <f t="shared" si="95"/>
        <v>0</v>
      </c>
      <c r="BN95" s="15">
        <f t="shared" si="95"/>
        <v>0</v>
      </c>
      <c r="BO95" s="15">
        <f t="shared" ref="BO95:CT95" si="96">ROUND(BO32*2*$A$83,2)</f>
        <v>0</v>
      </c>
      <c r="BP95" s="15">
        <f t="shared" si="96"/>
        <v>0</v>
      </c>
      <c r="BQ95" s="15">
        <f t="shared" si="96"/>
        <v>0</v>
      </c>
      <c r="BR95" s="15">
        <f t="shared" si="96"/>
        <v>0</v>
      </c>
      <c r="BS95" s="15">
        <f t="shared" si="96"/>
        <v>0</v>
      </c>
      <c r="BT95" s="15">
        <f t="shared" si="96"/>
        <v>0</v>
      </c>
      <c r="BU95" s="15">
        <f t="shared" si="96"/>
        <v>0</v>
      </c>
      <c r="BV95" s="15">
        <f t="shared" si="96"/>
        <v>0</v>
      </c>
      <c r="BW95" s="15">
        <f t="shared" si="96"/>
        <v>0</v>
      </c>
      <c r="BX95" s="15">
        <f t="shared" si="96"/>
        <v>0</v>
      </c>
      <c r="BY95" s="15">
        <f t="shared" si="96"/>
        <v>0</v>
      </c>
      <c r="BZ95" s="15">
        <f t="shared" si="96"/>
        <v>0</v>
      </c>
      <c r="CA95" s="15">
        <f t="shared" si="96"/>
        <v>0</v>
      </c>
      <c r="CB95" s="15">
        <f t="shared" si="96"/>
        <v>0</v>
      </c>
      <c r="CC95" s="15">
        <f t="shared" si="96"/>
        <v>0</v>
      </c>
      <c r="CD95" s="15">
        <f t="shared" si="96"/>
        <v>0</v>
      </c>
      <c r="CE95" s="15">
        <f t="shared" si="96"/>
        <v>0</v>
      </c>
      <c r="CF95" s="15">
        <f t="shared" si="96"/>
        <v>0</v>
      </c>
      <c r="CG95" s="15">
        <f t="shared" si="96"/>
        <v>0</v>
      </c>
      <c r="CH95" s="15">
        <f t="shared" si="96"/>
        <v>0</v>
      </c>
      <c r="CI95" s="15">
        <f t="shared" si="96"/>
        <v>0</v>
      </c>
      <c r="CJ95" s="15">
        <f t="shared" si="96"/>
        <v>0</v>
      </c>
      <c r="CK95" s="15">
        <f t="shared" si="96"/>
        <v>0</v>
      </c>
      <c r="CL95" s="15">
        <f t="shared" si="96"/>
        <v>0</v>
      </c>
      <c r="CM95" s="15">
        <f t="shared" si="96"/>
        <v>0</v>
      </c>
      <c r="CN95" s="15">
        <f t="shared" si="96"/>
        <v>0</v>
      </c>
      <c r="CO95" s="15">
        <f t="shared" si="96"/>
        <v>0</v>
      </c>
      <c r="CP95" s="15">
        <f t="shared" si="96"/>
        <v>0</v>
      </c>
      <c r="CQ95" s="15">
        <f t="shared" si="96"/>
        <v>0</v>
      </c>
      <c r="CR95" s="15">
        <f t="shared" si="96"/>
        <v>0</v>
      </c>
      <c r="CS95" s="15">
        <f t="shared" si="96"/>
        <v>0</v>
      </c>
      <c r="CT95" s="15">
        <f t="shared" si="96"/>
        <v>0</v>
      </c>
      <c r="CU95" s="15">
        <f t="shared" ref="CU95:DZ95" si="97">ROUND(CU32*2*$A$83,2)</f>
        <v>0</v>
      </c>
      <c r="CV95" s="15">
        <f t="shared" si="97"/>
        <v>0</v>
      </c>
      <c r="CW95" s="15">
        <f t="shared" si="97"/>
        <v>0</v>
      </c>
      <c r="CX95" s="15">
        <f t="shared" si="97"/>
        <v>0</v>
      </c>
      <c r="CY95" s="15">
        <f t="shared" si="97"/>
        <v>0</v>
      </c>
      <c r="CZ95" s="15">
        <f t="shared" si="97"/>
        <v>0</v>
      </c>
      <c r="DA95" s="15">
        <f t="shared" si="97"/>
        <v>0</v>
      </c>
      <c r="DB95" s="15">
        <f t="shared" si="97"/>
        <v>0</v>
      </c>
      <c r="DC95" s="15">
        <f t="shared" si="97"/>
        <v>0</v>
      </c>
      <c r="DD95" s="15">
        <f t="shared" si="97"/>
        <v>0</v>
      </c>
      <c r="DE95" s="15">
        <f t="shared" si="97"/>
        <v>0</v>
      </c>
      <c r="DF95" s="15">
        <f t="shared" si="97"/>
        <v>0</v>
      </c>
      <c r="DG95" s="15">
        <f t="shared" si="97"/>
        <v>0</v>
      </c>
      <c r="DH95" s="15">
        <f t="shared" si="97"/>
        <v>0</v>
      </c>
      <c r="DI95" s="15">
        <f t="shared" si="97"/>
        <v>0</v>
      </c>
      <c r="DJ95" s="15">
        <f t="shared" si="97"/>
        <v>0</v>
      </c>
      <c r="DK95" s="15">
        <f t="shared" si="97"/>
        <v>0</v>
      </c>
      <c r="DL95" s="15">
        <f t="shared" si="97"/>
        <v>0</v>
      </c>
      <c r="DM95" s="15">
        <f t="shared" si="97"/>
        <v>0</v>
      </c>
      <c r="DN95" s="15">
        <f t="shared" si="97"/>
        <v>0</v>
      </c>
      <c r="DO95" s="15">
        <f t="shared" si="97"/>
        <v>0</v>
      </c>
      <c r="DP95" s="15">
        <f t="shared" si="97"/>
        <v>0</v>
      </c>
      <c r="DQ95" s="15">
        <f t="shared" si="97"/>
        <v>0</v>
      </c>
      <c r="DR95" s="15">
        <f t="shared" si="97"/>
        <v>0</v>
      </c>
      <c r="DS95" s="15">
        <f t="shared" si="97"/>
        <v>0</v>
      </c>
      <c r="DT95" s="15">
        <f t="shared" si="97"/>
        <v>0</v>
      </c>
      <c r="DU95" s="15">
        <f t="shared" si="97"/>
        <v>0</v>
      </c>
      <c r="DV95" s="15">
        <f t="shared" si="97"/>
        <v>0</v>
      </c>
      <c r="DW95" s="15">
        <f t="shared" si="97"/>
        <v>0</v>
      </c>
      <c r="DX95" s="15">
        <f t="shared" si="97"/>
        <v>0</v>
      </c>
      <c r="DY95" s="15">
        <f t="shared" si="97"/>
        <v>0</v>
      </c>
      <c r="DZ95" s="15">
        <f t="shared" si="97"/>
        <v>0</v>
      </c>
      <c r="EA95" s="15">
        <f t="shared" ref="EA95:FF95" si="98">ROUND(EA32*2*$A$83,2)</f>
        <v>0</v>
      </c>
      <c r="EB95" s="15">
        <f t="shared" si="98"/>
        <v>0</v>
      </c>
      <c r="EC95" s="15">
        <f t="shared" si="98"/>
        <v>0</v>
      </c>
      <c r="ED95" s="15">
        <f t="shared" si="98"/>
        <v>0</v>
      </c>
      <c r="EE95" s="15">
        <f t="shared" si="98"/>
        <v>0</v>
      </c>
      <c r="EF95" s="15">
        <f t="shared" si="98"/>
        <v>0</v>
      </c>
      <c r="EG95" s="15">
        <f t="shared" si="98"/>
        <v>0</v>
      </c>
      <c r="EH95" s="15">
        <f t="shared" si="98"/>
        <v>0</v>
      </c>
      <c r="EI95" s="15">
        <f t="shared" si="98"/>
        <v>0</v>
      </c>
      <c r="EJ95" s="15">
        <f t="shared" si="98"/>
        <v>0</v>
      </c>
      <c r="EK95" s="15">
        <f t="shared" si="98"/>
        <v>0</v>
      </c>
      <c r="EL95" s="15">
        <f t="shared" si="98"/>
        <v>0</v>
      </c>
      <c r="EM95" s="15">
        <f t="shared" si="98"/>
        <v>0</v>
      </c>
      <c r="EN95" s="15">
        <f t="shared" si="98"/>
        <v>0</v>
      </c>
      <c r="EO95" s="15">
        <f t="shared" si="98"/>
        <v>0</v>
      </c>
      <c r="EP95" s="15">
        <f t="shared" si="98"/>
        <v>0</v>
      </c>
      <c r="EQ95" s="15">
        <f t="shared" si="98"/>
        <v>0</v>
      </c>
      <c r="ER95" s="15">
        <f t="shared" si="98"/>
        <v>0</v>
      </c>
      <c r="ES95" s="15">
        <f t="shared" si="98"/>
        <v>0</v>
      </c>
      <c r="ET95" s="15">
        <f t="shared" si="98"/>
        <v>0</v>
      </c>
      <c r="EU95" s="15">
        <f t="shared" si="98"/>
        <v>0</v>
      </c>
      <c r="EV95" s="15">
        <f t="shared" si="98"/>
        <v>0</v>
      </c>
      <c r="EW95" s="15">
        <f t="shared" si="98"/>
        <v>0</v>
      </c>
      <c r="EX95" s="15">
        <f t="shared" si="98"/>
        <v>0</v>
      </c>
      <c r="EY95" s="15">
        <f t="shared" si="98"/>
        <v>0</v>
      </c>
      <c r="EZ95" s="15">
        <f t="shared" si="98"/>
        <v>0</v>
      </c>
      <c r="FA95" s="15">
        <f t="shared" si="98"/>
        <v>0</v>
      </c>
      <c r="FB95" s="15">
        <f t="shared" si="98"/>
        <v>0</v>
      </c>
      <c r="FC95" s="15">
        <f t="shared" si="98"/>
        <v>0</v>
      </c>
      <c r="FD95" s="15">
        <f t="shared" si="98"/>
        <v>0</v>
      </c>
      <c r="FE95" s="15">
        <f t="shared" si="98"/>
        <v>0</v>
      </c>
      <c r="FF95" s="15">
        <f t="shared" si="98"/>
        <v>0</v>
      </c>
      <c r="FG95" s="15">
        <f t="shared" ref="FG95:FX95" si="99">ROUND(FG32*2*$A$83,2)</f>
        <v>0</v>
      </c>
      <c r="FH95" s="15">
        <f t="shared" si="99"/>
        <v>0</v>
      </c>
      <c r="FI95" s="15">
        <f t="shared" si="99"/>
        <v>0</v>
      </c>
      <c r="FJ95" s="15">
        <f t="shared" si="99"/>
        <v>0</v>
      </c>
      <c r="FK95" s="15">
        <f t="shared" si="99"/>
        <v>0</v>
      </c>
      <c r="FL95" s="15">
        <f t="shared" si="99"/>
        <v>0</v>
      </c>
      <c r="FM95" s="15">
        <f t="shared" si="99"/>
        <v>0</v>
      </c>
      <c r="FN95" s="15">
        <f t="shared" si="99"/>
        <v>0</v>
      </c>
      <c r="FO95" s="15">
        <f t="shared" si="99"/>
        <v>0</v>
      </c>
      <c r="FP95" s="15">
        <f t="shared" si="99"/>
        <v>0</v>
      </c>
      <c r="FQ95" s="15">
        <f t="shared" si="99"/>
        <v>0</v>
      </c>
      <c r="FR95" s="15">
        <f t="shared" si="99"/>
        <v>0</v>
      </c>
      <c r="FS95" s="15">
        <f t="shared" si="99"/>
        <v>0</v>
      </c>
      <c r="FT95" s="15">
        <f t="shared" si="99"/>
        <v>0</v>
      </c>
      <c r="FU95" s="15">
        <f t="shared" si="99"/>
        <v>0</v>
      </c>
      <c r="FV95" s="15">
        <f t="shared" si="99"/>
        <v>0</v>
      </c>
      <c r="FW95" s="15">
        <f t="shared" si="99"/>
        <v>0</v>
      </c>
      <c r="FX95" s="15">
        <f t="shared" si="99"/>
        <v>0</v>
      </c>
      <c r="FY95" s="15"/>
      <c r="FZ95" s="33">
        <f>SUM(C95:FY95)</f>
        <v>0</v>
      </c>
      <c r="GA95" s="14"/>
      <c r="GB95" s="15"/>
      <c r="GC95" s="15"/>
      <c r="GD95" s="2"/>
      <c r="GE95" s="2"/>
      <c r="GF95" s="12"/>
      <c r="GG95" s="12"/>
      <c r="GH95" s="12"/>
      <c r="GI95" s="12"/>
      <c r="GJ95" s="12"/>
      <c r="GK95" s="12"/>
      <c r="GL95" s="17"/>
      <c r="GM95" s="17"/>
    </row>
    <row r="96" spans="1:195" x14ac:dyDescent="0.35">
      <c r="A96" s="3" t="s">
        <v>482</v>
      </c>
      <c r="B96" s="2" t="s">
        <v>1039</v>
      </c>
      <c r="C96" s="23">
        <f t="shared" ref="C96:AH96" si="100">ROUND(IF(AND((C90+C93+C94+C95)&lt;50,(C12=0)),50,(C90+C93+C94+C95)),1)</f>
        <v>6364.5</v>
      </c>
      <c r="D96" s="23">
        <f t="shared" si="100"/>
        <v>36758.699999999997</v>
      </c>
      <c r="E96" s="23">
        <f t="shared" si="100"/>
        <v>5353.9</v>
      </c>
      <c r="F96" s="23">
        <f t="shared" si="100"/>
        <v>22398.6</v>
      </c>
      <c r="G96" s="23">
        <f t="shared" si="100"/>
        <v>1844</v>
      </c>
      <c r="H96" s="23">
        <f t="shared" si="100"/>
        <v>1070</v>
      </c>
      <c r="I96" s="23">
        <f t="shared" si="100"/>
        <v>7777.2</v>
      </c>
      <c r="J96" s="23">
        <f t="shared" si="100"/>
        <v>1988</v>
      </c>
      <c r="K96" s="23">
        <f t="shared" si="100"/>
        <v>248.5</v>
      </c>
      <c r="L96" s="23">
        <f t="shared" si="100"/>
        <v>2062</v>
      </c>
      <c r="M96" s="23">
        <f t="shared" si="100"/>
        <v>839</v>
      </c>
      <c r="N96" s="23">
        <f t="shared" si="100"/>
        <v>49651.6</v>
      </c>
      <c r="O96" s="23">
        <f t="shared" si="100"/>
        <v>12263.8</v>
      </c>
      <c r="P96" s="23">
        <f t="shared" si="100"/>
        <v>313</v>
      </c>
      <c r="Q96" s="23">
        <f t="shared" si="100"/>
        <v>39320.800000000003</v>
      </c>
      <c r="R96" s="23">
        <f t="shared" si="100"/>
        <v>481</v>
      </c>
      <c r="S96" s="23">
        <f t="shared" si="100"/>
        <v>1546</v>
      </c>
      <c r="T96" s="23">
        <f t="shared" si="100"/>
        <v>160</v>
      </c>
      <c r="U96" s="23">
        <f t="shared" si="100"/>
        <v>54</v>
      </c>
      <c r="V96" s="23">
        <f t="shared" si="100"/>
        <v>253</v>
      </c>
      <c r="W96" s="23">
        <f t="shared" si="100"/>
        <v>50</v>
      </c>
      <c r="X96" s="23">
        <f t="shared" si="100"/>
        <v>50</v>
      </c>
      <c r="Y96" s="23">
        <f t="shared" si="100"/>
        <v>397</v>
      </c>
      <c r="Z96" s="23">
        <f t="shared" si="100"/>
        <v>231</v>
      </c>
      <c r="AA96" s="23">
        <f t="shared" si="100"/>
        <v>30258.799999999999</v>
      </c>
      <c r="AB96" s="23">
        <f t="shared" si="100"/>
        <v>26514.2</v>
      </c>
      <c r="AC96" s="23">
        <f t="shared" si="100"/>
        <v>847.5</v>
      </c>
      <c r="AD96" s="23">
        <f t="shared" si="100"/>
        <v>1435.1</v>
      </c>
      <c r="AE96" s="23">
        <f t="shared" si="100"/>
        <v>97</v>
      </c>
      <c r="AF96" s="23">
        <f t="shared" si="100"/>
        <v>164</v>
      </c>
      <c r="AG96" s="23">
        <f t="shared" si="100"/>
        <v>585.5</v>
      </c>
      <c r="AH96" s="23">
        <f t="shared" si="100"/>
        <v>908</v>
      </c>
      <c r="AI96" s="23">
        <f t="shared" ref="AI96:BN96" si="101">ROUND(IF(AND((AI90+AI93+AI94+AI95)&lt;50,(AI12=0)),50,(AI90+AI93+AI94+AI95)),1)</f>
        <v>383</v>
      </c>
      <c r="AJ96" s="23">
        <f t="shared" si="101"/>
        <v>181.5</v>
      </c>
      <c r="AK96" s="23">
        <f t="shared" si="101"/>
        <v>162.5</v>
      </c>
      <c r="AL96" s="23">
        <f t="shared" si="101"/>
        <v>288.5</v>
      </c>
      <c r="AM96" s="23">
        <f t="shared" si="101"/>
        <v>306</v>
      </c>
      <c r="AN96" s="23">
        <f t="shared" si="101"/>
        <v>267</v>
      </c>
      <c r="AO96" s="23">
        <f t="shared" si="101"/>
        <v>3681.6</v>
      </c>
      <c r="AP96" s="23">
        <f t="shared" si="101"/>
        <v>83522.600000000006</v>
      </c>
      <c r="AQ96" s="23">
        <f t="shared" si="101"/>
        <v>251</v>
      </c>
      <c r="AR96" s="23">
        <f t="shared" si="101"/>
        <v>59430.3</v>
      </c>
      <c r="AS96" s="23">
        <f t="shared" si="101"/>
        <v>6256.5</v>
      </c>
      <c r="AT96" s="23">
        <f t="shared" si="101"/>
        <v>2360.1999999999998</v>
      </c>
      <c r="AU96" s="23">
        <f t="shared" si="101"/>
        <v>268</v>
      </c>
      <c r="AV96" s="23">
        <f t="shared" si="101"/>
        <v>296</v>
      </c>
      <c r="AW96" s="23">
        <f t="shared" si="101"/>
        <v>255</v>
      </c>
      <c r="AX96" s="23">
        <f t="shared" si="101"/>
        <v>81</v>
      </c>
      <c r="AY96" s="23">
        <f t="shared" si="101"/>
        <v>391.5</v>
      </c>
      <c r="AZ96" s="23">
        <f t="shared" si="101"/>
        <v>11780.9</v>
      </c>
      <c r="BA96" s="23">
        <f t="shared" si="101"/>
        <v>8849.5</v>
      </c>
      <c r="BB96" s="23">
        <f t="shared" si="101"/>
        <v>7441.2</v>
      </c>
      <c r="BC96" s="23">
        <f t="shared" si="101"/>
        <v>23940.1</v>
      </c>
      <c r="BD96" s="23">
        <f t="shared" si="101"/>
        <v>3633.5</v>
      </c>
      <c r="BE96" s="23">
        <f t="shared" si="101"/>
        <v>1092</v>
      </c>
      <c r="BF96" s="23">
        <f t="shared" si="101"/>
        <v>24377.7</v>
      </c>
      <c r="BG96" s="23">
        <f t="shared" si="101"/>
        <v>919.6</v>
      </c>
      <c r="BH96" s="23">
        <f t="shared" si="101"/>
        <v>534</v>
      </c>
      <c r="BI96" s="23">
        <f t="shared" si="101"/>
        <v>254.5</v>
      </c>
      <c r="BJ96" s="23">
        <f t="shared" si="101"/>
        <v>6297.4</v>
      </c>
      <c r="BK96" s="23">
        <f t="shared" si="101"/>
        <v>21864.7</v>
      </c>
      <c r="BL96" s="23">
        <f t="shared" si="101"/>
        <v>69.5</v>
      </c>
      <c r="BM96" s="23">
        <f t="shared" si="101"/>
        <v>330.5</v>
      </c>
      <c r="BN96" s="23">
        <f t="shared" si="101"/>
        <v>2993.1</v>
      </c>
      <c r="BO96" s="23">
        <f t="shared" ref="BO96" si="102">ROUND(IF(AND((BO90+BO93+BO94+BO95)&lt;50,(BO12=0)),50,(BO90+BO93+BO94+BO95)),1)</f>
        <v>1186</v>
      </c>
      <c r="BP96" s="23">
        <f t="shared" ref="BP96:EA96" si="103">ROUND(IF(AND((BP90+BP93+BP94+BP95)&lt;50,(BP12=0)),50,(BP90+BP93+BP94+BP95)),1)</f>
        <v>137</v>
      </c>
      <c r="BQ96" s="23">
        <f t="shared" si="103"/>
        <v>5834.6</v>
      </c>
      <c r="BR96" s="23">
        <f t="shared" si="103"/>
        <v>4474.5</v>
      </c>
      <c r="BS96" s="23">
        <f t="shared" si="103"/>
        <v>1158.0999999999999</v>
      </c>
      <c r="BT96" s="23">
        <f t="shared" si="103"/>
        <v>353</v>
      </c>
      <c r="BU96" s="23">
        <f t="shared" si="103"/>
        <v>382</v>
      </c>
      <c r="BV96" s="23">
        <f t="shared" si="103"/>
        <v>1243</v>
      </c>
      <c r="BW96" s="23">
        <f t="shared" si="103"/>
        <v>2017.5</v>
      </c>
      <c r="BX96" s="23">
        <f t="shared" si="103"/>
        <v>57</v>
      </c>
      <c r="BY96" s="23">
        <f t="shared" si="103"/>
        <v>392.6</v>
      </c>
      <c r="BZ96" s="23">
        <f t="shared" si="103"/>
        <v>228</v>
      </c>
      <c r="CA96" s="23">
        <f t="shared" si="103"/>
        <v>141.5</v>
      </c>
      <c r="CB96" s="23">
        <f t="shared" si="103"/>
        <v>71054.2</v>
      </c>
      <c r="CC96" s="23">
        <f t="shared" si="103"/>
        <v>186</v>
      </c>
      <c r="CD96" s="23">
        <f t="shared" si="103"/>
        <v>50</v>
      </c>
      <c r="CE96" s="23">
        <f t="shared" si="103"/>
        <v>158</v>
      </c>
      <c r="CF96" s="23">
        <f t="shared" si="103"/>
        <v>100</v>
      </c>
      <c r="CG96" s="23">
        <f t="shared" si="103"/>
        <v>191</v>
      </c>
      <c r="CH96" s="23">
        <f t="shared" si="103"/>
        <v>90</v>
      </c>
      <c r="CI96" s="23">
        <f t="shared" si="103"/>
        <v>683</v>
      </c>
      <c r="CJ96" s="23">
        <f t="shared" si="103"/>
        <v>822.5</v>
      </c>
      <c r="CK96" s="23">
        <f t="shared" si="103"/>
        <v>4772.7</v>
      </c>
      <c r="CL96" s="23">
        <f t="shared" si="103"/>
        <v>1148</v>
      </c>
      <c r="CM96" s="23">
        <f t="shared" si="103"/>
        <v>676.6</v>
      </c>
      <c r="CN96" s="23">
        <f t="shared" si="103"/>
        <v>30868.799999999999</v>
      </c>
      <c r="CO96" s="23">
        <f t="shared" si="103"/>
        <v>13924.1</v>
      </c>
      <c r="CP96" s="23">
        <f t="shared" si="103"/>
        <v>857.3</v>
      </c>
      <c r="CQ96" s="23">
        <f t="shared" si="103"/>
        <v>759</v>
      </c>
      <c r="CR96" s="23">
        <f t="shared" si="103"/>
        <v>195</v>
      </c>
      <c r="CS96" s="23">
        <f t="shared" si="103"/>
        <v>245.5</v>
      </c>
      <c r="CT96" s="23">
        <f t="shared" si="103"/>
        <v>112</v>
      </c>
      <c r="CU96" s="23">
        <f t="shared" si="103"/>
        <v>67</v>
      </c>
      <c r="CV96" s="23">
        <f t="shared" si="103"/>
        <v>50</v>
      </c>
      <c r="CW96" s="23">
        <f t="shared" si="103"/>
        <v>187</v>
      </c>
      <c r="CX96" s="23">
        <f t="shared" si="103"/>
        <v>457</v>
      </c>
      <c r="CY96" s="23">
        <f t="shared" si="103"/>
        <v>50</v>
      </c>
      <c r="CZ96" s="23">
        <f t="shared" si="103"/>
        <v>1768.2</v>
      </c>
      <c r="DA96" s="23">
        <f t="shared" si="103"/>
        <v>203.5</v>
      </c>
      <c r="DB96" s="23">
        <f t="shared" si="103"/>
        <v>310.5</v>
      </c>
      <c r="DC96" s="23">
        <f t="shared" si="103"/>
        <v>193</v>
      </c>
      <c r="DD96" s="23">
        <f t="shared" si="103"/>
        <v>174.5</v>
      </c>
      <c r="DE96" s="23">
        <f t="shared" si="103"/>
        <v>279.5</v>
      </c>
      <c r="DF96" s="23">
        <f t="shared" si="103"/>
        <v>19850.5</v>
      </c>
      <c r="DG96" s="23">
        <f t="shared" si="103"/>
        <v>93.5</v>
      </c>
      <c r="DH96" s="23">
        <f t="shared" si="103"/>
        <v>1684</v>
      </c>
      <c r="DI96" s="23">
        <f t="shared" si="103"/>
        <v>2350.1</v>
      </c>
      <c r="DJ96" s="23">
        <f t="shared" si="103"/>
        <v>600</v>
      </c>
      <c r="DK96" s="23">
        <f t="shared" si="103"/>
        <v>472.5</v>
      </c>
      <c r="DL96" s="23">
        <f t="shared" si="103"/>
        <v>5616.1</v>
      </c>
      <c r="DM96" s="23">
        <f t="shared" si="103"/>
        <v>235</v>
      </c>
      <c r="DN96" s="23">
        <f t="shared" si="103"/>
        <v>1294.5</v>
      </c>
      <c r="DO96" s="23">
        <f t="shared" si="103"/>
        <v>3290</v>
      </c>
      <c r="DP96" s="23">
        <f t="shared" si="103"/>
        <v>199</v>
      </c>
      <c r="DQ96" s="23">
        <f t="shared" si="103"/>
        <v>887</v>
      </c>
      <c r="DR96" s="23">
        <f t="shared" si="103"/>
        <v>1266.0999999999999</v>
      </c>
      <c r="DS96" s="23">
        <f t="shared" si="103"/>
        <v>545</v>
      </c>
      <c r="DT96" s="23">
        <f t="shared" si="103"/>
        <v>175</v>
      </c>
      <c r="DU96" s="23">
        <f t="shared" si="103"/>
        <v>346</v>
      </c>
      <c r="DV96" s="23">
        <f t="shared" si="103"/>
        <v>198</v>
      </c>
      <c r="DW96" s="23">
        <f t="shared" si="103"/>
        <v>285</v>
      </c>
      <c r="DX96" s="23">
        <f t="shared" si="103"/>
        <v>168</v>
      </c>
      <c r="DY96" s="23">
        <f t="shared" si="103"/>
        <v>280</v>
      </c>
      <c r="DZ96" s="23">
        <f t="shared" si="103"/>
        <v>606.5</v>
      </c>
      <c r="EA96" s="23">
        <f t="shared" si="103"/>
        <v>507.5</v>
      </c>
      <c r="EB96" s="23">
        <f t="shared" ref="EB96:FX96" si="104">ROUND(IF(AND((EB90+EB93+EB94+EB95)&lt;50,(EB12=0)),50,(EB90+EB93+EB94+EB95)),1)</f>
        <v>498</v>
      </c>
      <c r="EC96" s="23">
        <f t="shared" si="104"/>
        <v>260</v>
      </c>
      <c r="ED96" s="23">
        <f t="shared" si="104"/>
        <v>1546.5</v>
      </c>
      <c r="EE96" s="23">
        <f t="shared" si="104"/>
        <v>185.5</v>
      </c>
      <c r="EF96" s="23">
        <f t="shared" si="104"/>
        <v>1260</v>
      </c>
      <c r="EG96" s="23">
        <f t="shared" si="104"/>
        <v>250</v>
      </c>
      <c r="EH96" s="23">
        <f t="shared" si="104"/>
        <v>246</v>
      </c>
      <c r="EI96" s="23">
        <f t="shared" si="104"/>
        <v>13258.5</v>
      </c>
      <c r="EJ96" s="23">
        <f t="shared" si="104"/>
        <v>9752</v>
      </c>
      <c r="EK96" s="23">
        <f t="shared" si="104"/>
        <v>663.5</v>
      </c>
      <c r="EL96" s="23">
        <f t="shared" si="104"/>
        <v>447</v>
      </c>
      <c r="EM96" s="23">
        <f t="shared" si="104"/>
        <v>355</v>
      </c>
      <c r="EN96" s="23">
        <f t="shared" si="104"/>
        <v>876.5</v>
      </c>
      <c r="EO96" s="23">
        <f t="shared" si="104"/>
        <v>287</v>
      </c>
      <c r="EP96" s="23">
        <f t="shared" si="104"/>
        <v>428.5</v>
      </c>
      <c r="EQ96" s="23">
        <f t="shared" si="104"/>
        <v>2526.4</v>
      </c>
      <c r="ER96" s="23">
        <f t="shared" si="104"/>
        <v>306.5</v>
      </c>
      <c r="ES96" s="23">
        <f t="shared" si="104"/>
        <v>157</v>
      </c>
      <c r="ET96" s="23">
        <f t="shared" si="104"/>
        <v>197.5</v>
      </c>
      <c r="EU96" s="23">
        <f t="shared" si="104"/>
        <v>568</v>
      </c>
      <c r="EV96" s="23">
        <f t="shared" si="104"/>
        <v>66</v>
      </c>
      <c r="EW96" s="23">
        <f t="shared" si="104"/>
        <v>746.5</v>
      </c>
      <c r="EX96" s="23">
        <f t="shared" si="104"/>
        <v>173.5</v>
      </c>
      <c r="EY96" s="23">
        <f t="shared" si="104"/>
        <v>201</v>
      </c>
      <c r="EZ96" s="23">
        <f t="shared" si="104"/>
        <v>127</v>
      </c>
      <c r="FA96" s="23">
        <f t="shared" si="104"/>
        <v>3245</v>
      </c>
      <c r="FB96" s="23">
        <f t="shared" si="104"/>
        <v>275.5</v>
      </c>
      <c r="FC96" s="23">
        <f t="shared" si="104"/>
        <v>1640.9</v>
      </c>
      <c r="FD96" s="23">
        <f t="shared" si="104"/>
        <v>399</v>
      </c>
      <c r="FE96" s="23">
        <f t="shared" si="104"/>
        <v>70</v>
      </c>
      <c r="FF96" s="23">
        <f t="shared" si="104"/>
        <v>175</v>
      </c>
      <c r="FG96" s="23">
        <f t="shared" si="104"/>
        <v>114</v>
      </c>
      <c r="FH96" s="23">
        <f t="shared" si="104"/>
        <v>69</v>
      </c>
      <c r="FI96" s="23">
        <f t="shared" si="104"/>
        <v>1645</v>
      </c>
      <c r="FJ96" s="23">
        <f t="shared" si="104"/>
        <v>2016.5</v>
      </c>
      <c r="FK96" s="23">
        <f t="shared" si="104"/>
        <v>2482</v>
      </c>
      <c r="FL96" s="23">
        <f t="shared" si="104"/>
        <v>8538.5</v>
      </c>
      <c r="FM96" s="23">
        <f t="shared" si="104"/>
        <v>3981.5</v>
      </c>
      <c r="FN96" s="23">
        <f t="shared" si="104"/>
        <v>22422.3</v>
      </c>
      <c r="FO96" s="23">
        <f t="shared" si="104"/>
        <v>1117.2</v>
      </c>
      <c r="FP96" s="23">
        <f t="shared" si="104"/>
        <v>2341.5</v>
      </c>
      <c r="FQ96" s="23">
        <f t="shared" si="104"/>
        <v>982.5</v>
      </c>
      <c r="FR96" s="23">
        <f t="shared" si="104"/>
        <v>162.5</v>
      </c>
      <c r="FS96" s="23">
        <f t="shared" si="104"/>
        <v>160.5</v>
      </c>
      <c r="FT96" s="23">
        <f t="shared" si="104"/>
        <v>54</v>
      </c>
      <c r="FU96" s="23">
        <f t="shared" si="104"/>
        <v>760</v>
      </c>
      <c r="FV96" s="23">
        <f t="shared" si="104"/>
        <v>692</v>
      </c>
      <c r="FW96" s="23">
        <f t="shared" si="104"/>
        <v>128</v>
      </c>
      <c r="FX96" s="23">
        <f t="shared" si="104"/>
        <v>64</v>
      </c>
      <c r="FY96" s="15"/>
      <c r="FZ96" s="15">
        <f>SUM(C96:FX96)</f>
        <v>803153.89999999991</v>
      </c>
      <c r="GA96" s="59"/>
      <c r="GB96" s="12">
        <f>FZ96-GA96</f>
        <v>803153.89999999991</v>
      </c>
      <c r="GC96" s="15"/>
      <c r="GD96" s="2"/>
      <c r="GE96" s="2"/>
      <c r="GF96" s="12"/>
      <c r="GG96" s="12"/>
      <c r="GH96" s="12"/>
      <c r="GI96" s="12"/>
      <c r="GJ96" s="12"/>
      <c r="GK96" s="12"/>
      <c r="GL96" s="17"/>
      <c r="GM96" s="17"/>
    </row>
    <row r="97" spans="1:254" x14ac:dyDescent="0.35">
      <c r="A97" s="3" t="s">
        <v>483</v>
      </c>
      <c r="B97" s="2" t="s">
        <v>826</v>
      </c>
      <c r="C97" s="15">
        <f t="shared" ref="C97:AH97" si="105">C13</f>
        <v>0</v>
      </c>
      <c r="D97" s="15">
        <f t="shared" si="105"/>
        <v>38</v>
      </c>
      <c r="E97" s="15">
        <f t="shared" si="105"/>
        <v>0</v>
      </c>
      <c r="F97" s="15">
        <f t="shared" si="105"/>
        <v>1</v>
      </c>
      <c r="G97" s="15">
        <f t="shared" si="105"/>
        <v>0</v>
      </c>
      <c r="H97" s="15">
        <f t="shared" si="105"/>
        <v>0</v>
      </c>
      <c r="I97" s="15">
        <f t="shared" si="105"/>
        <v>5</v>
      </c>
      <c r="J97" s="15">
        <f t="shared" si="105"/>
        <v>0</v>
      </c>
      <c r="K97" s="15">
        <f t="shared" si="105"/>
        <v>0</v>
      </c>
      <c r="L97" s="15">
        <f t="shared" si="105"/>
        <v>0</v>
      </c>
      <c r="M97" s="15">
        <f t="shared" si="105"/>
        <v>0</v>
      </c>
      <c r="N97" s="15">
        <f t="shared" si="105"/>
        <v>30.5</v>
      </c>
      <c r="O97" s="15">
        <f t="shared" si="105"/>
        <v>6</v>
      </c>
      <c r="P97" s="15">
        <f t="shared" si="105"/>
        <v>0</v>
      </c>
      <c r="Q97" s="15">
        <f t="shared" si="105"/>
        <v>3</v>
      </c>
      <c r="R97" s="15">
        <f t="shared" si="105"/>
        <v>0</v>
      </c>
      <c r="S97" s="15">
        <f t="shared" si="105"/>
        <v>0</v>
      </c>
      <c r="T97" s="15">
        <f t="shared" si="105"/>
        <v>0</v>
      </c>
      <c r="U97" s="15">
        <f t="shared" si="105"/>
        <v>0</v>
      </c>
      <c r="V97" s="15">
        <f t="shared" si="105"/>
        <v>0</v>
      </c>
      <c r="W97" s="15">
        <f t="shared" si="105"/>
        <v>0</v>
      </c>
      <c r="X97" s="15">
        <f t="shared" si="105"/>
        <v>0</v>
      </c>
      <c r="Y97" s="15">
        <f t="shared" si="105"/>
        <v>0</v>
      </c>
      <c r="Z97" s="15">
        <f t="shared" si="105"/>
        <v>0</v>
      </c>
      <c r="AA97" s="15">
        <f t="shared" si="105"/>
        <v>45</v>
      </c>
      <c r="AB97" s="15">
        <f t="shared" si="105"/>
        <v>1</v>
      </c>
      <c r="AC97" s="15">
        <f t="shared" si="105"/>
        <v>0</v>
      </c>
      <c r="AD97" s="15">
        <f t="shared" si="105"/>
        <v>0</v>
      </c>
      <c r="AE97" s="15">
        <f t="shared" si="105"/>
        <v>0</v>
      </c>
      <c r="AF97" s="15">
        <f t="shared" si="105"/>
        <v>0</v>
      </c>
      <c r="AG97" s="15">
        <f t="shared" si="105"/>
        <v>0</v>
      </c>
      <c r="AH97" s="15">
        <f t="shared" si="105"/>
        <v>0</v>
      </c>
      <c r="AI97" s="15">
        <f t="shared" ref="AI97:BN97" si="106">AI13</f>
        <v>0</v>
      </c>
      <c r="AJ97" s="15">
        <f t="shared" si="106"/>
        <v>0</v>
      </c>
      <c r="AK97" s="15">
        <f t="shared" si="106"/>
        <v>0</v>
      </c>
      <c r="AL97" s="15">
        <f t="shared" si="106"/>
        <v>0</v>
      </c>
      <c r="AM97" s="15">
        <f t="shared" si="106"/>
        <v>0</v>
      </c>
      <c r="AN97" s="15">
        <f t="shared" si="106"/>
        <v>0</v>
      </c>
      <c r="AO97" s="15">
        <f t="shared" si="106"/>
        <v>0</v>
      </c>
      <c r="AP97" s="15">
        <f t="shared" si="106"/>
        <v>7.5</v>
      </c>
      <c r="AQ97" s="15">
        <f t="shared" si="106"/>
        <v>0</v>
      </c>
      <c r="AR97" s="15">
        <f t="shared" si="106"/>
        <v>8</v>
      </c>
      <c r="AS97" s="15">
        <f t="shared" si="106"/>
        <v>1</v>
      </c>
      <c r="AT97" s="15">
        <f t="shared" si="106"/>
        <v>0</v>
      </c>
      <c r="AU97" s="15">
        <f t="shared" si="106"/>
        <v>0</v>
      </c>
      <c r="AV97" s="15">
        <f t="shared" si="106"/>
        <v>0</v>
      </c>
      <c r="AW97" s="15">
        <f t="shared" si="106"/>
        <v>0</v>
      </c>
      <c r="AX97" s="15">
        <f t="shared" si="106"/>
        <v>0</v>
      </c>
      <c r="AY97" s="15">
        <f t="shared" si="106"/>
        <v>0</v>
      </c>
      <c r="AZ97" s="15">
        <f t="shared" si="106"/>
        <v>0</v>
      </c>
      <c r="BA97" s="15">
        <f t="shared" si="106"/>
        <v>0</v>
      </c>
      <c r="BB97" s="15">
        <f t="shared" si="106"/>
        <v>1</v>
      </c>
      <c r="BC97" s="15">
        <f t="shared" si="106"/>
        <v>17.5</v>
      </c>
      <c r="BD97" s="15">
        <f t="shared" si="106"/>
        <v>0</v>
      </c>
      <c r="BE97" s="15">
        <f t="shared" si="106"/>
        <v>0</v>
      </c>
      <c r="BF97" s="15">
        <f t="shared" si="106"/>
        <v>2</v>
      </c>
      <c r="BG97" s="15">
        <f t="shared" si="106"/>
        <v>0</v>
      </c>
      <c r="BH97" s="15">
        <f t="shared" si="106"/>
        <v>0</v>
      </c>
      <c r="BI97" s="15">
        <f t="shared" si="106"/>
        <v>0</v>
      </c>
      <c r="BJ97" s="15">
        <f t="shared" si="106"/>
        <v>2</v>
      </c>
      <c r="BK97" s="15">
        <f t="shared" si="106"/>
        <v>23.5</v>
      </c>
      <c r="BL97" s="15">
        <f t="shared" si="106"/>
        <v>0.5</v>
      </c>
      <c r="BM97" s="15">
        <f t="shared" si="106"/>
        <v>0</v>
      </c>
      <c r="BN97" s="15">
        <f t="shared" si="106"/>
        <v>12</v>
      </c>
      <c r="BO97" s="15">
        <f t="shared" ref="BO97:DZ97" si="107">BO13</f>
        <v>0</v>
      </c>
      <c r="BP97" s="15">
        <f t="shared" si="107"/>
        <v>0</v>
      </c>
      <c r="BQ97" s="15">
        <f t="shared" si="107"/>
        <v>0.5</v>
      </c>
      <c r="BR97" s="15">
        <f t="shared" si="107"/>
        <v>0</v>
      </c>
      <c r="BS97" s="15">
        <f t="shared" si="107"/>
        <v>0</v>
      </c>
      <c r="BT97" s="15">
        <f t="shared" si="107"/>
        <v>0</v>
      </c>
      <c r="BU97" s="15">
        <f t="shared" si="107"/>
        <v>0</v>
      </c>
      <c r="BV97" s="15">
        <f t="shared" si="107"/>
        <v>0</v>
      </c>
      <c r="BW97" s="15">
        <f t="shared" si="107"/>
        <v>0</v>
      </c>
      <c r="BX97" s="15">
        <f t="shared" si="107"/>
        <v>0</v>
      </c>
      <c r="BY97" s="15">
        <f t="shared" si="107"/>
        <v>0</v>
      </c>
      <c r="BZ97" s="15">
        <f t="shared" si="107"/>
        <v>0</v>
      </c>
      <c r="CA97" s="15">
        <f t="shared" si="107"/>
        <v>0</v>
      </c>
      <c r="CB97" s="15">
        <f t="shared" si="107"/>
        <v>17</v>
      </c>
      <c r="CC97" s="15">
        <f t="shared" si="107"/>
        <v>0</v>
      </c>
      <c r="CD97" s="15">
        <f t="shared" si="107"/>
        <v>0</v>
      </c>
      <c r="CE97" s="15">
        <f t="shared" si="107"/>
        <v>0</v>
      </c>
      <c r="CF97" s="15">
        <f t="shared" si="107"/>
        <v>0</v>
      </c>
      <c r="CG97" s="15">
        <f t="shared" si="107"/>
        <v>0</v>
      </c>
      <c r="CH97" s="15">
        <f t="shared" si="107"/>
        <v>0</v>
      </c>
      <c r="CI97" s="15">
        <f t="shared" si="107"/>
        <v>0</v>
      </c>
      <c r="CJ97" s="15">
        <f t="shared" si="107"/>
        <v>0</v>
      </c>
      <c r="CK97" s="15">
        <f t="shared" si="107"/>
        <v>0</v>
      </c>
      <c r="CL97" s="15">
        <f t="shared" si="107"/>
        <v>0</v>
      </c>
      <c r="CM97" s="15">
        <f t="shared" si="107"/>
        <v>0</v>
      </c>
      <c r="CN97" s="15">
        <f t="shared" si="107"/>
        <v>25.5</v>
      </c>
      <c r="CO97" s="15">
        <f t="shared" si="107"/>
        <v>1</v>
      </c>
      <c r="CP97" s="15">
        <f t="shared" si="107"/>
        <v>2</v>
      </c>
      <c r="CQ97" s="15">
        <f t="shared" si="107"/>
        <v>0</v>
      </c>
      <c r="CR97" s="15">
        <f t="shared" si="107"/>
        <v>0</v>
      </c>
      <c r="CS97" s="15">
        <f t="shared" si="107"/>
        <v>0</v>
      </c>
      <c r="CT97" s="15">
        <f t="shared" si="107"/>
        <v>0</v>
      </c>
      <c r="CU97" s="15">
        <f t="shared" si="107"/>
        <v>0</v>
      </c>
      <c r="CV97" s="15">
        <f t="shared" si="107"/>
        <v>0</v>
      </c>
      <c r="CW97" s="15">
        <f t="shared" si="107"/>
        <v>0</v>
      </c>
      <c r="CX97" s="15">
        <f t="shared" si="107"/>
        <v>0</v>
      </c>
      <c r="CY97" s="15">
        <f t="shared" si="107"/>
        <v>0</v>
      </c>
      <c r="CZ97" s="15">
        <f t="shared" si="107"/>
        <v>0</v>
      </c>
      <c r="DA97" s="15">
        <f t="shared" si="107"/>
        <v>0</v>
      </c>
      <c r="DB97" s="15">
        <f t="shared" si="107"/>
        <v>0</v>
      </c>
      <c r="DC97" s="15">
        <f t="shared" si="107"/>
        <v>0</v>
      </c>
      <c r="DD97" s="15">
        <f t="shared" si="107"/>
        <v>0</v>
      </c>
      <c r="DE97" s="15">
        <f t="shared" si="107"/>
        <v>0</v>
      </c>
      <c r="DF97" s="15">
        <f t="shared" si="107"/>
        <v>26</v>
      </c>
      <c r="DG97" s="15">
        <f t="shared" si="107"/>
        <v>0</v>
      </c>
      <c r="DH97" s="15">
        <f t="shared" si="107"/>
        <v>0</v>
      </c>
      <c r="DI97" s="15">
        <f t="shared" si="107"/>
        <v>0</v>
      </c>
      <c r="DJ97" s="15">
        <f t="shared" si="107"/>
        <v>0</v>
      </c>
      <c r="DK97" s="15">
        <f t="shared" si="107"/>
        <v>0</v>
      </c>
      <c r="DL97" s="15">
        <f t="shared" si="107"/>
        <v>0</v>
      </c>
      <c r="DM97" s="15">
        <f t="shared" si="107"/>
        <v>0</v>
      </c>
      <c r="DN97" s="15">
        <f t="shared" si="107"/>
        <v>0.5</v>
      </c>
      <c r="DO97" s="15">
        <f t="shared" si="107"/>
        <v>0</v>
      </c>
      <c r="DP97" s="15">
        <f t="shared" si="107"/>
        <v>0</v>
      </c>
      <c r="DQ97" s="15">
        <f t="shared" si="107"/>
        <v>0</v>
      </c>
      <c r="DR97" s="15">
        <f t="shared" si="107"/>
        <v>0</v>
      </c>
      <c r="DS97" s="15">
        <f t="shared" si="107"/>
        <v>0</v>
      </c>
      <c r="DT97" s="15">
        <f t="shared" si="107"/>
        <v>0</v>
      </c>
      <c r="DU97" s="15">
        <f t="shared" si="107"/>
        <v>0</v>
      </c>
      <c r="DV97" s="15">
        <f t="shared" si="107"/>
        <v>0</v>
      </c>
      <c r="DW97" s="15">
        <f t="shared" si="107"/>
        <v>0</v>
      </c>
      <c r="DX97" s="15">
        <f t="shared" si="107"/>
        <v>0</v>
      </c>
      <c r="DY97" s="15">
        <f t="shared" si="107"/>
        <v>0</v>
      </c>
      <c r="DZ97" s="15">
        <f t="shared" si="107"/>
        <v>0</v>
      </c>
      <c r="EA97" s="15">
        <f t="shared" ref="EA97:FX97" si="108">EA13</f>
        <v>0</v>
      </c>
      <c r="EB97" s="15">
        <f t="shared" si="108"/>
        <v>0</v>
      </c>
      <c r="EC97" s="15">
        <f t="shared" si="108"/>
        <v>0</v>
      </c>
      <c r="ED97" s="15">
        <f t="shared" si="108"/>
        <v>0</v>
      </c>
      <c r="EE97" s="15">
        <f t="shared" si="108"/>
        <v>0</v>
      </c>
      <c r="EF97" s="15">
        <f t="shared" si="108"/>
        <v>0</v>
      </c>
      <c r="EG97" s="15">
        <f t="shared" si="108"/>
        <v>0</v>
      </c>
      <c r="EH97" s="15">
        <f t="shared" si="108"/>
        <v>0</v>
      </c>
      <c r="EI97" s="15">
        <f t="shared" si="108"/>
        <v>0</v>
      </c>
      <c r="EJ97" s="15">
        <f t="shared" si="108"/>
        <v>2</v>
      </c>
      <c r="EK97" s="15">
        <f t="shared" si="108"/>
        <v>0</v>
      </c>
      <c r="EL97" s="15">
        <f t="shared" si="108"/>
        <v>0</v>
      </c>
      <c r="EM97" s="15">
        <f t="shared" si="108"/>
        <v>0</v>
      </c>
      <c r="EN97" s="15">
        <f t="shared" si="108"/>
        <v>0</v>
      </c>
      <c r="EO97" s="15">
        <f t="shared" si="108"/>
        <v>0</v>
      </c>
      <c r="EP97" s="15">
        <f t="shared" si="108"/>
        <v>0</v>
      </c>
      <c r="EQ97" s="15">
        <f t="shared" si="108"/>
        <v>0</v>
      </c>
      <c r="ER97" s="15">
        <f t="shared" si="108"/>
        <v>0</v>
      </c>
      <c r="ES97" s="15">
        <f t="shared" si="108"/>
        <v>0</v>
      </c>
      <c r="ET97" s="15">
        <f t="shared" si="108"/>
        <v>0</v>
      </c>
      <c r="EU97" s="15">
        <f t="shared" si="108"/>
        <v>0</v>
      </c>
      <c r="EV97" s="15">
        <f t="shared" si="108"/>
        <v>0</v>
      </c>
      <c r="EW97" s="15">
        <f t="shared" si="108"/>
        <v>0</v>
      </c>
      <c r="EX97" s="15">
        <f t="shared" si="108"/>
        <v>0</v>
      </c>
      <c r="EY97" s="15">
        <f t="shared" si="108"/>
        <v>0</v>
      </c>
      <c r="EZ97" s="15">
        <f t="shared" si="108"/>
        <v>0</v>
      </c>
      <c r="FA97" s="15">
        <f t="shared" si="108"/>
        <v>0</v>
      </c>
      <c r="FB97" s="15">
        <f t="shared" si="108"/>
        <v>0</v>
      </c>
      <c r="FC97" s="15">
        <f t="shared" si="108"/>
        <v>0</v>
      </c>
      <c r="FD97" s="15">
        <f t="shared" si="108"/>
        <v>0</v>
      </c>
      <c r="FE97" s="15">
        <f t="shared" si="108"/>
        <v>0</v>
      </c>
      <c r="FF97" s="15">
        <f t="shared" si="108"/>
        <v>0</v>
      </c>
      <c r="FG97" s="15">
        <f t="shared" si="108"/>
        <v>0</v>
      </c>
      <c r="FH97" s="15">
        <f t="shared" si="108"/>
        <v>0</v>
      </c>
      <c r="FI97" s="15">
        <f t="shared" si="108"/>
        <v>0</v>
      </c>
      <c r="FJ97" s="15">
        <f t="shared" si="108"/>
        <v>0</v>
      </c>
      <c r="FK97" s="15">
        <f t="shared" si="108"/>
        <v>0</v>
      </c>
      <c r="FL97" s="15">
        <f t="shared" si="108"/>
        <v>0</v>
      </c>
      <c r="FM97" s="15">
        <f t="shared" si="108"/>
        <v>0</v>
      </c>
      <c r="FN97" s="15">
        <f t="shared" si="108"/>
        <v>13</v>
      </c>
      <c r="FO97" s="15">
        <f t="shared" si="108"/>
        <v>2</v>
      </c>
      <c r="FP97" s="15">
        <f t="shared" si="108"/>
        <v>0</v>
      </c>
      <c r="FQ97" s="15">
        <f t="shared" si="108"/>
        <v>0</v>
      </c>
      <c r="FR97" s="15">
        <f t="shared" si="108"/>
        <v>0</v>
      </c>
      <c r="FS97" s="15">
        <f t="shared" si="108"/>
        <v>0</v>
      </c>
      <c r="FT97" s="15">
        <f t="shared" si="108"/>
        <v>0</v>
      </c>
      <c r="FU97" s="15">
        <f t="shared" si="108"/>
        <v>0</v>
      </c>
      <c r="FV97" s="15">
        <f t="shared" si="108"/>
        <v>0</v>
      </c>
      <c r="FW97" s="15">
        <f t="shared" si="108"/>
        <v>0</v>
      </c>
      <c r="FX97" s="15">
        <f t="shared" si="108"/>
        <v>0</v>
      </c>
      <c r="FZ97" s="15">
        <f>SUM(C97:FX97)</f>
        <v>294</v>
      </c>
      <c r="GA97" s="14"/>
      <c r="GB97" s="15"/>
      <c r="GC97" s="15"/>
      <c r="GD97" s="15"/>
      <c r="GE97" s="2"/>
      <c r="GF97" s="12"/>
      <c r="GG97" s="12"/>
      <c r="GH97" s="12"/>
      <c r="GI97" s="12"/>
      <c r="GJ97" s="12"/>
      <c r="GK97" s="12"/>
      <c r="GL97" s="17"/>
      <c r="GM97" s="17"/>
    </row>
    <row r="98" spans="1:254" x14ac:dyDescent="0.35">
      <c r="A98" s="3" t="s">
        <v>1085</v>
      </c>
      <c r="B98" s="2" t="s">
        <v>1086</v>
      </c>
      <c r="C98" s="15">
        <f>C34</f>
        <v>0</v>
      </c>
      <c r="D98" s="15">
        <f t="shared" ref="D98:BO98" si="109">D34</f>
        <v>0</v>
      </c>
      <c r="E98" s="15">
        <f t="shared" si="109"/>
        <v>0</v>
      </c>
      <c r="F98" s="15">
        <f t="shared" si="109"/>
        <v>0</v>
      </c>
      <c r="G98" s="15">
        <f t="shared" si="109"/>
        <v>0</v>
      </c>
      <c r="H98" s="15">
        <f t="shared" si="109"/>
        <v>0</v>
      </c>
      <c r="I98" s="15">
        <f t="shared" si="109"/>
        <v>0</v>
      </c>
      <c r="J98" s="15">
        <f t="shared" si="109"/>
        <v>0</v>
      </c>
      <c r="K98" s="15">
        <f t="shared" si="109"/>
        <v>0</v>
      </c>
      <c r="L98" s="15">
        <f t="shared" si="109"/>
        <v>0</v>
      </c>
      <c r="M98" s="15">
        <f t="shared" si="109"/>
        <v>0</v>
      </c>
      <c r="N98" s="15">
        <f t="shared" si="109"/>
        <v>0</v>
      </c>
      <c r="O98" s="15">
        <f t="shared" si="109"/>
        <v>0</v>
      </c>
      <c r="P98" s="15">
        <f t="shared" si="109"/>
        <v>0</v>
      </c>
      <c r="Q98" s="15">
        <f t="shared" si="109"/>
        <v>1</v>
      </c>
      <c r="R98" s="15">
        <f t="shared" si="109"/>
        <v>0</v>
      </c>
      <c r="S98" s="15">
        <f t="shared" si="109"/>
        <v>0</v>
      </c>
      <c r="T98" s="15">
        <f t="shared" si="109"/>
        <v>0</v>
      </c>
      <c r="U98" s="15">
        <f t="shared" si="109"/>
        <v>0</v>
      </c>
      <c r="V98" s="15">
        <f t="shared" si="109"/>
        <v>0</v>
      </c>
      <c r="W98" s="15">
        <f t="shared" si="109"/>
        <v>0</v>
      </c>
      <c r="X98" s="15">
        <f t="shared" si="109"/>
        <v>0</v>
      </c>
      <c r="Y98" s="15">
        <f t="shared" si="109"/>
        <v>0</v>
      </c>
      <c r="Z98" s="15">
        <f t="shared" si="109"/>
        <v>0</v>
      </c>
      <c r="AA98" s="15">
        <f t="shared" si="109"/>
        <v>0</v>
      </c>
      <c r="AB98" s="15">
        <f t="shared" si="109"/>
        <v>0</v>
      </c>
      <c r="AC98" s="15">
        <f t="shared" si="109"/>
        <v>0</v>
      </c>
      <c r="AD98" s="15">
        <f t="shared" si="109"/>
        <v>0</v>
      </c>
      <c r="AE98" s="15">
        <f t="shared" si="109"/>
        <v>0</v>
      </c>
      <c r="AF98" s="15">
        <f t="shared" si="109"/>
        <v>0</v>
      </c>
      <c r="AG98" s="15">
        <f t="shared" si="109"/>
        <v>0</v>
      </c>
      <c r="AH98" s="15">
        <f t="shared" si="109"/>
        <v>0</v>
      </c>
      <c r="AI98" s="15">
        <f t="shared" si="109"/>
        <v>0</v>
      </c>
      <c r="AJ98" s="15">
        <f t="shared" si="109"/>
        <v>0</v>
      </c>
      <c r="AK98" s="15">
        <f t="shared" si="109"/>
        <v>0</v>
      </c>
      <c r="AL98" s="15">
        <f t="shared" si="109"/>
        <v>0</v>
      </c>
      <c r="AM98" s="15">
        <f t="shared" si="109"/>
        <v>0</v>
      </c>
      <c r="AN98" s="15">
        <f t="shared" si="109"/>
        <v>0</v>
      </c>
      <c r="AO98" s="15">
        <f t="shared" si="109"/>
        <v>0</v>
      </c>
      <c r="AP98" s="15">
        <f t="shared" si="109"/>
        <v>0</v>
      </c>
      <c r="AQ98" s="15">
        <f t="shared" si="109"/>
        <v>0</v>
      </c>
      <c r="AR98" s="15">
        <f t="shared" si="109"/>
        <v>0</v>
      </c>
      <c r="AS98" s="15">
        <f t="shared" si="109"/>
        <v>0</v>
      </c>
      <c r="AT98" s="15">
        <f t="shared" si="109"/>
        <v>0</v>
      </c>
      <c r="AU98" s="15">
        <f t="shared" si="109"/>
        <v>0</v>
      </c>
      <c r="AV98" s="15">
        <f t="shared" si="109"/>
        <v>0</v>
      </c>
      <c r="AW98" s="15">
        <f t="shared" si="109"/>
        <v>0</v>
      </c>
      <c r="AX98" s="15">
        <f t="shared" si="109"/>
        <v>0</v>
      </c>
      <c r="AY98" s="15">
        <f t="shared" si="109"/>
        <v>0</v>
      </c>
      <c r="AZ98" s="15">
        <f t="shared" si="109"/>
        <v>0</v>
      </c>
      <c r="BA98" s="15">
        <f t="shared" si="109"/>
        <v>0</v>
      </c>
      <c r="BB98" s="15">
        <f t="shared" si="109"/>
        <v>0</v>
      </c>
      <c r="BC98" s="15">
        <f t="shared" si="109"/>
        <v>0</v>
      </c>
      <c r="BD98" s="15">
        <f t="shared" si="109"/>
        <v>0</v>
      </c>
      <c r="BE98" s="15">
        <f t="shared" si="109"/>
        <v>0</v>
      </c>
      <c r="BF98" s="15">
        <f t="shared" si="109"/>
        <v>0</v>
      </c>
      <c r="BG98" s="15">
        <f t="shared" si="109"/>
        <v>0</v>
      </c>
      <c r="BH98" s="15">
        <f t="shared" si="109"/>
        <v>0</v>
      </c>
      <c r="BI98" s="15">
        <f t="shared" si="109"/>
        <v>0</v>
      </c>
      <c r="BJ98" s="15">
        <f t="shared" si="109"/>
        <v>0</v>
      </c>
      <c r="BK98" s="15">
        <f t="shared" si="109"/>
        <v>0</v>
      </c>
      <c r="BL98" s="15">
        <f t="shared" si="109"/>
        <v>0</v>
      </c>
      <c r="BM98" s="15">
        <f t="shared" si="109"/>
        <v>0</v>
      </c>
      <c r="BN98" s="15">
        <f t="shared" si="109"/>
        <v>0</v>
      </c>
      <c r="BO98" s="15">
        <f t="shared" si="109"/>
        <v>0</v>
      </c>
      <c r="BP98" s="15">
        <f t="shared" ref="BP98:EA98" si="110">BP34</f>
        <v>0</v>
      </c>
      <c r="BQ98" s="15">
        <f t="shared" si="110"/>
        <v>0</v>
      </c>
      <c r="BR98" s="15">
        <f t="shared" si="110"/>
        <v>0</v>
      </c>
      <c r="BS98" s="15">
        <f t="shared" si="110"/>
        <v>0</v>
      </c>
      <c r="BT98" s="15">
        <f t="shared" si="110"/>
        <v>0</v>
      </c>
      <c r="BU98" s="15">
        <f t="shared" si="110"/>
        <v>0</v>
      </c>
      <c r="BV98" s="15">
        <f t="shared" si="110"/>
        <v>0</v>
      </c>
      <c r="BW98" s="15">
        <f t="shared" si="110"/>
        <v>0</v>
      </c>
      <c r="BX98" s="15">
        <f t="shared" si="110"/>
        <v>0</v>
      </c>
      <c r="BY98" s="15">
        <f t="shared" si="110"/>
        <v>0</v>
      </c>
      <c r="BZ98" s="15">
        <f t="shared" si="110"/>
        <v>0</v>
      </c>
      <c r="CA98" s="15">
        <f t="shared" si="110"/>
        <v>0</v>
      </c>
      <c r="CB98" s="15">
        <f t="shared" si="110"/>
        <v>0</v>
      </c>
      <c r="CC98" s="15">
        <f t="shared" si="110"/>
        <v>0</v>
      </c>
      <c r="CD98" s="15">
        <f t="shared" si="110"/>
        <v>0</v>
      </c>
      <c r="CE98" s="15">
        <f t="shared" si="110"/>
        <v>0</v>
      </c>
      <c r="CF98" s="15">
        <f t="shared" si="110"/>
        <v>0</v>
      </c>
      <c r="CG98" s="15">
        <f t="shared" si="110"/>
        <v>0</v>
      </c>
      <c r="CH98" s="15">
        <f t="shared" si="110"/>
        <v>0</v>
      </c>
      <c r="CI98" s="15">
        <f t="shared" si="110"/>
        <v>0</v>
      </c>
      <c r="CJ98" s="15">
        <f t="shared" si="110"/>
        <v>0</v>
      </c>
      <c r="CK98" s="15">
        <f t="shared" si="110"/>
        <v>0</v>
      </c>
      <c r="CL98" s="15">
        <f t="shared" si="110"/>
        <v>0</v>
      </c>
      <c r="CM98" s="15">
        <f t="shared" si="110"/>
        <v>0</v>
      </c>
      <c r="CN98" s="15">
        <f t="shared" si="110"/>
        <v>0</v>
      </c>
      <c r="CO98" s="15">
        <f t="shared" si="110"/>
        <v>0</v>
      </c>
      <c r="CP98" s="15">
        <f t="shared" si="110"/>
        <v>0</v>
      </c>
      <c r="CQ98" s="15">
        <f t="shared" si="110"/>
        <v>0</v>
      </c>
      <c r="CR98" s="15">
        <f t="shared" si="110"/>
        <v>0</v>
      </c>
      <c r="CS98" s="15">
        <f t="shared" si="110"/>
        <v>0</v>
      </c>
      <c r="CT98" s="15">
        <f t="shared" si="110"/>
        <v>0</v>
      </c>
      <c r="CU98" s="15">
        <f t="shared" si="110"/>
        <v>0</v>
      </c>
      <c r="CV98" s="15">
        <f t="shared" si="110"/>
        <v>0</v>
      </c>
      <c r="CW98" s="15">
        <f t="shared" si="110"/>
        <v>0</v>
      </c>
      <c r="CX98" s="15">
        <f t="shared" si="110"/>
        <v>0</v>
      </c>
      <c r="CY98" s="15">
        <f t="shared" si="110"/>
        <v>0</v>
      </c>
      <c r="CZ98" s="15">
        <f t="shared" si="110"/>
        <v>0</v>
      </c>
      <c r="DA98" s="15">
        <f t="shared" si="110"/>
        <v>0</v>
      </c>
      <c r="DB98" s="15">
        <f t="shared" si="110"/>
        <v>0</v>
      </c>
      <c r="DC98" s="15">
        <f t="shared" si="110"/>
        <v>0</v>
      </c>
      <c r="DD98" s="15">
        <f t="shared" si="110"/>
        <v>0</v>
      </c>
      <c r="DE98" s="15">
        <f t="shared" si="110"/>
        <v>0</v>
      </c>
      <c r="DF98" s="15">
        <f t="shared" si="110"/>
        <v>0</v>
      </c>
      <c r="DG98" s="15">
        <f t="shared" si="110"/>
        <v>0</v>
      </c>
      <c r="DH98" s="15">
        <f t="shared" si="110"/>
        <v>0</v>
      </c>
      <c r="DI98" s="15">
        <f t="shared" si="110"/>
        <v>0</v>
      </c>
      <c r="DJ98" s="15">
        <f t="shared" si="110"/>
        <v>0</v>
      </c>
      <c r="DK98" s="15">
        <f t="shared" si="110"/>
        <v>0</v>
      </c>
      <c r="DL98" s="15">
        <f t="shared" si="110"/>
        <v>0</v>
      </c>
      <c r="DM98" s="15">
        <f t="shared" si="110"/>
        <v>0</v>
      </c>
      <c r="DN98" s="15">
        <f t="shared" si="110"/>
        <v>0</v>
      </c>
      <c r="DO98" s="15">
        <f t="shared" si="110"/>
        <v>0</v>
      </c>
      <c r="DP98" s="15">
        <f t="shared" si="110"/>
        <v>0</v>
      </c>
      <c r="DQ98" s="15">
        <f t="shared" si="110"/>
        <v>0</v>
      </c>
      <c r="DR98" s="15">
        <f t="shared" si="110"/>
        <v>0</v>
      </c>
      <c r="DS98" s="15">
        <f t="shared" si="110"/>
        <v>0</v>
      </c>
      <c r="DT98" s="15">
        <f t="shared" si="110"/>
        <v>0</v>
      </c>
      <c r="DU98" s="15">
        <f t="shared" si="110"/>
        <v>0</v>
      </c>
      <c r="DV98" s="15">
        <f t="shared" si="110"/>
        <v>0</v>
      </c>
      <c r="DW98" s="15">
        <f t="shared" si="110"/>
        <v>0</v>
      </c>
      <c r="DX98" s="15">
        <f t="shared" si="110"/>
        <v>0</v>
      </c>
      <c r="DY98" s="15">
        <f t="shared" si="110"/>
        <v>0</v>
      </c>
      <c r="DZ98" s="15">
        <f t="shared" si="110"/>
        <v>0</v>
      </c>
      <c r="EA98" s="15">
        <f t="shared" si="110"/>
        <v>0</v>
      </c>
      <c r="EB98" s="15">
        <f t="shared" ref="EB98:FX98" si="111">EB34</f>
        <v>0</v>
      </c>
      <c r="EC98" s="15">
        <f t="shared" si="111"/>
        <v>0</v>
      </c>
      <c r="ED98" s="15">
        <f t="shared" si="111"/>
        <v>0</v>
      </c>
      <c r="EE98" s="15">
        <f t="shared" si="111"/>
        <v>0</v>
      </c>
      <c r="EF98" s="15">
        <f t="shared" si="111"/>
        <v>0</v>
      </c>
      <c r="EG98" s="15">
        <f t="shared" si="111"/>
        <v>0</v>
      </c>
      <c r="EH98" s="15">
        <f t="shared" si="111"/>
        <v>0</v>
      </c>
      <c r="EI98" s="15">
        <f t="shared" si="111"/>
        <v>0</v>
      </c>
      <c r="EJ98" s="15">
        <f t="shared" si="111"/>
        <v>0</v>
      </c>
      <c r="EK98" s="15">
        <f t="shared" si="111"/>
        <v>0</v>
      </c>
      <c r="EL98" s="15">
        <f t="shared" si="111"/>
        <v>0</v>
      </c>
      <c r="EM98" s="15">
        <f t="shared" si="111"/>
        <v>0</v>
      </c>
      <c r="EN98" s="15">
        <f t="shared" si="111"/>
        <v>0</v>
      </c>
      <c r="EO98" s="15">
        <f t="shared" si="111"/>
        <v>0</v>
      </c>
      <c r="EP98" s="15">
        <f t="shared" si="111"/>
        <v>0</v>
      </c>
      <c r="EQ98" s="15">
        <f t="shared" si="111"/>
        <v>0</v>
      </c>
      <c r="ER98" s="15">
        <f t="shared" si="111"/>
        <v>0</v>
      </c>
      <c r="ES98" s="15">
        <f t="shared" si="111"/>
        <v>0</v>
      </c>
      <c r="ET98" s="15">
        <f t="shared" si="111"/>
        <v>0</v>
      </c>
      <c r="EU98" s="15">
        <f t="shared" si="111"/>
        <v>0</v>
      </c>
      <c r="EV98" s="15">
        <f t="shared" si="111"/>
        <v>0</v>
      </c>
      <c r="EW98" s="15">
        <f t="shared" si="111"/>
        <v>0</v>
      </c>
      <c r="EX98" s="15">
        <f t="shared" si="111"/>
        <v>0</v>
      </c>
      <c r="EY98" s="15">
        <f t="shared" si="111"/>
        <v>0</v>
      </c>
      <c r="EZ98" s="15">
        <f t="shared" si="111"/>
        <v>0</v>
      </c>
      <c r="FA98" s="15">
        <f t="shared" si="111"/>
        <v>0</v>
      </c>
      <c r="FB98" s="15">
        <f t="shared" si="111"/>
        <v>0</v>
      </c>
      <c r="FC98" s="15">
        <f t="shared" si="111"/>
        <v>0</v>
      </c>
      <c r="FD98" s="15">
        <f t="shared" si="111"/>
        <v>0</v>
      </c>
      <c r="FE98" s="15">
        <f t="shared" si="111"/>
        <v>0</v>
      </c>
      <c r="FF98" s="15">
        <f t="shared" si="111"/>
        <v>0</v>
      </c>
      <c r="FG98" s="15">
        <f t="shared" si="111"/>
        <v>0</v>
      </c>
      <c r="FH98" s="15">
        <f t="shared" si="111"/>
        <v>0</v>
      </c>
      <c r="FI98" s="15">
        <f t="shared" si="111"/>
        <v>0</v>
      </c>
      <c r="FJ98" s="15">
        <f t="shared" si="111"/>
        <v>0</v>
      </c>
      <c r="FK98" s="15">
        <f t="shared" si="111"/>
        <v>0</v>
      </c>
      <c r="FL98" s="15">
        <f t="shared" si="111"/>
        <v>0</v>
      </c>
      <c r="FM98" s="15">
        <f t="shared" si="111"/>
        <v>0</v>
      </c>
      <c r="FN98" s="15">
        <f t="shared" si="111"/>
        <v>0</v>
      </c>
      <c r="FO98" s="15">
        <f t="shared" si="111"/>
        <v>0</v>
      </c>
      <c r="FP98" s="15">
        <f t="shared" si="111"/>
        <v>0</v>
      </c>
      <c r="FQ98" s="15">
        <f t="shared" si="111"/>
        <v>0</v>
      </c>
      <c r="FR98" s="15">
        <f t="shared" si="111"/>
        <v>0</v>
      </c>
      <c r="FS98" s="15">
        <f t="shared" si="111"/>
        <v>0</v>
      </c>
      <c r="FT98" s="15">
        <f t="shared" si="111"/>
        <v>0</v>
      </c>
      <c r="FU98" s="15">
        <f t="shared" si="111"/>
        <v>0</v>
      </c>
      <c r="FV98" s="15">
        <f t="shared" si="111"/>
        <v>0</v>
      </c>
      <c r="FW98" s="15">
        <f t="shared" si="111"/>
        <v>0</v>
      </c>
      <c r="FX98" s="15">
        <f t="shared" si="111"/>
        <v>0</v>
      </c>
      <c r="FZ98" s="15"/>
      <c r="GA98" s="14"/>
      <c r="GB98" s="15"/>
      <c r="GC98" s="15"/>
      <c r="GD98" s="15"/>
      <c r="GE98" s="2"/>
      <c r="GF98" s="12"/>
      <c r="GG98" s="12"/>
      <c r="GH98" s="12"/>
      <c r="GI98" s="12"/>
      <c r="GJ98" s="12"/>
      <c r="GK98" s="12"/>
      <c r="GL98" s="17"/>
      <c r="GM98" s="17"/>
    </row>
    <row r="99" spans="1:254" x14ac:dyDescent="0.35">
      <c r="A99" s="3" t="s">
        <v>484</v>
      </c>
      <c r="B99" s="2" t="s">
        <v>1021</v>
      </c>
      <c r="C99" s="15">
        <f t="shared" ref="C99:AH99" si="112">C15</f>
        <v>4</v>
      </c>
      <c r="D99" s="15">
        <f t="shared" si="112"/>
        <v>58</v>
      </c>
      <c r="E99" s="15">
        <f t="shared" si="112"/>
        <v>11</v>
      </c>
      <c r="F99" s="15">
        <f t="shared" si="112"/>
        <v>11</v>
      </c>
      <c r="G99" s="15">
        <f t="shared" si="112"/>
        <v>1</v>
      </c>
      <c r="H99" s="15">
        <f t="shared" si="112"/>
        <v>1</v>
      </c>
      <c r="I99" s="15">
        <f t="shared" si="112"/>
        <v>9</v>
      </c>
      <c r="J99" s="15">
        <f t="shared" si="112"/>
        <v>0</v>
      </c>
      <c r="K99" s="15">
        <f t="shared" si="112"/>
        <v>0</v>
      </c>
      <c r="L99" s="15">
        <f t="shared" si="112"/>
        <v>23</v>
      </c>
      <c r="M99" s="15">
        <f t="shared" si="112"/>
        <v>14</v>
      </c>
      <c r="N99" s="15">
        <f t="shared" si="112"/>
        <v>159.5</v>
      </c>
      <c r="O99" s="15">
        <f t="shared" si="112"/>
        <v>98</v>
      </c>
      <c r="P99" s="15">
        <f t="shared" si="112"/>
        <v>0</v>
      </c>
      <c r="Q99" s="15">
        <f t="shared" si="112"/>
        <v>209</v>
      </c>
      <c r="R99" s="15">
        <f t="shared" si="112"/>
        <v>1</v>
      </c>
      <c r="S99" s="15">
        <f t="shared" si="112"/>
        <v>0</v>
      </c>
      <c r="T99" s="15">
        <f t="shared" si="112"/>
        <v>0</v>
      </c>
      <c r="U99" s="15">
        <f t="shared" si="112"/>
        <v>0</v>
      </c>
      <c r="V99" s="15">
        <f t="shared" si="112"/>
        <v>0</v>
      </c>
      <c r="W99" s="15">
        <f t="shared" si="112"/>
        <v>1</v>
      </c>
      <c r="X99" s="15">
        <f t="shared" si="112"/>
        <v>0</v>
      </c>
      <c r="Y99" s="15">
        <f t="shared" si="112"/>
        <v>0</v>
      </c>
      <c r="Z99" s="15">
        <f t="shared" si="112"/>
        <v>0</v>
      </c>
      <c r="AA99" s="15">
        <f t="shared" si="112"/>
        <v>37</v>
      </c>
      <c r="AB99" s="15">
        <f t="shared" si="112"/>
        <v>46.5</v>
      </c>
      <c r="AC99" s="15">
        <f t="shared" si="112"/>
        <v>0</v>
      </c>
      <c r="AD99" s="15">
        <f t="shared" si="112"/>
        <v>6.5</v>
      </c>
      <c r="AE99" s="15">
        <f t="shared" si="112"/>
        <v>0</v>
      </c>
      <c r="AF99" s="15">
        <f t="shared" si="112"/>
        <v>0</v>
      </c>
      <c r="AG99" s="15">
        <f t="shared" si="112"/>
        <v>0</v>
      </c>
      <c r="AH99" s="15">
        <f t="shared" si="112"/>
        <v>0</v>
      </c>
      <c r="AI99" s="15">
        <f t="shared" ref="AI99:BO99" si="113">AI15</f>
        <v>0</v>
      </c>
      <c r="AJ99" s="15">
        <f t="shared" si="113"/>
        <v>0</v>
      </c>
      <c r="AK99" s="15">
        <f t="shared" si="113"/>
        <v>0</v>
      </c>
      <c r="AL99" s="15">
        <f t="shared" si="113"/>
        <v>0</v>
      </c>
      <c r="AM99" s="15">
        <f t="shared" si="113"/>
        <v>0</v>
      </c>
      <c r="AN99" s="15">
        <f t="shared" si="113"/>
        <v>1</v>
      </c>
      <c r="AO99" s="15">
        <f t="shared" si="113"/>
        <v>0</v>
      </c>
      <c r="AP99" s="15">
        <f t="shared" si="113"/>
        <v>191</v>
      </c>
      <c r="AQ99" s="15">
        <f t="shared" si="113"/>
        <v>0</v>
      </c>
      <c r="AR99" s="15">
        <f t="shared" si="113"/>
        <v>155</v>
      </c>
      <c r="AS99" s="15">
        <f t="shared" si="113"/>
        <v>16</v>
      </c>
      <c r="AT99" s="15">
        <f t="shared" si="113"/>
        <v>3</v>
      </c>
      <c r="AU99" s="15">
        <f t="shared" si="113"/>
        <v>0</v>
      </c>
      <c r="AV99" s="15">
        <f t="shared" si="113"/>
        <v>0</v>
      </c>
      <c r="AW99" s="15">
        <f t="shared" si="113"/>
        <v>2</v>
      </c>
      <c r="AX99" s="15">
        <f t="shared" si="113"/>
        <v>0</v>
      </c>
      <c r="AY99" s="15">
        <f t="shared" si="113"/>
        <v>0</v>
      </c>
      <c r="AZ99" s="15">
        <f t="shared" si="113"/>
        <v>1</v>
      </c>
      <c r="BA99" s="15">
        <f t="shared" si="113"/>
        <v>0.5</v>
      </c>
      <c r="BB99" s="15">
        <f t="shared" si="113"/>
        <v>9</v>
      </c>
      <c r="BC99" s="15">
        <f t="shared" si="113"/>
        <v>30</v>
      </c>
      <c r="BD99" s="15">
        <f t="shared" si="113"/>
        <v>4</v>
      </c>
      <c r="BE99" s="15">
        <f t="shared" si="113"/>
        <v>0</v>
      </c>
      <c r="BF99" s="15">
        <f t="shared" si="113"/>
        <v>31.5</v>
      </c>
      <c r="BG99" s="15">
        <f t="shared" si="113"/>
        <v>0</v>
      </c>
      <c r="BH99" s="15">
        <f t="shared" si="113"/>
        <v>12</v>
      </c>
      <c r="BI99" s="15">
        <f t="shared" si="113"/>
        <v>0</v>
      </c>
      <c r="BJ99" s="15">
        <f t="shared" si="113"/>
        <v>15.5</v>
      </c>
      <c r="BK99" s="15">
        <f t="shared" si="113"/>
        <v>83</v>
      </c>
      <c r="BL99" s="15">
        <f t="shared" si="113"/>
        <v>2.5</v>
      </c>
      <c r="BM99" s="15">
        <f t="shared" si="113"/>
        <v>18.5</v>
      </c>
      <c r="BN99" s="15">
        <f t="shared" si="113"/>
        <v>33.5</v>
      </c>
      <c r="BO99" s="15">
        <f t="shared" si="113"/>
        <v>3</v>
      </c>
      <c r="BP99" s="15">
        <f t="shared" ref="BP99:EA99" si="114">BP15</f>
        <v>0</v>
      </c>
      <c r="BQ99" s="15">
        <f t="shared" si="114"/>
        <v>2</v>
      </c>
      <c r="BR99" s="15">
        <f t="shared" si="114"/>
        <v>0</v>
      </c>
      <c r="BS99" s="15">
        <f t="shared" si="114"/>
        <v>0</v>
      </c>
      <c r="BT99" s="15">
        <f t="shared" si="114"/>
        <v>0</v>
      </c>
      <c r="BU99" s="15">
        <f t="shared" si="114"/>
        <v>0</v>
      </c>
      <c r="BV99" s="15">
        <f t="shared" si="114"/>
        <v>0</v>
      </c>
      <c r="BW99" s="15">
        <f t="shared" si="114"/>
        <v>0</v>
      </c>
      <c r="BX99" s="15">
        <f t="shared" si="114"/>
        <v>0</v>
      </c>
      <c r="BY99" s="15">
        <f t="shared" si="114"/>
        <v>0</v>
      </c>
      <c r="BZ99" s="15">
        <f t="shared" si="114"/>
        <v>0</v>
      </c>
      <c r="CA99" s="15">
        <f t="shared" si="114"/>
        <v>0</v>
      </c>
      <c r="CB99" s="15">
        <f t="shared" si="114"/>
        <v>235</v>
      </c>
      <c r="CC99" s="15">
        <f t="shared" si="114"/>
        <v>0</v>
      </c>
      <c r="CD99" s="15">
        <f t="shared" si="114"/>
        <v>0</v>
      </c>
      <c r="CE99" s="15">
        <f t="shared" si="114"/>
        <v>0</v>
      </c>
      <c r="CF99" s="15">
        <f t="shared" si="114"/>
        <v>0</v>
      </c>
      <c r="CG99" s="15">
        <f t="shared" si="114"/>
        <v>0</v>
      </c>
      <c r="CH99" s="15">
        <f t="shared" si="114"/>
        <v>0</v>
      </c>
      <c r="CI99" s="15">
        <f t="shared" si="114"/>
        <v>0</v>
      </c>
      <c r="CJ99" s="15">
        <f t="shared" si="114"/>
        <v>0</v>
      </c>
      <c r="CK99" s="15">
        <f t="shared" si="114"/>
        <v>0</v>
      </c>
      <c r="CL99" s="15">
        <f t="shared" si="114"/>
        <v>4</v>
      </c>
      <c r="CM99" s="15">
        <f t="shared" si="114"/>
        <v>0</v>
      </c>
      <c r="CN99" s="15">
        <f t="shared" si="114"/>
        <v>232</v>
      </c>
      <c r="CO99" s="15">
        <f t="shared" si="114"/>
        <v>69.5</v>
      </c>
      <c r="CP99" s="15">
        <f t="shared" si="114"/>
        <v>3</v>
      </c>
      <c r="CQ99" s="15">
        <f t="shared" si="114"/>
        <v>0</v>
      </c>
      <c r="CR99" s="15">
        <f t="shared" si="114"/>
        <v>0</v>
      </c>
      <c r="CS99" s="15">
        <f t="shared" si="114"/>
        <v>0</v>
      </c>
      <c r="CT99" s="15">
        <f t="shared" si="114"/>
        <v>0</v>
      </c>
      <c r="CU99" s="15">
        <f t="shared" si="114"/>
        <v>2</v>
      </c>
      <c r="CV99" s="15">
        <f t="shared" si="114"/>
        <v>0</v>
      </c>
      <c r="CW99" s="15">
        <f t="shared" si="114"/>
        <v>0</v>
      </c>
      <c r="CX99" s="15">
        <f t="shared" si="114"/>
        <v>0</v>
      </c>
      <c r="CY99" s="15">
        <f t="shared" si="114"/>
        <v>0</v>
      </c>
      <c r="CZ99" s="15">
        <f t="shared" si="114"/>
        <v>0</v>
      </c>
      <c r="DA99" s="15">
        <f t="shared" si="114"/>
        <v>0</v>
      </c>
      <c r="DB99" s="15">
        <f t="shared" si="114"/>
        <v>0</v>
      </c>
      <c r="DC99" s="15">
        <f t="shared" si="114"/>
        <v>0</v>
      </c>
      <c r="DD99" s="15">
        <f t="shared" si="114"/>
        <v>0</v>
      </c>
      <c r="DE99" s="15">
        <f t="shared" si="114"/>
        <v>0</v>
      </c>
      <c r="DF99" s="15">
        <f t="shared" si="114"/>
        <v>18.5</v>
      </c>
      <c r="DG99" s="15">
        <f t="shared" si="114"/>
        <v>0</v>
      </c>
      <c r="DH99" s="15">
        <f t="shared" si="114"/>
        <v>0</v>
      </c>
      <c r="DI99" s="15">
        <f t="shared" si="114"/>
        <v>0</v>
      </c>
      <c r="DJ99" s="15">
        <f t="shared" si="114"/>
        <v>0</v>
      </c>
      <c r="DK99" s="15">
        <f t="shared" si="114"/>
        <v>0</v>
      </c>
      <c r="DL99" s="15">
        <f t="shared" si="114"/>
        <v>0</v>
      </c>
      <c r="DM99" s="15">
        <f t="shared" si="114"/>
        <v>0</v>
      </c>
      <c r="DN99" s="15">
        <f t="shared" si="114"/>
        <v>1</v>
      </c>
      <c r="DO99" s="15">
        <f t="shared" si="114"/>
        <v>0</v>
      </c>
      <c r="DP99" s="15">
        <f t="shared" si="114"/>
        <v>0</v>
      </c>
      <c r="DQ99" s="15">
        <f t="shared" si="114"/>
        <v>1</v>
      </c>
      <c r="DR99" s="15">
        <f t="shared" si="114"/>
        <v>0</v>
      </c>
      <c r="DS99" s="15">
        <f t="shared" si="114"/>
        <v>0</v>
      </c>
      <c r="DT99" s="15">
        <f t="shared" si="114"/>
        <v>0</v>
      </c>
      <c r="DU99" s="15">
        <f t="shared" si="114"/>
        <v>0</v>
      </c>
      <c r="DV99" s="15">
        <f t="shared" si="114"/>
        <v>0</v>
      </c>
      <c r="DW99" s="15">
        <f t="shared" si="114"/>
        <v>0</v>
      </c>
      <c r="DX99" s="15">
        <f t="shared" si="114"/>
        <v>0</v>
      </c>
      <c r="DY99" s="15">
        <f t="shared" si="114"/>
        <v>0</v>
      </c>
      <c r="DZ99" s="15">
        <f t="shared" si="114"/>
        <v>1</v>
      </c>
      <c r="EA99" s="15">
        <f t="shared" si="114"/>
        <v>0</v>
      </c>
      <c r="EB99" s="15">
        <f t="shared" ref="EB99:FX99" si="115">EB15</f>
        <v>0</v>
      </c>
      <c r="EC99" s="15">
        <f t="shared" si="115"/>
        <v>0</v>
      </c>
      <c r="ED99" s="15">
        <f t="shared" si="115"/>
        <v>0</v>
      </c>
      <c r="EE99" s="15">
        <f t="shared" si="115"/>
        <v>0</v>
      </c>
      <c r="EF99" s="15">
        <f t="shared" si="115"/>
        <v>2</v>
      </c>
      <c r="EG99" s="15">
        <f t="shared" si="115"/>
        <v>0</v>
      </c>
      <c r="EH99" s="15">
        <f t="shared" si="115"/>
        <v>0</v>
      </c>
      <c r="EI99" s="15">
        <f t="shared" si="115"/>
        <v>24.5</v>
      </c>
      <c r="EJ99" s="15">
        <f t="shared" si="115"/>
        <v>26</v>
      </c>
      <c r="EK99" s="15">
        <f t="shared" si="115"/>
        <v>0</v>
      </c>
      <c r="EL99" s="15">
        <f t="shared" si="115"/>
        <v>0</v>
      </c>
      <c r="EM99" s="15">
        <f t="shared" si="115"/>
        <v>0</v>
      </c>
      <c r="EN99" s="15">
        <f t="shared" si="115"/>
        <v>0</v>
      </c>
      <c r="EO99" s="15">
        <f t="shared" si="115"/>
        <v>0</v>
      </c>
      <c r="EP99" s="15">
        <f t="shared" si="115"/>
        <v>0</v>
      </c>
      <c r="EQ99" s="15">
        <f t="shared" si="115"/>
        <v>2</v>
      </c>
      <c r="ER99" s="15">
        <f t="shared" si="115"/>
        <v>2</v>
      </c>
      <c r="ES99" s="15">
        <f t="shared" si="115"/>
        <v>0</v>
      </c>
      <c r="ET99" s="15">
        <f t="shared" si="115"/>
        <v>0</v>
      </c>
      <c r="EU99" s="15">
        <f t="shared" si="115"/>
        <v>0</v>
      </c>
      <c r="EV99" s="15">
        <f t="shared" si="115"/>
        <v>0</v>
      </c>
      <c r="EW99" s="15">
        <f t="shared" si="115"/>
        <v>0</v>
      </c>
      <c r="EX99" s="15">
        <f t="shared" si="115"/>
        <v>0</v>
      </c>
      <c r="EY99" s="15">
        <f t="shared" si="115"/>
        <v>0</v>
      </c>
      <c r="EZ99" s="15">
        <f t="shared" si="115"/>
        <v>0</v>
      </c>
      <c r="FA99" s="15">
        <f t="shared" si="115"/>
        <v>12</v>
      </c>
      <c r="FB99" s="15">
        <f t="shared" si="115"/>
        <v>0</v>
      </c>
      <c r="FC99" s="15">
        <f t="shared" si="115"/>
        <v>4</v>
      </c>
      <c r="FD99" s="15">
        <f t="shared" si="115"/>
        <v>0</v>
      </c>
      <c r="FE99" s="15">
        <f t="shared" si="115"/>
        <v>0</v>
      </c>
      <c r="FF99" s="15">
        <f t="shared" si="115"/>
        <v>0</v>
      </c>
      <c r="FG99" s="15">
        <f t="shared" si="115"/>
        <v>0</v>
      </c>
      <c r="FH99" s="15">
        <f t="shared" si="115"/>
        <v>0</v>
      </c>
      <c r="FI99" s="15">
        <f t="shared" si="115"/>
        <v>0</v>
      </c>
      <c r="FJ99" s="15">
        <f t="shared" si="115"/>
        <v>0</v>
      </c>
      <c r="FK99" s="15">
        <f t="shared" si="115"/>
        <v>0</v>
      </c>
      <c r="FL99" s="15">
        <f t="shared" si="115"/>
        <v>0</v>
      </c>
      <c r="FM99" s="15">
        <f t="shared" si="115"/>
        <v>0</v>
      </c>
      <c r="FN99" s="15">
        <f t="shared" si="115"/>
        <v>15.5</v>
      </c>
      <c r="FO99" s="15">
        <f t="shared" si="115"/>
        <v>0</v>
      </c>
      <c r="FP99" s="15">
        <f t="shared" si="115"/>
        <v>0</v>
      </c>
      <c r="FQ99" s="15">
        <f t="shared" si="115"/>
        <v>0</v>
      </c>
      <c r="FR99" s="15">
        <f t="shared" si="115"/>
        <v>0</v>
      </c>
      <c r="FS99" s="15">
        <f t="shared" si="115"/>
        <v>0</v>
      </c>
      <c r="FT99" s="15">
        <f t="shared" si="115"/>
        <v>0</v>
      </c>
      <c r="FU99" s="15">
        <f t="shared" si="115"/>
        <v>0</v>
      </c>
      <c r="FV99" s="15">
        <f t="shared" si="115"/>
        <v>1</v>
      </c>
      <c r="FW99" s="15">
        <f t="shared" si="115"/>
        <v>2</v>
      </c>
      <c r="FX99" s="15">
        <f t="shared" si="115"/>
        <v>0</v>
      </c>
      <c r="FZ99" s="15"/>
      <c r="GA99" s="14"/>
      <c r="GB99" s="15"/>
      <c r="GC99" s="15"/>
      <c r="GD99" s="15"/>
      <c r="GE99" s="2"/>
      <c r="GF99" s="12"/>
      <c r="GG99" s="12"/>
      <c r="GH99" s="12"/>
      <c r="GI99" s="12"/>
      <c r="GJ99" s="12"/>
      <c r="GK99" s="12"/>
      <c r="GL99" s="17"/>
      <c r="GM99" s="17"/>
    </row>
    <row r="100" spans="1:254" x14ac:dyDescent="0.35">
      <c r="A100" s="3" t="s">
        <v>1022</v>
      </c>
      <c r="B100" s="2" t="s">
        <v>1023</v>
      </c>
      <c r="C100" s="15">
        <f t="shared" ref="C100:AH100" si="116">C35</f>
        <v>0</v>
      </c>
      <c r="D100" s="15">
        <f t="shared" si="116"/>
        <v>23</v>
      </c>
      <c r="E100" s="15">
        <f t="shared" si="116"/>
        <v>0</v>
      </c>
      <c r="F100" s="15">
        <f t="shared" si="116"/>
        <v>0</v>
      </c>
      <c r="G100" s="15">
        <f t="shared" si="116"/>
        <v>0</v>
      </c>
      <c r="H100" s="15">
        <f t="shared" si="116"/>
        <v>0</v>
      </c>
      <c r="I100" s="15">
        <f t="shared" si="116"/>
        <v>0</v>
      </c>
      <c r="J100" s="15">
        <f t="shared" si="116"/>
        <v>0</v>
      </c>
      <c r="K100" s="15">
        <f t="shared" si="116"/>
        <v>0</v>
      </c>
      <c r="L100" s="15">
        <f t="shared" si="116"/>
        <v>0</v>
      </c>
      <c r="M100" s="15">
        <f t="shared" si="116"/>
        <v>0</v>
      </c>
      <c r="N100" s="15">
        <f t="shared" si="116"/>
        <v>0</v>
      </c>
      <c r="O100" s="15">
        <f t="shared" si="116"/>
        <v>0</v>
      </c>
      <c r="P100" s="15">
        <f t="shared" si="116"/>
        <v>0</v>
      </c>
      <c r="Q100" s="15">
        <f t="shared" si="116"/>
        <v>0</v>
      </c>
      <c r="R100" s="15">
        <f t="shared" si="116"/>
        <v>0</v>
      </c>
      <c r="S100" s="15">
        <f t="shared" si="116"/>
        <v>0</v>
      </c>
      <c r="T100" s="15">
        <f t="shared" si="116"/>
        <v>0</v>
      </c>
      <c r="U100" s="15">
        <f t="shared" si="116"/>
        <v>0</v>
      </c>
      <c r="V100" s="15">
        <f t="shared" si="116"/>
        <v>0</v>
      </c>
      <c r="W100" s="15">
        <f t="shared" si="116"/>
        <v>0</v>
      </c>
      <c r="X100" s="15">
        <f t="shared" si="116"/>
        <v>0</v>
      </c>
      <c r="Y100" s="15">
        <f t="shared" si="116"/>
        <v>0</v>
      </c>
      <c r="Z100" s="15">
        <f t="shared" si="116"/>
        <v>0</v>
      </c>
      <c r="AA100" s="15">
        <f t="shared" si="116"/>
        <v>0</v>
      </c>
      <c r="AB100" s="15">
        <f t="shared" si="116"/>
        <v>0</v>
      </c>
      <c r="AC100" s="15">
        <f t="shared" si="116"/>
        <v>0</v>
      </c>
      <c r="AD100" s="15">
        <f t="shared" si="116"/>
        <v>0</v>
      </c>
      <c r="AE100" s="15">
        <f t="shared" si="116"/>
        <v>0</v>
      </c>
      <c r="AF100" s="15">
        <f t="shared" si="116"/>
        <v>0</v>
      </c>
      <c r="AG100" s="15">
        <f t="shared" si="116"/>
        <v>0</v>
      </c>
      <c r="AH100" s="15">
        <f t="shared" si="116"/>
        <v>0</v>
      </c>
      <c r="AI100" s="15">
        <f t="shared" ref="AI100:BN100" si="117">AI35</f>
        <v>0</v>
      </c>
      <c r="AJ100" s="15">
        <f t="shared" si="117"/>
        <v>0</v>
      </c>
      <c r="AK100" s="15">
        <f t="shared" si="117"/>
        <v>0</v>
      </c>
      <c r="AL100" s="15">
        <f t="shared" si="117"/>
        <v>0</v>
      </c>
      <c r="AM100" s="15">
        <f t="shared" si="117"/>
        <v>0</v>
      </c>
      <c r="AN100" s="15">
        <f t="shared" si="117"/>
        <v>0</v>
      </c>
      <c r="AO100" s="15">
        <f t="shared" si="117"/>
        <v>0</v>
      </c>
      <c r="AP100" s="15">
        <f t="shared" si="117"/>
        <v>0</v>
      </c>
      <c r="AQ100" s="15">
        <f t="shared" si="117"/>
        <v>0</v>
      </c>
      <c r="AR100" s="15">
        <f t="shared" si="117"/>
        <v>0</v>
      </c>
      <c r="AS100" s="15">
        <f t="shared" si="117"/>
        <v>0</v>
      </c>
      <c r="AT100" s="15">
        <f t="shared" si="117"/>
        <v>0</v>
      </c>
      <c r="AU100" s="15">
        <f t="shared" si="117"/>
        <v>0</v>
      </c>
      <c r="AV100" s="15">
        <f t="shared" si="117"/>
        <v>0</v>
      </c>
      <c r="AW100" s="15">
        <f t="shared" si="117"/>
        <v>0</v>
      </c>
      <c r="AX100" s="15">
        <f t="shared" si="117"/>
        <v>0</v>
      </c>
      <c r="AY100" s="15">
        <f t="shared" si="117"/>
        <v>0</v>
      </c>
      <c r="AZ100" s="15">
        <f t="shared" si="117"/>
        <v>0</v>
      </c>
      <c r="BA100" s="15">
        <f t="shared" si="117"/>
        <v>0</v>
      </c>
      <c r="BB100" s="15">
        <f t="shared" si="117"/>
        <v>0</v>
      </c>
      <c r="BC100" s="15">
        <f t="shared" si="117"/>
        <v>0</v>
      </c>
      <c r="BD100" s="15">
        <f t="shared" si="117"/>
        <v>0</v>
      </c>
      <c r="BE100" s="15">
        <f t="shared" si="117"/>
        <v>0</v>
      </c>
      <c r="BF100" s="15">
        <f t="shared" si="117"/>
        <v>0</v>
      </c>
      <c r="BG100" s="15">
        <f t="shared" si="117"/>
        <v>0</v>
      </c>
      <c r="BH100" s="15">
        <f t="shared" si="117"/>
        <v>0</v>
      </c>
      <c r="BI100" s="15">
        <f t="shared" si="117"/>
        <v>0</v>
      </c>
      <c r="BJ100" s="15">
        <f t="shared" si="117"/>
        <v>0</v>
      </c>
      <c r="BK100" s="15">
        <f t="shared" si="117"/>
        <v>0</v>
      </c>
      <c r="BL100" s="15">
        <f t="shared" si="117"/>
        <v>0</v>
      </c>
      <c r="BM100" s="15">
        <f t="shared" si="117"/>
        <v>0</v>
      </c>
      <c r="BN100" s="15">
        <f t="shared" si="117"/>
        <v>0</v>
      </c>
      <c r="BO100" s="15">
        <f t="shared" ref="BO100:DZ100" si="118">BO35</f>
        <v>0</v>
      </c>
      <c r="BP100" s="15">
        <f t="shared" si="118"/>
        <v>0</v>
      </c>
      <c r="BQ100" s="15">
        <f t="shared" si="118"/>
        <v>0</v>
      </c>
      <c r="BR100" s="15">
        <f t="shared" si="118"/>
        <v>0</v>
      </c>
      <c r="BS100" s="15">
        <f t="shared" si="118"/>
        <v>0</v>
      </c>
      <c r="BT100" s="15">
        <f t="shared" si="118"/>
        <v>0</v>
      </c>
      <c r="BU100" s="15">
        <f t="shared" si="118"/>
        <v>0</v>
      </c>
      <c r="BV100" s="15">
        <f t="shared" si="118"/>
        <v>0</v>
      </c>
      <c r="BW100" s="15">
        <f t="shared" si="118"/>
        <v>0</v>
      </c>
      <c r="BX100" s="15">
        <f t="shared" si="118"/>
        <v>0</v>
      </c>
      <c r="BY100" s="15">
        <f t="shared" si="118"/>
        <v>0</v>
      </c>
      <c r="BZ100" s="15">
        <f t="shared" si="118"/>
        <v>0</v>
      </c>
      <c r="CA100" s="15">
        <f t="shared" si="118"/>
        <v>0</v>
      </c>
      <c r="CB100" s="15">
        <f t="shared" si="118"/>
        <v>0</v>
      </c>
      <c r="CC100" s="15">
        <f t="shared" si="118"/>
        <v>0</v>
      </c>
      <c r="CD100" s="15">
        <f t="shared" si="118"/>
        <v>0</v>
      </c>
      <c r="CE100" s="15">
        <f t="shared" si="118"/>
        <v>0</v>
      </c>
      <c r="CF100" s="15">
        <f t="shared" si="118"/>
        <v>0</v>
      </c>
      <c r="CG100" s="15">
        <f t="shared" si="118"/>
        <v>0</v>
      </c>
      <c r="CH100" s="15">
        <f t="shared" si="118"/>
        <v>0</v>
      </c>
      <c r="CI100" s="15">
        <f t="shared" si="118"/>
        <v>0</v>
      </c>
      <c r="CJ100" s="15">
        <f t="shared" si="118"/>
        <v>0</v>
      </c>
      <c r="CK100" s="15">
        <f t="shared" si="118"/>
        <v>0</v>
      </c>
      <c r="CL100" s="15">
        <f t="shared" si="118"/>
        <v>0</v>
      </c>
      <c r="CM100" s="15">
        <f t="shared" si="118"/>
        <v>0</v>
      </c>
      <c r="CN100" s="15">
        <f t="shared" si="118"/>
        <v>0</v>
      </c>
      <c r="CO100" s="15">
        <f t="shared" si="118"/>
        <v>0</v>
      </c>
      <c r="CP100" s="15">
        <f t="shared" si="118"/>
        <v>0</v>
      </c>
      <c r="CQ100" s="15">
        <f t="shared" si="118"/>
        <v>0</v>
      </c>
      <c r="CR100" s="15">
        <f t="shared" si="118"/>
        <v>0</v>
      </c>
      <c r="CS100" s="15">
        <f t="shared" si="118"/>
        <v>0</v>
      </c>
      <c r="CT100" s="15">
        <f t="shared" si="118"/>
        <v>0</v>
      </c>
      <c r="CU100" s="15">
        <f t="shared" si="118"/>
        <v>0</v>
      </c>
      <c r="CV100" s="15">
        <f t="shared" si="118"/>
        <v>0</v>
      </c>
      <c r="CW100" s="15">
        <f t="shared" si="118"/>
        <v>0</v>
      </c>
      <c r="CX100" s="15">
        <f t="shared" si="118"/>
        <v>0</v>
      </c>
      <c r="CY100" s="15">
        <f t="shared" si="118"/>
        <v>0</v>
      </c>
      <c r="CZ100" s="15">
        <f t="shared" si="118"/>
        <v>0</v>
      </c>
      <c r="DA100" s="15">
        <f t="shared" si="118"/>
        <v>0</v>
      </c>
      <c r="DB100" s="15">
        <f t="shared" si="118"/>
        <v>0</v>
      </c>
      <c r="DC100" s="15">
        <f t="shared" si="118"/>
        <v>0</v>
      </c>
      <c r="DD100" s="15">
        <f t="shared" si="118"/>
        <v>0</v>
      </c>
      <c r="DE100" s="15">
        <f t="shared" si="118"/>
        <v>0</v>
      </c>
      <c r="DF100" s="15">
        <f t="shared" si="118"/>
        <v>0</v>
      </c>
      <c r="DG100" s="15">
        <f t="shared" si="118"/>
        <v>0</v>
      </c>
      <c r="DH100" s="15">
        <f t="shared" si="118"/>
        <v>0</v>
      </c>
      <c r="DI100" s="15">
        <f t="shared" si="118"/>
        <v>0</v>
      </c>
      <c r="DJ100" s="15">
        <f t="shared" si="118"/>
        <v>0</v>
      </c>
      <c r="DK100" s="15">
        <f t="shared" si="118"/>
        <v>0</v>
      </c>
      <c r="DL100" s="15">
        <f t="shared" si="118"/>
        <v>0</v>
      </c>
      <c r="DM100" s="15">
        <f t="shared" si="118"/>
        <v>0</v>
      </c>
      <c r="DN100" s="15">
        <f t="shared" si="118"/>
        <v>0</v>
      </c>
      <c r="DO100" s="15">
        <f t="shared" si="118"/>
        <v>0</v>
      </c>
      <c r="DP100" s="15">
        <f t="shared" si="118"/>
        <v>0</v>
      </c>
      <c r="DQ100" s="15">
        <f t="shared" si="118"/>
        <v>0</v>
      </c>
      <c r="DR100" s="15">
        <f t="shared" si="118"/>
        <v>0</v>
      </c>
      <c r="DS100" s="15">
        <f t="shared" si="118"/>
        <v>0</v>
      </c>
      <c r="DT100" s="15">
        <f t="shared" si="118"/>
        <v>0</v>
      </c>
      <c r="DU100" s="15">
        <f t="shared" si="118"/>
        <v>0</v>
      </c>
      <c r="DV100" s="15">
        <f t="shared" si="118"/>
        <v>0</v>
      </c>
      <c r="DW100" s="15">
        <f t="shared" si="118"/>
        <v>0</v>
      </c>
      <c r="DX100" s="15">
        <f t="shared" si="118"/>
        <v>0</v>
      </c>
      <c r="DY100" s="15">
        <f t="shared" si="118"/>
        <v>0</v>
      </c>
      <c r="DZ100" s="15">
        <f t="shared" si="118"/>
        <v>0</v>
      </c>
      <c r="EA100" s="15">
        <f t="shared" ref="EA100:FX100" si="119">EA35</f>
        <v>0</v>
      </c>
      <c r="EB100" s="15">
        <f t="shared" si="119"/>
        <v>0</v>
      </c>
      <c r="EC100" s="15">
        <f t="shared" si="119"/>
        <v>0</v>
      </c>
      <c r="ED100" s="15">
        <f t="shared" si="119"/>
        <v>0</v>
      </c>
      <c r="EE100" s="15">
        <f t="shared" si="119"/>
        <v>0</v>
      </c>
      <c r="EF100" s="15">
        <f t="shared" si="119"/>
        <v>0</v>
      </c>
      <c r="EG100" s="15">
        <f t="shared" si="119"/>
        <v>0</v>
      </c>
      <c r="EH100" s="15">
        <f t="shared" si="119"/>
        <v>0</v>
      </c>
      <c r="EI100" s="15">
        <f t="shared" si="119"/>
        <v>0</v>
      </c>
      <c r="EJ100" s="15">
        <f t="shared" si="119"/>
        <v>0</v>
      </c>
      <c r="EK100" s="15">
        <f t="shared" si="119"/>
        <v>0</v>
      </c>
      <c r="EL100" s="15">
        <f t="shared" si="119"/>
        <v>0</v>
      </c>
      <c r="EM100" s="15">
        <f t="shared" si="119"/>
        <v>0</v>
      </c>
      <c r="EN100" s="15">
        <f t="shared" si="119"/>
        <v>0</v>
      </c>
      <c r="EO100" s="15">
        <f t="shared" si="119"/>
        <v>0</v>
      </c>
      <c r="EP100" s="15">
        <f t="shared" si="119"/>
        <v>0</v>
      </c>
      <c r="EQ100" s="15">
        <f t="shared" si="119"/>
        <v>0</v>
      </c>
      <c r="ER100" s="15">
        <f t="shared" si="119"/>
        <v>0</v>
      </c>
      <c r="ES100" s="15">
        <f t="shared" si="119"/>
        <v>0</v>
      </c>
      <c r="ET100" s="15">
        <f t="shared" si="119"/>
        <v>0</v>
      </c>
      <c r="EU100" s="15">
        <f t="shared" si="119"/>
        <v>0</v>
      </c>
      <c r="EV100" s="15">
        <f t="shared" si="119"/>
        <v>0</v>
      </c>
      <c r="EW100" s="15">
        <f t="shared" si="119"/>
        <v>0</v>
      </c>
      <c r="EX100" s="15">
        <f t="shared" si="119"/>
        <v>0</v>
      </c>
      <c r="EY100" s="15">
        <f t="shared" si="119"/>
        <v>0</v>
      </c>
      <c r="EZ100" s="15">
        <f t="shared" si="119"/>
        <v>0</v>
      </c>
      <c r="FA100" s="15">
        <f t="shared" si="119"/>
        <v>0</v>
      </c>
      <c r="FB100" s="15">
        <f t="shared" si="119"/>
        <v>0</v>
      </c>
      <c r="FC100" s="15">
        <f t="shared" si="119"/>
        <v>0</v>
      </c>
      <c r="FD100" s="15">
        <f t="shared" si="119"/>
        <v>0</v>
      </c>
      <c r="FE100" s="15">
        <f t="shared" si="119"/>
        <v>0</v>
      </c>
      <c r="FF100" s="15">
        <f t="shared" si="119"/>
        <v>0</v>
      </c>
      <c r="FG100" s="15">
        <f t="shared" si="119"/>
        <v>0</v>
      </c>
      <c r="FH100" s="15">
        <f t="shared" si="119"/>
        <v>0</v>
      </c>
      <c r="FI100" s="15">
        <f t="shared" si="119"/>
        <v>0</v>
      </c>
      <c r="FJ100" s="15">
        <f t="shared" si="119"/>
        <v>0</v>
      </c>
      <c r="FK100" s="15">
        <f t="shared" si="119"/>
        <v>0</v>
      </c>
      <c r="FL100" s="15">
        <f t="shared" si="119"/>
        <v>0</v>
      </c>
      <c r="FM100" s="15">
        <f t="shared" si="119"/>
        <v>0</v>
      </c>
      <c r="FN100" s="15">
        <f t="shared" si="119"/>
        <v>0</v>
      </c>
      <c r="FO100" s="15">
        <f t="shared" si="119"/>
        <v>0</v>
      </c>
      <c r="FP100" s="15">
        <f t="shared" si="119"/>
        <v>0</v>
      </c>
      <c r="FQ100" s="15">
        <f t="shared" si="119"/>
        <v>0</v>
      </c>
      <c r="FR100" s="15">
        <f t="shared" si="119"/>
        <v>0</v>
      </c>
      <c r="FS100" s="15">
        <f t="shared" si="119"/>
        <v>0</v>
      </c>
      <c r="FT100" s="15">
        <f t="shared" si="119"/>
        <v>0</v>
      </c>
      <c r="FU100" s="15">
        <f t="shared" si="119"/>
        <v>0</v>
      </c>
      <c r="FV100" s="15">
        <f t="shared" si="119"/>
        <v>0</v>
      </c>
      <c r="FW100" s="15">
        <f t="shared" si="119"/>
        <v>0</v>
      </c>
      <c r="FX100" s="15">
        <f t="shared" si="119"/>
        <v>0</v>
      </c>
      <c r="FY100" s="23"/>
      <c r="FZ100" s="15">
        <f t="shared" ref="FZ100:FZ105" si="120">SUM(C100:FX100)</f>
        <v>23</v>
      </c>
      <c r="GA100" s="14"/>
      <c r="GB100" s="15"/>
      <c r="GC100" s="15"/>
      <c r="GD100" s="15"/>
      <c r="GE100" s="2"/>
      <c r="GF100" s="12"/>
      <c r="GG100" s="12"/>
      <c r="GH100" s="12"/>
      <c r="GI100" s="12"/>
      <c r="GJ100" s="12"/>
      <c r="GK100" s="12"/>
      <c r="GL100" s="17"/>
      <c r="GM100" s="17"/>
    </row>
    <row r="101" spans="1:254" x14ac:dyDescent="0.35">
      <c r="A101" s="3" t="s">
        <v>485</v>
      </c>
      <c r="B101" s="2" t="s">
        <v>827</v>
      </c>
      <c r="C101" s="14">
        <f t="shared" ref="C101:AH101" si="121">C12</f>
        <v>152</v>
      </c>
      <c r="D101" s="14">
        <f t="shared" si="121"/>
        <v>499</v>
      </c>
      <c r="E101" s="14">
        <f t="shared" si="121"/>
        <v>0</v>
      </c>
      <c r="F101" s="14">
        <f t="shared" si="121"/>
        <v>2031</v>
      </c>
      <c r="G101" s="14">
        <f t="shared" si="121"/>
        <v>0</v>
      </c>
      <c r="H101" s="14">
        <f t="shared" si="121"/>
        <v>0</v>
      </c>
      <c r="I101" s="14">
        <f t="shared" si="121"/>
        <v>0</v>
      </c>
      <c r="J101" s="14">
        <f t="shared" si="121"/>
        <v>0</v>
      </c>
      <c r="K101" s="14">
        <f t="shared" si="121"/>
        <v>0</v>
      </c>
      <c r="L101" s="14">
        <f t="shared" si="121"/>
        <v>0</v>
      </c>
      <c r="M101" s="14">
        <f t="shared" si="121"/>
        <v>0</v>
      </c>
      <c r="N101" s="14">
        <f t="shared" si="121"/>
        <v>0</v>
      </c>
      <c r="O101" s="14">
        <f t="shared" si="121"/>
        <v>0</v>
      </c>
      <c r="P101" s="14">
        <f t="shared" si="121"/>
        <v>0</v>
      </c>
      <c r="Q101" s="14">
        <f t="shared" si="121"/>
        <v>0</v>
      </c>
      <c r="R101" s="14">
        <f t="shared" si="121"/>
        <v>6618</v>
      </c>
      <c r="S101" s="14">
        <f t="shared" si="121"/>
        <v>14</v>
      </c>
      <c r="T101" s="14">
        <f t="shared" si="121"/>
        <v>0</v>
      </c>
      <c r="U101" s="14">
        <f t="shared" si="121"/>
        <v>0</v>
      </c>
      <c r="V101" s="14">
        <f t="shared" si="121"/>
        <v>0</v>
      </c>
      <c r="W101" s="14">
        <f t="shared" si="121"/>
        <v>0</v>
      </c>
      <c r="X101" s="14">
        <f t="shared" si="121"/>
        <v>0</v>
      </c>
      <c r="Y101" s="14">
        <f t="shared" si="121"/>
        <v>473.5</v>
      </c>
      <c r="Z101" s="14">
        <f t="shared" si="121"/>
        <v>0</v>
      </c>
      <c r="AA101" s="14">
        <f t="shared" si="121"/>
        <v>336.5</v>
      </c>
      <c r="AB101" s="14">
        <f t="shared" si="121"/>
        <v>224</v>
      </c>
      <c r="AC101" s="14">
        <f t="shared" si="121"/>
        <v>0</v>
      </c>
      <c r="AD101" s="14">
        <f t="shared" si="121"/>
        <v>0</v>
      </c>
      <c r="AE101" s="14">
        <f t="shared" si="121"/>
        <v>0</v>
      </c>
      <c r="AF101" s="14">
        <f t="shared" si="121"/>
        <v>0</v>
      </c>
      <c r="AG101" s="14">
        <f t="shared" si="121"/>
        <v>0</v>
      </c>
      <c r="AH101" s="14">
        <f t="shared" si="121"/>
        <v>0</v>
      </c>
      <c r="AI101" s="14">
        <f t="shared" ref="AI101:BN101" si="122">AI12</f>
        <v>0</v>
      </c>
      <c r="AJ101" s="14">
        <f t="shared" si="122"/>
        <v>0</v>
      </c>
      <c r="AK101" s="14">
        <f t="shared" si="122"/>
        <v>0</v>
      </c>
      <c r="AL101" s="14">
        <f t="shared" si="122"/>
        <v>0</v>
      </c>
      <c r="AM101" s="14">
        <f t="shared" si="122"/>
        <v>0</v>
      </c>
      <c r="AN101" s="14">
        <f t="shared" si="122"/>
        <v>0</v>
      </c>
      <c r="AO101" s="14">
        <f t="shared" si="122"/>
        <v>370.5</v>
      </c>
      <c r="AP101" s="14">
        <f t="shared" si="122"/>
        <v>595.5</v>
      </c>
      <c r="AQ101" s="14">
        <f t="shared" si="122"/>
        <v>0</v>
      </c>
      <c r="AR101" s="14">
        <f t="shared" si="122"/>
        <v>1303</v>
      </c>
      <c r="AS101" s="14">
        <f t="shared" si="122"/>
        <v>0</v>
      </c>
      <c r="AT101" s="14">
        <f t="shared" si="122"/>
        <v>0</v>
      </c>
      <c r="AU101" s="14">
        <f t="shared" si="122"/>
        <v>0</v>
      </c>
      <c r="AV101" s="14">
        <f t="shared" si="122"/>
        <v>0</v>
      </c>
      <c r="AW101" s="14">
        <f t="shared" si="122"/>
        <v>0</v>
      </c>
      <c r="AX101" s="14">
        <f t="shared" si="122"/>
        <v>0</v>
      </c>
      <c r="AY101" s="14">
        <f t="shared" si="122"/>
        <v>0</v>
      </c>
      <c r="AZ101" s="14">
        <f t="shared" si="122"/>
        <v>98</v>
      </c>
      <c r="BA101" s="14">
        <f t="shared" si="122"/>
        <v>240</v>
      </c>
      <c r="BB101" s="14">
        <f t="shared" si="122"/>
        <v>0</v>
      </c>
      <c r="BC101" s="14">
        <f t="shared" si="122"/>
        <v>475</v>
      </c>
      <c r="BD101" s="14">
        <f t="shared" si="122"/>
        <v>0</v>
      </c>
      <c r="BE101" s="14">
        <f t="shared" si="122"/>
        <v>0</v>
      </c>
      <c r="BF101" s="14">
        <f t="shared" si="122"/>
        <v>1194.5</v>
      </c>
      <c r="BG101" s="14">
        <f t="shared" si="122"/>
        <v>0</v>
      </c>
      <c r="BH101" s="14">
        <f t="shared" si="122"/>
        <v>28</v>
      </c>
      <c r="BI101" s="14">
        <f t="shared" si="122"/>
        <v>0</v>
      </c>
      <c r="BJ101" s="14">
        <f t="shared" si="122"/>
        <v>0</v>
      </c>
      <c r="BK101" s="14">
        <f t="shared" si="122"/>
        <v>13175.5</v>
      </c>
      <c r="BL101" s="14">
        <f t="shared" si="122"/>
        <v>0</v>
      </c>
      <c r="BM101" s="14">
        <f t="shared" si="122"/>
        <v>0</v>
      </c>
      <c r="BN101" s="14">
        <f t="shared" si="122"/>
        <v>0</v>
      </c>
      <c r="BO101" s="14">
        <f t="shared" ref="BO101:CM101" si="123">BO12</f>
        <v>0</v>
      </c>
      <c r="BP101" s="14">
        <f t="shared" si="123"/>
        <v>0</v>
      </c>
      <c r="BQ101" s="14">
        <f t="shared" si="123"/>
        <v>0</v>
      </c>
      <c r="BR101" s="14">
        <f t="shared" si="123"/>
        <v>0</v>
      </c>
      <c r="BS101" s="14">
        <f t="shared" si="123"/>
        <v>0</v>
      </c>
      <c r="BT101" s="14">
        <f t="shared" si="123"/>
        <v>0</v>
      </c>
      <c r="BU101" s="14">
        <f t="shared" si="123"/>
        <v>0</v>
      </c>
      <c r="BV101" s="14">
        <f t="shared" si="123"/>
        <v>0</v>
      </c>
      <c r="BW101" s="14">
        <f t="shared" si="123"/>
        <v>0</v>
      </c>
      <c r="BX101" s="14">
        <f t="shared" si="123"/>
        <v>0</v>
      </c>
      <c r="BY101" s="14">
        <f t="shared" si="123"/>
        <v>0</v>
      </c>
      <c r="BZ101" s="14">
        <f t="shared" si="123"/>
        <v>0</v>
      </c>
      <c r="CA101" s="14">
        <f t="shared" si="123"/>
        <v>0</v>
      </c>
      <c r="CB101" s="14">
        <f t="shared" si="123"/>
        <v>815.5</v>
      </c>
      <c r="CC101" s="14">
        <f t="shared" si="123"/>
        <v>0</v>
      </c>
      <c r="CD101" s="14">
        <f t="shared" si="123"/>
        <v>0</v>
      </c>
      <c r="CE101" s="14">
        <f t="shared" si="123"/>
        <v>0</v>
      </c>
      <c r="CF101" s="14">
        <f t="shared" si="123"/>
        <v>0</v>
      </c>
      <c r="CG101" s="14">
        <f t="shared" si="123"/>
        <v>0</v>
      </c>
      <c r="CH101" s="14">
        <f t="shared" si="123"/>
        <v>0</v>
      </c>
      <c r="CI101" s="14">
        <f t="shared" si="123"/>
        <v>0</v>
      </c>
      <c r="CJ101" s="14">
        <f t="shared" si="123"/>
        <v>0</v>
      </c>
      <c r="CK101" s="14">
        <f t="shared" si="123"/>
        <v>23.5</v>
      </c>
      <c r="CL101" s="14">
        <f t="shared" si="123"/>
        <v>5.5</v>
      </c>
      <c r="CM101" s="14">
        <f t="shared" si="123"/>
        <v>2</v>
      </c>
      <c r="CN101" s="14">
        <f>CN12+CN33</f>
        <v>662</v>
      </c>
      <c r="CO101" s="14">
        <f t="shared" ref="CO101:EZ101" si="124">CO12</f>
        <v>0</v>
      </c>
      <c r="CP101" s="14">
        <f t="shared" si="124"/>
        <v>0</v>
      </c>
      <c r="CQ101" s="14">
        <f t="shared" si="124"/>
        <v>0</v>
      </c>
      <c r="CR101" s="14">
        <f t="shared" si="124"/>
        <v>0</v>
      </c>
      <c r="CS101" s="14">
        <f t="shared" si="124"/>
        <v>0</v>
      </c>
      <c r="CT101" s="14">
        <f t="shared" si="124"/>
        <v>0</v>
      </c>
      <c r="CU101" s="14">
        <f t="shared" si="124"/>
        <v>396</v>
      </c>
      <c r="CV101" s="14">
        <f t="shared" si="124"/>
        <v>0</v>
      </c>
      <c r="CW101" s="14">
        <f t="shared" si="124"/>
        <v>0</v>
      </c>
      <c r="CX101" s="14">
        <f t="shared" si="124"/>
        <v>0</v>
      </c>
      <c r="CY101" s="14">
        <f t="shared" si="124"/>
        <v>0</v>
      </c>
      <c r="CZ101" s="14">
        <f t="shared" si="124"/>
        <v>0</v>
      </c>
      <c r="DA101" s="14">
        <f t="shared" si="124"/>
        <v>0</v>
      </c>
      <c r="DB101" s="14">
        <f t="shared" si="124"/>
        <v>0</v>
      </c>
      <c r="DC101" s="14">
        <f t="shared" si="124"/>
        <v>0</v>
      </c>
      <c r="DD101" s="14">
        <f t="shared" si="124"/>
        <v>0</v>
      </c>
      <c r="DE101" s="14">
        <f t="shared" si="124"/>
        <v>0</v>
      </c>
      <c r="DF101" s="14">
        <f t="shared" si="124"/>
        <v>0</v>
      </c>
      <c r="DG101" s="14">
        <f t="shared" si="124"/>
        <v>0</v>
      </c>
      <c r="DH101" s="14">
        <f t="shared" si="124"/>
        <v>0</v>
      </c>
      <c r="DI101" s="14">
        <f t="shared" si="124"/>
        <v>4</v>
      </c>
      <c r="DJ101" s="14">
        <f t="shared" si="124"/>
        <v>1</v>
      </c>
      <c r="DK101" s="14">
        <f t="shared" si="124"/>
        <v>1</v>
      </c>
      <c r="DL101" s="14">
        <f t="shared" si="124"/>
        <v>0</v>
      </c>
      <c r="DM101" s="14">
        <f t="shared" si="124"/>
        <v>0</v>
      </c>
      <c r="DN101" s="14">
        <f t="shared" si="124"/>
        <v>0</v>
      </c>
      <c r="DO101" s="14">
        <f t="shared" si="124"/>
        <v>0</v>
      </c>
      <c r="DP101" s="14">
        <f t="shared" si="124"/>
        <v>0</v>
      </c>
      <c r="DQ101" s="14">
        <f t="shared" si="124"/>
        <v>0</v>
      </c>
      <c r="DR101" s="14">
        <f t="shared" si="124"/>
        <v>0</v>
      </c>
      <c r="DS101" s="14">
        <f t="shared" si="124"/>
        <v>0</v>
      </c>
      <c r="DT101" s="14">
        <f t="shared" si="124"/>
        <v>0</v>
      </c>
      <c r="DU101" s="14">
        <f t="shared" si="124"/>
        <v>0</v>
      </c>
      <c r="DV101" s="14">
        <f t="shared" si="124"/>
        <v>0</v>
      </c>
      <c r="DW101" s="14">
        <f t="shared" si="124"/>
        <v>0</v>
      </c>
      <c r="DX101" s="14">
        <f t="shared" si="124"/>
        <v>0</v>
      </c>
      <c r="DY101" s="14">
        <f t="shared" si="124"/>
        <v>0</v>
      </c>
      <c r="DZ101" s="14">
        <f t="shared" si="124"/>
        <v>0</v>
      </c>
      <c r="EA101" s="14">
        <f t="shared" si="124"/>
        <v>0</v>
      </c>
      <c r="EB101" s="14">
        <f t="shared" si="124"/>
        <v>0</v>
      </c>
      <c r="EC101" s="14">
        <f t="shared" si="124"/>
        <v>0</v>
      </c>
      <c r="ED101" s="14">
        <f t="shared" si="124"/>
        <v>0</v>
      </c>
      <c r="EE101" s="14">
        <f t="shared" si="124"/>
        <v>0</v>
      </c>
      <c r="EF101" s="14">
        <f t="shared" si="124"/>
        <v>0</v>
      </c>
      <c r="EG101" s="14">
        <f t="shared" si="124"/>
        <v>0</v>
      </c>
      <c r="EH101" s="14">
        <f t="shared" si="124"/>
        <v>0</v>
      </c>
      <c r="EI101" s="14">
        <f t="shared" si="124"/>
        <v>0</v>
      </c>
      <c r="EJ101" s="14">
        <f t="shared" si="124"/>
        <v>207.5</v>
      </c>
      <c r="EK101" s="14">
        <f t="shared" si="124"/>
        <v>0</v>
      </c>
      <c r="EL101" s="14">
        <f t="shared" si="124"/>
        <v>0</v>
      </c>
      <c r="EM101" s="14">
        <f t="shared" si="124"/>
        <v>0</v>
      </c>
      <c r="EN101" s="14">
        <f t="shared" si="124"/>
        <v>43</v>
      </c>
      <c r="EO101" s="14">
        <f t="shared" si="124"/>
        <v>0</v>
      </c>
      <c r="EP101" s="14">
        <f t="shared" si="124"/>
        <v>0</v>
      </c>
      <c r="EQ101" s="14">
        <f t="shared" si="124"/>
        <v>0</v>
      </c>
      <c r="ER101" s="14">
        <f t="shared" si="124"/>
        <v>0</v>
      </c>
      <c r="ES101" s="14">
        <f t="shared" si="124"/>
        <v>0</v>
      </c>
      <c r="ET101" s="14">
        <f t="shared" si="124"/>
        <v>0</v>
      </c>
      <c r="EU101" s="14">
        <f t="shared" si="124"/>
        <v>0</v>
      </c>
      <c r="EV101" s="14">
        <f t="shared" si="124"/>
        <v>0</v>
      </c>
      <c r="EW101" s="14">
        <f t="shared" si="124"/>
        <v>0</v>
      </c>
      <c r="EX101" s="14">
        <f t="shared" si="124"/>
        <v>0</v>
      </c>
      <c r="EY101" s="14">
        <f t="shared" si="124"/>
        <v>450</v>
      </c>
      <c r="EZ101" s="14">
        <f t="shared" si="124"/>
        <v>0</v>
      </c>
      <c r="FA101" s="14">
        <f t="shared" ref="FA101:FX101" si="125">FA12</f>
        <v>0</v>
      </c>
      <c r="FB101" s="14">
        <f t="shared" si="125"/>
        <v>0</v>
      </c>
      <c r="FC101" s="14">
        <f t="shared" si="125"/>
        <v>0</v>
      </c>
      <c r="FD101" s="14">
        <f t="shared" si="125"/>
        <v>0</v>
      </c>
      <c r="FE101" s="14">
        <f t="shared" si="125"/>
        <v>0</v>
      </c>
      <c r="FF101" s="14">
        <f t="shared" si="125"/>
        <v>0</v>
      </c>
      <c r="FG101" s="14">
        <f t="shared" si="125"/>
        <v>0</v>
      </c>
      <c r="FH101" s="14">
        <f t="shared" si="125"/>
        <v>0</v>
      </c>
      <c r="FI101" s="14">
        <f t="shared" si="125"/>
        <v>0</v>
      </c>
      <c r="FJ101" s="14">
        <f t="shared" si="125"/>
        <v>0</v>
      </c>
      <c r="FK101" s="14">
        <f t="shared" si="125"/>
        <v>0</v>
      </c>
      <c r="FL101" s="14">
        <f t="shared" si="125"/>
        <v>0</v>
      </c>
      <c r="FM101" s="14">
        <f t="shared" si="125"/>
        <v>0</v>
      </c>
      <c r="FN101" s="14">
        <f t="shared" si="125"/>
        <v>254.5</v>
      </c>
      <c r="FO101" s="14">
        <f t="shared" si="125"/>
        <v>0</v>
      </c>
      <c r="FP101" s="14">
        <f t="shared" si="125"/>
        <v>0</v>
      </c>
      <c r="FQ101" s="14">
        <f t="shared" si="125"/>
        <v>0</v>
      </c>
      <c r="FR101" s="14">
        <f t="shared" si="125"/>
        <v>0</v>
      </c>
      <c r="FS101" s="14">
        <f t="shared" si="125"/>
        <v>0</v>
      </c>
      <c r="FT101" s="14">
        <f t="shared" si="125"/>
        <v>0</v>
      </c>
      <c r="FU101" s="14">
        <f t="shared" si="125"/>
        <v>0</v>
      </c>
      <c r="FV101" s="14">
        <f t="shared" si="125"/>
        <v>0</v>
      </c>
      <c r="FW101" s="14">
        <f t="shared" si="125"/>
        <v>0</v>
      </c>
      <c r="FX101" s="14">
        <f t="shared" si="125"/>
        <v>0</v>
      </c>
      <c r="FY101" s="23"/>
      <c r="FZ101" s="14">
        <f t="shared" si="120"/>
        <v>30693.5</v>
      </c>
      <c r="GA101" s="14"/>
      <c r="GB101" s="15"/>
      <c r="GC101" s="15"/>
      <c r="GD101" s="2"/>
      <c r="GE101" s="2"/>
      <c r="GF101" s="12"/>
      <c r="GG101" s="12"/>
      <c r="GH101" s="12"/>
      <c r="GI101" s="12"/>
      <c r="GJ101" s="12"/>
      <c r="GK101" s="12"/>
      <c r="GL101" s="17"/>
      <c r="GM101" s="17"/>
    </row>
    <row r="102" spans="1:254" x14ac:dyDescent="0.35">
      <c r="A102" s="3" t="s">
        <v>486</v>
      </c>
      <c r="B102" s="2" t="s">
        <v>828</v>
      </c>
      <c r="C102" s="14">
        <f t="shared" ref="C102:AH102" si="126">C33</f>
        <v>0</v>
      </c>
      <c r="D102" s="14">
        <f t="shared" si="126"/>
        <v>0</v>
      </c>
      <c r="E102" s="14">
        <f t="shared" si="126"/>
        <v>0</v>
      </c>
      <c r="F102" s="14">
        <f t="shared" si="126"/>
        <v>0</v>
      </c>
      <c r="G102" s="14">
        <f t="shared" si="126"/>
        <v>0</v>
      </c>
      <c r="H102" s="14">
        <f t="shared" si="126"/>
        <v>0</v>
      </c>
      <c r="I102" s="14">
        <f t="shared" si="126"/>
        <v>0</v>
      </c>
      <c r="J102" s="14">
        <f t="shared" si="126"/>
        <v>0</v>
      </c>
      <c r="K102" s="14">
        <f t="shared" si="126"/>
        <v>0</v>
      </c>
      <c r="L102" s="14">
        <f t="shared" si="126"/>
        <v>0</v>
      </c>
      <c r="M102" s="14">
        <f t="shared" si="126"/>
        <v>0</v>
      </c>
      <c r="N102" s="14">
        <f t="shared" si="126"/>
        <v>0</v>
      </c>
      <c r="O102" s="14">
        <f t="shared" si="126"/>
        <v>0</v>
      </c>
      <c r="P102" s="14">
        <f t="shared" si="126"/>
        <v>0</v>
      </c>
      <c r="Q102" s="14">
        <f t="shared" si="126"/>
        <v>0</v>
      </c>
      <c r="R102" s="14">
        <f t="shared" si="126"/>
        <v>0</v>
      </c>
      <c r="S102" s="14">
        <f t="shared" si="126"/>
        <v>0</v>
      </c>
      <c r="T102" s="14">
        <f t="shared" si="126"/>
        <v>0</v>
      </c>
      <c r="U102" s="14">
        <f t="shared" si="126"/>
        <v>0</v>
      </c>
      <c r="V102" s="14">
        <f t="shared" si="126"/>
        <v>0</v>
      </c>
      <c r="W102" s="14">
        <f t="shared" si="126"/>
        <v>0</v>
      </c>
      <c r="X102" s="14">
        <f t="shared" si="126"/>
        <v>0</v>
      </c>
      <c r="Y102" s="14">
        <f t="shared" si="126"/>
        <v>0</v>
      </c>
      <c r="Z102" s="14">
        <f t="shared" si="126"/>
        <v>0</v>
      </c>
      <c r="AA102" s="14">
        <f t="shared" si="126"/>
        <v>0</v>
      </c>
      <c r="AB102" s="14">
        <f t="shared" si="126"/>
        <v>0</v>
      </c>
      <c r="AC102" s="14">
        <f t="shared" si="126"/>
        <v>0</v>
      </c>
      <c r="AD102" s="14">
        <f t="shared" si="126"/>
        <v>0</v>
      </c>
      <c r="AE102" s="14">
        <f t="shared" si="126"/>
        <v>0</v>
      </c>
      <c r="AF102" s="14">
        <f t="shared" si="126"/>
        <v>0</v>
      </c>
      <c r="AG102" s="14">
        <f t="shared" si="126"/>
        <v>0</v>
      </c>
      <c r="AH102" s="14">
        <f t="shared" si="126"/>
        <v>0</v>
      </c>
      <c r="AI102" s="14">
        <f t="shared" ref="AI102:BN102" si="127">AI33</f>
        <v>0</v>
      </c>
      <c r="AJ102" s="14">
        <f t="shared" si="127"/>
        <v>0</v>
      </c>
      <c r="AK102" s="14">
        <f t="shared" si="127"/>
        <v>0</v>
      </c>
      <c r="AL102" s="14">
        <f t="shared" si="127"/>
        <v>0</v>
      </c>
      <c r="AM102" s="14">
        <f t="shared" si="127"/>
        <v>0</v>
      </c>
      <c r="AN102" s="14">
        <f t="shared" si="127"/>
        <v>0</v>
      </c>
      <c r="AO102" s="14">
        <f t="shared" si="127"/>
        <v>0</v>
      </c>
      <c r="AP102" s="14">
        <f t="shared" si="127"/>
        <v>0</v>
      </c>
      <c r="AQ102" s="14">
        <f t="shared" si="127"/>
        <v>0</v>
      </c>
      <c r="AR102" s="14">
        <f t="shared" si="127"/>
        <v>0</v>
      </c>
      <c r="AS102" s="14">
        <f t="shared" si="127"/>
        <v>0</v>
      </c>
      <c r="AT102" s="14">
        <f t="shared" si="127"/>
        <v>0</v>
      </c>
      <c r="AU102" s="14">
        <f t="shared" si="127"/>
        <v>0</v>
      </c>
      <c r="AV102" s="14">
        <f t="shared" si="127"/>
        <v>0</v>
      </c>
      <c r="AW102" s="14">
        <f t="shared" si="127"/>
        <v>0</v>
      </c>
      <c r="AX102" s="14">
        <f t="shared" si="127"/>
        <v>0</v>
      </c>
      <c r="AY102" s="14">
        <f t="shared" si="127"/>
        <v>0</v>
      </c>
      <c r="AZ102" s="14">
        <f t="shared" si="127"/>
        <v>0</v>
      </c>
      <c r="BA102" s="14">
        <f t="shared" si="127"/>
        <v>0</v>
      </c>
      <c r="BB102" s="14">
        <f t="shared" si="127"/>
        <v>0</v>
      </c>
      <c r="BC102" s="14">
        <f t="shared" si="127"/>
        <v>0</v>
      </c>
      <c r="BD102" s="14">
        <f t="shared" si="127"/>
        <v>0</v>
      </c>
      <c r="BE102" s="14">
        <f t="shared" si="127"/>
        <v>0</v>
      </c>
      <c r="BF102" s="14">
        <f t="shared" si="127"/>
        <v>0</v>
      </c>
      <c r="BG102" s="14">
        <f t="shared" si="127"/>
        <v>0</v>
      </c>
      <c r="BH102" s="14">
        <f t="shared" si="127"/>
        <v>0</v>
      </c>
      <c r="BI102" s="14">
        <f t="shared" si="127"/>
        <v>0</v>
      </c>
      <c r="BJ102" s="14">
        <f t="shared" si="127"/>
        <v>0</v>
      </c>
      <c r="BK102" s="14">
        <f t="shared" si="127"/>
        <v>0</v>
      </c>
      <c r="BL102" s="14">
        <f t="shared" si="127"/>
        <v>0</v>
      </c>
      <c r="BM102" s="14">
        <f t="shared" si="127"/>
        <v>0</v>
      </c>
      <c r="BN102" s="14">
        <f t="shared" si="127"/>
        <v>0</v>
      </c>
      <c r="BO102" s="14">
        <f t="shared" ref="BO102:CM102" si="128">BO33</f>
        <v>0</v>
      </c>
      <c r="BP102" s="14">
        <f t="shared" si="128"/>
        <v>0</v>
      </c>
      <c r="BQ102" s="14">
        <f t="shared" si="128"/>
        <v>0</v>
      </c>
      <c r="BR102" s="14">
        <f t="shared" si="128"/>
        <v>0</v>
      </c>
      <c r="BS102" s="14">
        <f t="shared" si="128"/>
        <v>0</v>
      </c>
      <c r="BT102" s="14">
        <f t="shared" si="128"/>
        <v>0</v>
      </c>
      <c r="BU102" s="14">
        <f t="shared" si="128"/>
        <v>0</v>
      </c>
      <c r="BV102" s="14">
        <f t="shared" si="128"/>
        <v>0</v>
      </c>
      <c r="BW102" s="14">
        <f t="shared" si="128"/>
        <v>0</v>
      </c>
      <c r="BX102" s="14">
        <f t="shared" si="128"/>
        <v>0</v>
      </c>
      <c r="BY102" s="14">
        <f t="shared" si="128"/>
        <v>0</v>
      </c>
      <c r="BZ102" s="14">
        <f t="shared" si="128"/>
        <v>0</v>
      </c>
      <c r="CA102" s="14">
        <f t="shared" si="128"/>
        <v>0</v>
      </c>
      <c r="CB102" s="14">
        <f t="shared" si="128"/>
        <v>0</v>
      </c>
      <c r="CC102" s="14">
        <f t="shared" si="128"/>
        <v>0</v>
      </c>
      <c r="CD102" s="14">
        <f t="shared" si="128"/>
        <v>0</v>
      </c>
      <c r="CE102" s="14">
        <f t="shared" si="128"/>
        <v>0</v>
      </c>
      <c r="CF102" s="14">
        <f t="shared" si="128"/>
        <v>0</v>
      </c>
      <c r="CG102" s="14">
        <f t="shared" si="128"/>
        <v>0</v>
      </c>
      <c r="CH102" s="14">
        <f t="shared" si="128"/>
        <v>0</v>
      </c>
      <c r="CI102" s="14">
        <f t="shared" si="128"/>
        <v>0</v>
      </c>
      <c r="CJ102" s="14">
        <f t="shared" si="128"/>
        <v>0</v>
      </c>
      <c r="CK102" s="14">
        <f t="shared" si="128"/>
        <v>0</v>
      </c>
      <c r="CL102" s="14">
        <f t="shared" si="128"/>
        <v>0</v>
      </c>
      <c r="CM102" s="14">
        <f t="shared" si="128"/>
        <v>0</v>
      </c>
      <c r="CN102" s="14">
        <v>0</v>
      </c>
      <c r="CO102" s="14">
        <f t="shared" ref="CO102:EZ102" si="129">CO33</f>
        <v>0</v>
      </c>
      <c r="CP102" s="14">
        <f t="shared" si="129"/>
        <v>0</v>
      </c>
      <c r="CQ102" s="14">
        <f t="shared" si="129"/>
        <v>0</v>
      </c>
      <c r="CR102" s="14">
        <f t="shared" si="129"/>
        <v>0</v>
      </c>
      <c r="CS102" s="14">
        <f t="shared" si="129"/>
        <v>0</v>
      </c>
      <c r="CT102" s="14">
        <f t="shared" si="129"/>
        <v>0</v>
      </c>
      <c r="CU102" s="14">
        <f t="shared" si="129"/>
        <v>0</v>
      </c>
      <c r="CV102" s="14">
        <f t="shared" si="129"/>
        <v>0</v>
      </c>
      <c r="CW102" s="14">
        <f t="shared" si="129"/>
        <v>0</v>
      </c>
      <c r="CX102" s="14">
        <f t="shared" si="129"/>
        <v>0</v>
      </c>
      <c r="CY102" s="14">
        <f t="shared" si="129"/>
        <v>0</v>
      </c>
      <c r="CZ102" s="14">
        <f t="shared" si="129"/>
        <v>0</v>
      </c>
      <c r="DA102" s="14">
        <f t="shared" si="129"/>
        <v>0</v>
      </c>
      <c r="DB102" s="14">
        <f t="shared" si="129"/>
        <v>0</v>
      </c>
      <c r="DC102" s="14">
        <f t="shared" si="129"/>
        <v>0</v>
      </c>
      <c r="DD102" s="14">
        <f t="shared" si="129"/>
        <v>0</v>
      </c>
      <c r="DE102" s="14">
        <f t="shared" si="129"/>
        <v>0</v>
      </c>
      <c r="DF102" s="14">
        <f t="shared" si="129"/>
        <v>0</v>
      </c>
      <c r="DG102" s="14">
        <f t="shared" si="129"/>
        <v>0</v>
      </c>
      <c r="DH102" s="14">
        <f t="shared" si="129"/>
        <v>0</v>
      </c>
      <c r="DI102" s="14">
        <f t="shared" si="129"/>
        <v>0</v>
      </c>
      <c r="DJ102" s="14">
        <f t="shared" si="129"/>
        <v>0</v>
      </c>
      <c r="DK102" s="14">
        <f t="shared" si="129"/>
        <v>0</v>
      </c>
      <c r="DL102" s="14">
        <f t="shared" si="129"/>
        <v>0</v>
      </c>
      <c r="DM102" s="14">
        <f t="shared" si="129"/>
        <v>0</v>
      </c>
      <c r="DN102" s="14">
        <f t="shared" si="129"/>
        <v>0</v>
      </c>
      <c r="DO102" s="14">
        <f t="shared" si="129"/>
        <v>0</v>
      </c>
      <c r="DP102" s="14">
        <f t="shared" si="129"/>
        <v>0</v>
      </c>
      <c r="DQ102" s="14">
        <f t="shared" si="129"/>
        <v>0</v>
      </c>
      <c r="DR102" s="14">
        <f t="shared" si="129"/>
        <v>0</v>
      </c>
      <c r="DS102" s="14">
        <f t="shared" si="129"/>
        <v>0</v>
      </c>
      <c r="DT102" s="14">
        <f t="shared" si="129"/>
        <v>0</v>
      </c>
      <c r="DU102" s="14">
        <f t="shared" si="129"/>
        <v>0</v>
      </c>
      <c r="DV102" s="14">
        <f t="shared" si="129"/>
        <v>0</v>
      </c>
      <c r="DW102" s="14">
        <f t="shared" si="129"/>
        <v>0</v>
      </c>
      <c r="DX102" s="14">
        <f t="shared" si="129"/>
        <v>0</v>
      </c>
      <c r="DY102" s="14">
        <f t="shared" si="129"/>
        <v>0</v>
      </c>
      <c r="DZ102" s="14">
        <f t="shared" si="129"/>
        <v>0</v>
      </c>
      <c r="EA102" s="14">
        <f t="shared" si="129"/>
        <v>0</v>
      </c>
      <c r="EB102" s="14">
        <f t="shared" si="129"/>
        <v>0</v>
      </c>
      <c r="EC102" s="14">
        <f t="shared" si="129"/>
        <v>0</v>
      </c>
      <c r="ED102" s="14">
        <f t="shared" si="129"/>
        <v>0</v>
      </c>
      <c r="EE102" s="14">
        <f t="shared" si="129"/>
        <v>0</v>
      </c>
      <c r="EF102" s="14">
        <f t="shared" si="129"/>
        <v>0</v>
      </c>
      <c r="EG102" s="14">
        <f t="shared" si="129"/>
        <v>0</v>
      </c>
      <c r="EH102" s="14">
        <f t="shared" si="129"/>
        <v>0</v>
      </c>
      <c r="EI102" s="14">
        <f t="shared" si="129"/>
        <v>0</v>
      </c>
      <c r="EJ102" s="14">
        <f t="shared" si="129"/>
        <v>0</v>
      </c>
      <c r="EK102" s="14">
        <f t="shared" si="129"/>
        <v>0</v>
      </c>
      <c r="EL102" s="14">
        <f t="shared" si="129"/>
        <v>0</v>
      </c>
      <c r="EM102" s="14">
        <f t="shared" si="129"/>
        <v>0</v>
      </c>
      <c r="EN102" s="14">
        <f t="shared" si="129"/>
        <v>0</v>
      </c>
      <c r="EO102" s="14">
        <f t="shared" si="129"/>
        <v>0</v>
      </c>
      <c r="EP102" s="14">
        <f t="shared" si="129"/>
        <v>0</v>
      </c>
      <c r="EQ102" s="14">
        <f t="shared" si="129"/>
        <v>0</v>
      </c>
      <c r="ER102" s="14">
        <f t="shared" si="129"/>
        <v>0</v>
      </c>
      <c r="ES102" s="14">
        <f t="shared" si="129"/>
        <v>0</v>
      </c>
      <c r="ET102" s="14">
        <f t="shared" si="129"/>
        <v>0</v>
      </c>
      <c r="EU102" s="14">
        <f t="shared" si="129"/>
        <v>0</v>
      </c>
      <c r="EV102" s="14">
        <f t="shared" si="129"/>
        <v>0</v>
      </c>
      <c r="EW102" s="14">
        <f t="shared" si="129"/>
        <v>0</v>
      </c>
      <c r="EX102" s="14">
        <f t="shared" si="129"/>
        <v>0</v>
      </c>
      <c r="EY102" s="14">
        <f t="shared" si="129"/>
        <v>0</v>
      </c>
      <c r="EZ102" s="14">
        <f t="shared" si="129"/>
        <v>0</v>
      </c>
      <c r="FA102" s="14">
        <f t="shared" ref="FA102:FX102" si="130">FA33</f>
        <v>0</v>
      </c>
      <c r="FB102" s="14">
        <f t="shared" si="130"/>
        <v>0</v>
      </c>
      <c r="FC102" s="14">
        <f t="shared" si="130"/>
        <v>0</v>
      </c>
      <c r="FD102" s="14">
        <f t="shared" si="130"/>
        <v>0</v>
      </c>
      <c r="FE102" s="14">
        <f t="shared" si="130"/>
        <v>0</v>
      </c>
      <c r="FF102" s="14">
        <f t="shared" si="130"/>
        <v>0</v>
      </c>
      <c r="FG102" s="14">
        <f t="shared" si="130"/>
        <v>0</v>
      </c>
      <c r="FH102" s="14">
        <f t="shared" si="130"/>
        <v>0</v>
      </c>
      <c r="FI102" s="14">
        <f t="shared" si="130"/>
        <v>0</v>
      </c>
      <c r="FJ102" s="14">
        <f t="shared" si="130"/>
        <v>0</v>
      </c>
      <c r="FK102" s="14">
        <f t="shared" si="130"/>
        <v>0</v>
      </c>
      <c r="FL102" s="14">
        <f t="shared" si="130"/>
        <v>0</v>
      </c>
      <c r="FM102" s="14">
        <f t="shared" si="130"/>
        <v>0</v>
      </c>
      <c r="FN102" s="14">
        <f t="shared" si="130"/>
        <v>0</v>
      </c>
      <c r="FO102" s="14">
        <f t="shared" si="130"/>
        <v>0</v>
      </c>
      <c r="FP102" s="14">
        <f t="shared" si="130"/>
        <v>0</v>
      </c>
      <c r="FQ102" s="14">
        <f t="shared" si="130"/>
        <v>0</v>
      </c>
      <c r="FR102" s="14">
        <f t="shared" si="130"/>
        <v>0</v>
      </c>
      <c r="FS102" s="14">
        <f t="shared" si="130"/>
        <v>0</v>
      </c>
      <c r="FT102" s="14">
        <f t="shared" si="130"/>
        <v>0</v>
      </c>
      <c r="FU102" s="14">
        <f t="shared" si="130"/>
        <v>0</v>
      </c>
      <c r="FV102" s="14">
        <f t="shared" si="130"/>
        <v>0</v>
      </c>
      <c r="FW102" s="14">
        <f t="shared" si="130"/>
        <v>0</v>
      </c>
      <c r="FX102" s="14">
        <f t="shared" si="130"/>
        <v>0</v>
      </c>
      <c r="FY102" s="14"/>
      <c r="FZ102" s="14">
        <f t="shared" si="120"/>
        <v>0</v>
      </c>
      <c r="GA102" s="57"/>
      <c r="GB102" s="15"/>
      <c r="GC102" s="15"/>
      <c r="GD102" s="2"/>
      <c r="GE102" s="2"/>
      <c r="GF102" s="12"/>
      <c r="GG102" s="12"/>
      <c r="GH102" s="12"/>
      <c r="GI102" s="12"/>
      <c r="GJ102" s="12"/>
      <c r="GK102" s="12"/>
      <c r="GL102" s="17"/>
      <c r="GM102" s="17"/>
    </row>
    <row r="103" spans="1:254" x14ac:dyDescent="0.35">
      <c r="A103" s="3" t="s">
        <v>487</v>
      </c>
      <c r="B103" s="2" t="s">
        <v>829</v>
      </c>
      <c r="C103" s="23">
        <f t="shared" ref="C103:AQ103" si="131">ROUND(SUM(C96:C102),1)</f>
        <v>6520.5</v>
      </c>
      <c r="D103" s="23">
        <f t="shared" si="131"/>
        <v>37376.699999999997</v>
      </c>
      <c r="E103" s="23">
        <f t="shared" si="131"/>
        <v>5364.9</v>
      </c>
      <c r="F103" s="23">
        <f t="shared" si="131"/>
        <v>24441.599999999999</v>
      </c>
      <c r="G103" s="23">
        <f t="shared" si="131"/>
        <v>1845</v>
      </c>
      <c r="H103" s="23">
        <f t="shared" si="131"/>
        <v>1071</v>
      </c>
      <c r="I103" s="23">
        <f t="shared" si="131"/>
        <v>7791.2</v>
      </c>
      <c r="J103" s="23">
        <f t="shared" si="131"/>
        <v>1988</v>
      </c>
      <c r="K103" s="23">
        <f t="shared" si="131"/>
        <v>248.5</v>
      </c>
      <c r="L103" s="23">
        <f t="shared" si="131"/>
        <v>2085</v>
      </c>
      <c r="M103" s="23">
        <f t="shared" si="131"/>
        <v>853</v>
      </c>
      <c r="N103" s="23">
        <f t="shared" si="131"/>
        <v>49841.599999999999</v>
      </c>
      <c r="O103" s="23">
        <f t="shared" si="131"/>
        <v>12367.8</v>
      </c>
      <c r="P103" s="23">
        <f t="shared" si="131"/>
        <v>313</v>
      </c>
      <c r="Q103" s="23">
        <f t="shared" si="131"/>
        <v>39533.800000000003</v>
      </c>
      <c r="R103" s="23">
        <f t="shared" si="131"/>
        <v>7100</v>
      </c>
      <c r="S103" s="23">
        <f t="shared" si="131"/>
        <v>1560</v>
      </c>
      <c r="T103" s="23">
        <f t="shared" si="131"/>
        <v>160</v>
      </c>
      <c r="U103" s="23">
        <f t="shared" si="131"/>
        <v>54</v>
      </c>
      <c r="V103" s="23">
        <f t="shared" si="131"/>
        <v>253</v>
      </c>
      <c r="W103" s="23">
        <f t="shared" si="131"/>
        <v>51</v>
      </c>
      <c r="X103" s="23">
        <f t="shared" si="131"/>
        <v>50</v>
      </c>
      <c r="Y103" s="23">
        <f t="shared" si="131"/>
        <v>870.5</v>
      </c>
      <c r="Z103" s="23">
        <f t="shared" si="131"/>
        <v>231</v>
      </c>
      <c r="AA103" s="23">
        <f t="shared" si="131"/>
        <v>30677.3</v>
      </c>
      <c r="AB103" s="23">
        <f t="shared" si="131"/>
        <v>26785.7</v>
      </c>
      <c r="AC103" s="23">
        <f t="shared" si="131"/>
        <v>847.5</v>
      </c>
      <c r="AD103" s="23">
        <f t="shared" si="131"/>
        <v>1441.6</v>
      </c>
      <c r="AE103" s="23">
        <f t="shared" si="131"/>
        <v>97</v>
      </c>
      <c r="AF103" s="23">
        <f t="shared" si="131"/>
        <v>164</v>
      </c>
      <c r="AG103" s="23">
        <f t="shared" si="131"/>
        <v>585.5</v>
      </c>
      <c r="AH103" s="23">
        <f t="shared" si="131"/>
        <v>908</v>
      </c>
      <c r="AI103" s="23">
        <f t="shared" si="131"/>
        <v>383</v>
      </c>
      <c r="AJ103" s="23">
        <f t="shared" si="131"/>
        <v>181.5</v>
      </c>
      <c r="AK103" s="23">
        <f t="shared" si="131"/>
        <v>162.5</v>
      </c>
      <c r="AL103" s="23">
        <f t="shared" si="131"/>
        <v>288.5</v>
      </c>
      <c r="AM103" s="23">
        <f t="shared" si="131"/>
        <v>306</v>
      </c>
      <c r="AN103" s="23">
        <f t="shared" si="131"/>
        <v>268</v>
      </c>
      <c r="AO103" s="23">
        <f t="shared" si="131"/>
        <v>4052.1</v>
      </c>
      <c r="AP103" s="23">
        <f t="shared" si="131"/>
        <v>84316.6</v>
      </c>
      <c r="AQ103" s="23">
        <f t="shared" si="131"/>
        <v>251</v>
      </c>
      <c r="AR103" s="23">
        <f>ROUND(SUM(AR96:AR102),2)</f>
        <v>60896.3</v>
      </c>
      <c r="AS103" s="23">
        <f t="shared" ref="AS103:BO103" si="132">ROUND(SUM(AS96:AS102),1)</f>
        <v>6273.5</v>
      </c>
      <c r="AT103" s="23">
        <f t="shared" si="132"/>
        <v>2363.1999999999998</v>
      </c>
      <c r="AU103" s="23">
        <f t="shared" si="132"/>
        <v>268</v>
      </c>
      <c r="AV103" s="23">
        <f t="shared" si="132"/>
        <v>296</v>
      </c>
      <c r="AW103" s="23">
        <f t="shared" si="132"/>
        <v>257</v>
      </c>
      <c r="AX103" s="23">
        <f t="shared" si="132"/>
        <v>81</v>
      </c>
      <c r="AY103" s="23">
        <f t="shared" si="132"/>
        <v>391.5</v>
      </c>
      <c r="AZ103" s="23">
        <f t="shared" si="132"/>
        <v>11879.9</v>
      </c>
      <c r="BA103" s="23">
        <f t="shared" si="132"/>
        <v>9090</v>
      </c>
      <c r="BB103" s="23">
        <f t="shared" si="132"/>
        <v>7451.2</v>
      </c>
      <c r="BC103" s="23">
        <f t="shared" si="132"/>
        <v>24462.6</v>
      </c>
      <c r="BD103" s="23">
        <f t="shared" si="132"/>
        <v>3637.5</v>
      </c>
      <c r="BE103" s="23">
        <f t="shared" si="132"/>
        <v>1092</v>
      </c>
      <c r="BF103" s="23">
        <f t="shared" si="132"/>
        <v>25605.7</v>
      </c>
      <c r="BG103" s="23">
        <f t="shared" si="132"/>
        <v>919.6</v>
      </c>
      <c r="BH103" s="23">
        <f t="shared" si="132"/>
        <v>574</v>
      </c>
      <c r="BI103" s="23">
        <f t="shared" si="132"/>
        <v>254.5</v>
      </c>
      <c r="BJ103" s="23">
        <f t="shared" si="132"/>
        <v>6314.9</v>
      </c>
      <c r="BK103" s="23">
        <f t="shared" si="132"/>
        <v>35146.699999999997</v>
      </c>
      <c r="BL103" s="23">
        <f t="shared" si="132"/>
        <v>72.5</v>
      </c>
      <c r="BM103" s="23">
        <f t="shared" si="132"/>
        <v>349</v>
      </c>
      <c r="BN103" s="23">
        <f t="shared" si="132"/>
        <v>3038.6</v>
      </c>
      <c r="BO103" s="23">
        <f t="shared" si="132"/>
        <v>1189</v>
      </c>
      <c r="BP103" s="23">
        <f t="shared" ref="BP103:EA103" si="133">ROUND(SUM(BP96:BP102),1)</f>
        <v>137</v>
      </c>
      <c r="BQ103" s="23">
        <f t="shared" si="133"/>
        <v>5837.1</v>
      </c>
      <c r="BR103" s="23">
        <f t="shared" si="133"/>
        <v>4474.5</v>
      </c>
      <c r="BS103" s="23">
        <f t="shared" si="133"/>
        <v>1158.0999999999999</v>
      </c>
      <c r="BT103" s="23">
        <f t="shared" si="133"/>
        <v>353</v>
      </c>
      <c r="BU103" s="23">
        <f t="shared" si="133"/>
        <v>382</v>
      </c>
      <c r="BV103" s="23">
        <f t="shared" si="133"/>
        <v>1243</v>
      </c>
      <c r="BW103" s="23">
        <f t="shared" si="133"/>
        <v>2017.5</v>
      </c>
      <c r="BX103" s="23">
        <f t="shared" si="133"/>
        <v>57</v>
      </c>
      <c r="BY103" s="23">
        <f t="shared" si="133"/>
        <v>392.6</v>
      </c>
      <c r="BZ103" s="23">
        <f t="shared" si="133"/>
        <v>228</v>
      </c>
      <c r="CA103" s="23">
        <f t="shared" si="133"/>
        <v>141.5</v>
      </c>
      <c r="CB103" s="23">
        <f t="shared" si="133"/>
        <v>72121.7</v>
      </c>
      <c r="CC103" s="23">
        <f t="shared" si="133"/>
        <v>186</v>
      </c>
      <c r="CD103" s="23">
        <f t="shared" si="133"/>
        <v>50</v>
      </c>
      <c r="CE103" s="23">
        <f t="shared" si="133"/>
        <v>158</v>
      </c>
      <c r="CF103" s="23">
        <f t="shared" si="133"/>
        <v>100</v>
      </c>
      <c r="CG103" s="23">
        <f t="shared" si="133"/>
        <v>191</v>
      </c>
      <c r="CH103" s="23">
        <f t="shared" si="133"/>
        <v>90</v>
      </c>
      <c r="CI103" s="23">
        <f t="shared" si="133"/>
        <v>683</v>
      </c>
      <c r="CJ103" s="23">
        <f t="shared" si="133"/>
        <v>822.5</v>
      </c>
      <c r="CK103" s="23">
        <f t="shared" si="133"/>
        <v>4796.2</v>
      </c>
      <c r="CL103" s="23">
        <f t="shared" si="133"/>
        <v>1157.5</v>
      </c>
      <c r="CM103" s="23">
        <f t="shared" si="133"/>
        <v>678.6</v>
      </c>
      <c r="CN103" s="23">
        <f t="shared" si="133"/>
        <v>31788.3</v>
      </c>
      <c r="CO103" s="23">
        <f t="shared" si="133"/>
        <v>13994.6</v>
      </c>
      <c r="CP103" s="23">
        <f t="shared" si="133"/>
        <v>862.3</v>
      </c>
      <c r="CQ103" s="23">
        <f t="shared" si="133"/>
        <v>759</v>
      </c>
      <c r="CR103" s="23">
        <f t="shared" si="133"/>
        <v>195</v>
      </c>
      <c r="CS103" s="23">
        <f t="shared" si="133"/>
        <v>245.5</v>
      </c>
      <c r="CT103" s="23">
        <f t="shared" si="133"/>
        <v>112</v>
      </c>
      <c r="CU103" s="23">
        <f t="shared" si="133"/>
        <v>465</v>
      </c>
      <c r="CV103" s="23">
        <f t="shared" si="133"/>
        <v>50</v>
      </c>
      <c r="CW103" s="23">
        <f t="shared" si="133"/>
        <v>187</v>
      </c>
      <c r="CX103" s="23">
        <f t="shared" si="133"/>
        <v>457</v>
      </c>
      <c r="CY103" s="23">
        <f t="shared" si="133"/>
        <v>50</v>
      </c>
      <c r="CZ103" s="23">
        <f t="shared" si="133"/>
        <v>1768.2</v>
      </c>
      <c r="DA103" s="23">
        <f t="shared" si="133"/>
        <v>203.5</v>
      </c>
      <c r="DB103" s="23">
        <f t="shared" si="133"/>
        <v>310.5</v>
      </c>
      <c r="DC103" s="23">
        <f t="shared" si="133"/>
        <v>193</v>
      </c>
      <c r="DD103" s="23">
        <f t="shared" si="133"/>
        <v>174.5</v>
      </c>
      <c r="DE103" s="23">
        <f t="shared" si="133"/>
        <v>279.5</v>
      </c>
      <c r="DF103" s="23">
        <f t="shared" si="133"/>
        <v>19895</v>
      </c>
      <c r="DG103" s="23">
        <f t="shared" si="133"/>
        <v>93.5</v>
      </c>
      <c r="DH103" s="23">
        <f t="shared" si="133"/>
        <v>1684</v>
      </c>
      <c r="DI103" s="23">
        <f t="shared" si="133"/>
        <v>2354.1</v>
      </c>
      <c r="DJ103" s="23">
        <f t="shared" si="133"/>
        <v>601</v>
      </c>
      <c r="DK103" s="23">
        <f t="shared" si="133"/>
        <v>473.5</v>
      </c>
      <c r="DL103" s="23">
        <f t="shared" si="133"/>
        <v>5616.1</v>
      </c>
      <c r="DM103" s="23">
        <f t="shared" si="133"/>
        <v>235</v>
      </c>
      <c r="DN103" s="23">
        <f t="shared" si="133"/>
        <v>1296</v>
      </c>
      <c r="DO103" s="23">
        <f t="shared" si="133"/>
        <v>3290</v>
      </c>
      <c r="DP103" s="23">
        <f t="shared" si="133"/>
        <v>199</v>
      </c>
      <c r="DQ103" s="23">
        <f t="shared" si="133"/>
        <v>888</v>
      </c>
      <c r="DR103" s="23">
        <f t="shared" si="133"/>
        <v>1266.0999999999999</v>
      </c>
      <c r="DS103" s="23">
        <f t="shared" si="133"/>
        <v>545</v>
      </c>
      <c r="DT103" s="23">
        <f t="shared" si="133"/>
        <v>175</v>
      </c>
      <c r="DU103" s="23">
        <f t="shared" si="133"/>
        <v>346</v>
      </c>
      <c r="DV103" s="23">
        <f t="shared" si="133"/>
        <v>198</v>
      </c>
      <c r="DW103" s="23">
        <f t="shared" si="133"/>
        <v>285</v>
      </c>
      <c r="DX103" s="23">
        <f t="shared" si="133"/>
        <v>168</v>
      </c>
      <c r="DY103" s="23">
        <f t="shared" si="133"/>
        <v>280</v>
      </c>
      <c r="DZ103" s="23">
        <f t="shared" si="133"/>
        <v>607.5</v>
      </c>
      <c r="EA103" s="23">
        <f t="shared" si="133"/>
        <v>507.5</v>
      </c>
      <c r="EB103" s="23">
        <f t="shared" ref="EB103:FX103" si="134">ROUND(SUM(EB96:EB102),1)</f>
        <v>498</v>
      </c>
      <c r="EC103" s="23">
        <f t="shared" si="134"/>
        <v>260</v>
      </c>
      <c r="ED103" s="23">
        <f t="shared" si="134"/>
        <v>1546.5</v>
      </c>
      <c r="EE103" s="23">
        <f t="shared" si="134"/>
        <v>185.5</v>
      </c>
      <c r="EF103" s="23">
        <f t="shared" si="134"/>
        <v>1262</v>
      </c>
      <c r="EG103" s="23">
        <f t="shared" si="134"/>
        <v>250</v>
      </c>
      <c r="EH103" s="23">
        <f t="shared" si="134"/>
        <v>246</v>
      </c>
      <c r="EI103" s="23">
        <f t="shared" si="134"/>
        <v>13283</v>
      </c>
      <c r="EJ103" s="23">
        <f t="shared" si="134"/>
        <v>9987.5</v>
      </c>
      <c r="EK103" s="23">
        <f t="shared" si="134"/>
        <v>663.5</v>
      </c>
      <c r="EL103" s="23">
        <f t="shared" si="134"/>
        <v>447</v>
      </c>
      <c r="EM103" s="23">
        <f t="shared" si="134"/>
        <v>355</v>
      </c>
      <c r="EN103" s="23">
        <f t="shared" si="134"/>
        <v>919.5</v>
      </c>
      <c r="EO103" s="23">
        <f t="shared" si="134"/>
        <v>287</v>
      </c>
      <c r="EP103" s="23">
        <f t="shared" si="134"/>
        <v>428.5</v>
      </c>
      <c r="EQ103" s="23">
        <f t="shared" si="134"/>
        <v>2528.4</v>
      </c>
      <c r="ER103" s="23">
        <f t="shared" si="134"/>
        <v>308.5</v>
      </c>
      <c r="ES103" s="23">
        <f t="shared" si="134"/>
        <v>157</v>
      </c>
      <c r="ET103" s="23">
        <f t="shared" si="134"/>
        <v>197.5</v>
      </c>
      <c r="EU103" s="23">
        <f t="shared" si="134"/>
        <v>568</v>
      </c>
      <c r="EV103" s="23">
        <f t="shared" si="134"/>
        <v>66</v>
      </c>
      <c r="EW103" s="23">
        <f t="shared" si="134"/>
        <v>746.5</v>
      </c>
      <c r="EX103" s="23">
        <f t="shared" si="134"/>
        <v>173.5</v>
      </c>
      <c r="EY103" s="23">
        <f t="shared" si="134"/>
        <v>651</v>
      </c>
      <c r="EZ103" s="23">
        <f t="shared" si="134"/>
        <v>127</v>
      </c>
      <c r="FA103" s="23">
        <f t="shared" si="134"/>
        <v>3257</v>
      </c>
      <c r="FB103" s="23">
        <f t="shared" si="134"/>
        <v>275.5</v>
      </c>
      <c r="FC103" s="23">
        <f t="shared" si="134"/>
        <v>1644.9</v>
      </c>
      <c r="FD103" s="23">
        <f t="shared" si="134"/>
        <v>399</v>
      </c>
      <c r="FE103" s="23">
        <f t="shared" si="134"/>
        <v>70</v>
      </c>
      <c r="FF103" s="23">
        <f t="shared" si="134"/>
        <v>175</v>
      </c>
      <c r="FG103" s="23">
        <f t="shared" si="134"/>
        <v>114</v>
      </c>
      <c r="FH103" s="23">
        <f t="shared" si="134"/>
        <v>69</v>
      </c>
      <c r="FI103" s="23">
        <f t="shared" si="134"/>
        <v>1645</v>
      </c>
      <c r="FJ103" s="23">
        <f t="shared" si="134"/>
        <v>2016.5</v>
      </c>
      <c r="FK103" s="23">
        <f t="shared" si="134"/>
        <v>2482</v>
      </c>
      <c r="FL103" s="23">
        <f t="shared" si="134"/>
        <v>8538.5</v>
      </c>
      <c r="FM103" s="23">
        <f t="shared" si="134"/>
        <v>3981.5</v>
      </c>
      <c r="FN103" s="23">
        <f t="shared" si="134"/>
        <v>22705.3</v>
      </c>
      <c r="FO103" s="23">
        <f t="shared" si="134"/>
        <v>1119.2</v>
      </c>
      <c r="FP103" s="23">
        <f t="shared" si="134"/>
        <v>2341.5</v>
      </c>
      <c r="FQ103" s="23">
        <f t="shared" si="134"/>
        <v>982.5</v>
      </c>
      <c r="FR103" s="23">
        <f t="shared" si="134"/>
        <v>162.5</v>
      </c>
      <c r="FS103" s="23">
        <f t="shared" si="134"/>
        <v>160.5</v>
      </c>
      <c r="FT103" s="23">
        <f t="shared" si="134"/>
        <v>54</v>
      </c>
      <c r="FU103" s="23">
        <f t="shared" si="134"/>
        <v>760</v>
      </c>
      <c r="FV103" s="23">
        <f t="shared" si="134"/>
        <v>693</v>
      </c>
      <c r="FW103" s="23">
        <f t="shared" si="134"/>
        <v>130</v>
      </c>
      <c r="FX103" s="23">
        <f t="shared" si="134"/>
        <v>64</v>
      </c>
      <c r="FY103" s="14"/>
      <c r="FZ103" s="58">
        <f t="shared" si="120"/>
        <v>836127.89999999967</v>
      </c>
      <c r="GA103" s="59"/>
      <c r="GB103" s="15">
        <f>FZ103-GA103</f>
        <v>836127.89999999967</v>
      </c>
      <c r="GC103" s="15"/>
      <c r="GD103" s="2"/>
      <c r="GE103" s="2"/>
      <c r="GF103" s="12"/>
      <c r="GG103" s="12"/>
      <c r="GH103" s="12"/>
      <c r="GI103" s="12"/>
      <c r="GJ103" s="12"/>
      <c r="GK103" s="12"/>
      <c r="GL103" s="17"/>
      <c r="GM103" s="17"/>
    </row>
    <row r="104" spans="1:254" x14ac:dyDescent="0.35">
      <c r="A104" s="3" t="s">
        <v>488</v>
      </c>
      <c r="B104" s="30" t="s">
        <v>830</v>
      </c>
      <c r="C104" s="15">
        <f t="shared" ref="C104:AH104" si="135">C103-C105</f>
        <v>6520.5</v>
      </c>
      <c r="D104" s="15">
        <f t="shared" si="135"/>
        <v>32684.1</v>
      </c>
      <c r="E104" s="15">
        <f t="shared" si="135"/>
        <v>4702.2</v>
      </c>
      <c r="F104" s="15">
        <f t="shared" si="135"/>
        <v>23508.3</v>
      </c>
      <c r="G104" s="15">
        <f t="shared" si="135"/>
        <v>1845</v>
      </c>
      <c r="H104" s="15">
        <f t="shared" si="135"/>
        <v>1071</v>
      </c>
      <c r="I104" s="15">
        <f t="shared" si="135"/>
        <v>7041</v>
      </c>
      <c r="J104" s="15">
        <f t="shared" si="135"/>
        <v>1988</v>
      </c>
      <c r="K104" s="15">
        <f t="shared" si="135"/>
        <v>248.5</v>
      </c>
      <c r="L104" s="15">
        <f t="shared" si="135"/>
        <v>2085</v>
      </c>
      <c r="M104" s="15">
        <f t="shared" si="135"/>
        <v>853</v>
      </c>
      <c r="N104" s="15">
        <f t="shared" si="135"/>
        <v>49751.6</v>
      </c>
      <c r="O104" s="15">
        <f t="shared" si="135"/>
        <v>12367.8</v>
      </c>
      <c r="P104" s="15">
        <f t="shared" si="135"/>
        <v>313</v>
      </c>
      <c r="Q104" s="15">
        <f t="shared" si="135"/>
        <v>37572.5</v>
      </c>
      <c r="R104" s="15">
        <f t="shared" si="135"/>
        <v>7100</v>
      </c>
      <c r="S104" s="15">
        <f t="shared" si="135"/>
        <v>1560</v>
      </c>
      <c r="T104" s="15">
        <f t="shared" si="135"/>
        <v>160</v>
      </c>
      <c r="U104" s="15">
        <f t="shared" si="135"/>
        <v>54</v>
      </c>
      <c r="V104" s="15">
        <f t="shared" si="135"/>
        <v>253</v>
      </c>
      <c r="W104" s="15">
        <f t="shared" si="135"/>
        <v>51</v>
      </c>
      <c r="X104" s="15">
        <f t="shared" si="135"/>
        <v>50</v>
      </c>
      <c r="Y104" s="15">
        <f t="shared" si="135"/>
        <v>870.5</v>
      </c>
      <c r="Z104" s="15">
        <f t="shared" si="135"/>
        <v>231</v>
      </c>
      <c r="AA104" s="15">
        <f t="shared" si="135"/>
        <v>30677.3</v>
      </c>
      <c r="AB104" s="15">
        <f t="shared" si="135"/>
        <v>26785.7</v>
      </c>
      <c r="AC104" s="15">
        <f t="shared" si="135"/>
        <v>847.5</v>
      </c>
      <c r="AD104" s="15">
        <f t="shared" si="135"/>
        <v>1287.5999999999999</v>
      </c>
      <c r="AE104" s="15">
        <f t="shared" si="135"/>
        <v>97</v>
      </c>
      <c r="AF104" s="15">
        <f t="shared" si="135"/>
        <v>164</v>
      </c>
      <c r="AG104" s="15">
        <f t="shared" si="135"/>
        <v>585.5</v>
      </c>
      <c r="AH104" s="15">
        <f t="shared" si="135"/>
        <v>908</v>
      </c>
      <c r="AI104" s="15">
        <f t="shared" ref="AI104:BN104" si="136">AI103-AI105</f>
        <v>383</v>
      </c>
      <c r="AJ104" s="15">
        <f t="shared" si="136"/>
        <v>181.5</v>
      </c>
      <c r="AK104" s="15">
        <f t="shared" si="136"/>
        <v>162.5</v>
      </c>
      <c r="AL104" s="15">
        <f t="shared" si="136"/>
        <v>288.5</v>
      </c>
      <c r="AM104" s="15">
        <f t="shared" si="136"/>
        <v>306</v>
      </c>
      <c r="AN104" s="15">
        <f t="shared" si="136"/>
        <v>268</v>
      </c>
      <c r="AO104" s="15">
        <f t="shared" si="136"/>
        <v>4052.1</v>
      </c>
      <c r="AP104" s="15">
        <f t="shared" si="136"/>
        <v>84316.6</v>
      </c>
      <c r="AQ104" s="15">
        <f t="shared" si="136"/>
        <v>251</v>
      </c>
      <c r="AR104" s="15">
        <f t="shared" si="136"/>
        <v>58791</v>
      </c>
      <c r="AS104" s="15">
        <f t="shared" si="136"/>
        <v>5971.5</v>
      </c>
      <c r="AT104" s="15">
        <f t="shared" si="136"/>
        <v>2363.1999999999998</v>
      </c>
      <c r="AU104" s="15">
        <f t="shared" si="136"/>
        <v>268</v>
      </c>
      <c r="AV104" s="15">
        <f t="shared" si="136"/>
        <v>296</v>
      </c>
      <c r="AW104" s="15">
        <f t="shared" si="136"/>
        <v>257</v>
      </c>
      <c r="AX104" s="15">
        <f t="shared" si="136"/>
        <v>81</v>
      </c>
      <c r="AY104" s="15">
        <f t="shared" si="136"/>
        <v>391.5</v>
      </c>
      <c r="AZ104" s="15">
        <f t="shared" si="136"/>
        <v>11879.9</v>
      </c>
      <c r="BA104" s="15">
        <f t="shared" si="136"/>
        <v>9090</v>
      </c>
      <c r="BB104" s="15">
        <f t="shared" si="136"/>
        <v>7451.2</v>
      </c>
      <c r="BC104" s="15">
        <f t="shared" si="136"/>
        <v>21497.5</v>
      </c>
      <c r="BD104" s="15">
        <f t="shared" si="136"/>
        <v>3637.5</v>
      </c>
      <c r="BE104" s="15">
        <f t="shared" si="136"/>
        <v>1092</v>
      </c>
      <c r="BF104" s="15">
        <f t="shared" si="136"/>
        <v>25605.7</v>
      </c>
      <c r="BG104" s="15">
        <f t="shared" si="136"/>
        <v>919.6</v>
      </c>
      <c r="BH104" s="15">
        <f t="shared" si="136"/>
        <v>574</v>
      </c>
      <c r="BI104" s="15">
        <f t="shared" si="136"/>
        <v>254.5</v>
      </c>
      <c r="BJ104" s="15">
        <f t="shared" si="136"/>
        <v>6314.9</v>
      </c>
      <c r="BK104" s="15">
        <f t="shared" si="136"/>
        <v>35146.699999999997</v>
      </c>
      <c r="BL104" s="15">
        <f t="shared" si="136"/>
        <v>72.5</v>
      </c>
      <c r="BM104" s="15">
        <f t="shared" si="136"/>
        <v>349</v>
      </c>
      <c r="BN104" s="15">
        <f t="shared" si="136"/>
        <v>3038.6</v>
      </c>
      <c r="BO104" s="15">
        <f t="shared" ref="BO104:DZ104" si="137">BO103-BO105</f>
        <v>1189</v>
      </c>
      <c r="BP104" s="15">
        <f t="shared" si="137"/>
        <v>137</v>
      </c>
      <c r="BQ104" s="15">
        <f t="shared" si="137"/>
        <v>5584.5</v>
      </c>
      <c r="BR104" s="15">
        <f t="shared" si="137"/>
        <v>4474.5</v>
      </c>
      <c r="BS104" s="15">
        <f t="shared" si="137"/>
        <v>1158.0999999999999</v>
      </c>
      <c r="BT104" s="15">
        <f t="shared" si="137"/>
        <v>353</v>
      </c>
      <c r="BU104" s="15">
        <f t="shared" si="137"/>
        <v>382</v>
      </c>
      <c r="BV104" s="15">
        <f t="shared" si="137"/>
        <v>1243</v>
      </c>
      <c r="BW104" s="15">
        <f t="shared" si="137"/>
        <v>2017.5</v>
      </c>
      <c r="BX104" s="15">
        <f t="shared" si="137"/>
        <v>57</v>
      </c>
      <c r="BY104" s="15">
        <f t="shared" si="137"/>
        <v>392.6</v>
      </c>
      <c r="BZ104" s="15">
        <f t="shared" si="137"/>
        <v>228</v>
      </c>
      <c r="CA104" s="15">
        <f t="shared" si="137"/>
        <v>141.5</v>
      </c>
      <c r="CB104" s="15">
        <f t="shared" si="137"/>
        <v>71286.899999999994</v>
      </c>
      <c r="CC104" s="15">
        <f t="shared" si="137"/>
        <v>186</v>
      </c>
      <c r="CD104" s="15">
        <f t="shared" si="137"/>
        <v>50</v>
      </c>
      <c r="CE104" s="15">
        <f t="shared" si="137"/>
        <v>158</v>
      </c>
      <c r="CF104" s="15">
        <f t="shared" si="137"/>
        <v>100</v>
      </c>
      <c r="CG104" s="15">
        <f t="shared" si="137"/>
        <v>191</v>
      </c>
      <c r="CH104" s="15">
        <f t="shared" si="137"/>
        <v>90</v>
      </c>
      <c r="CI104" s="15">
        <f t="shared" si="137"/>
        <v>683</v>
      </c>
      <c r="CJ104" s="15">
        <f t="shared" si="137"/>
        <v>822.5</v>
      </c>
      <c r="CK104" s="15">
        <f t="shared" si="137"/>
        <v>4214</v>
      </c>
      <c r="CL104" s="15">
        <f t="shared" si="137"/>
        <v>1157.5</v>
      </c>
      <c r="CM104" s="15">
        <f t="shared" si="137"/>
        <v>678.6</v>
      </c>
      <c r="CN104" s="15">
        <f t="shared" si="137"/>
        <v>28841.3</v>
      </c>
      <c r="CO104" s="15">
        <f t="shared" si="137"/>
        <v>13994.6</v>
      </c>
      <c r="CP104" s="15">
        <f t="shared" si="137"/>
        <v>862.3</v>
      </c>
      <c r="CQ104" s="15">
        <f t="shared" si="137"/>
        <v>759</v>
      </c>
      <c r="CR104" s="15">
        <f t="shared" si="137"/>
        <v>195</v>
      </c>
      <c r="CS104" s="15">
        <f t="shared" si="137"/>
        <v>245.5</v>
      </c>
      <c r="CT104" s="15">
        <f t="shared" si="137"/>
        <v>112</v>
      </c>
      <c r="CU104" s="15">
        <f t="shared" si="137"/>
        <v>465</v>
      </c>
      <c r="CV104" s="15">
        <f t="shared" si="137"/>
        <v>50</v>
      </c>
      <c r="CW104" s="15">
        <f t="shared" si="137"/>
        <v>187</v>
      </c>
      <c r="CX104" s="15">
        <f t="shared" si="137"/>
        <v>457</v>
      </c>
      <c r="CY104" s="15">
        <f t="shared" si="137"/>
        <v>50</v>
      </c>
      <c r="CZ104" s="15">
        <f t="shared" si="137"/>
        <v>1768.2</v>
      </c>
      <c r="DA104" s="15">
        <f t="shared" si="137"/>
        <v>203.5</v>
      </c>
      <c r="DB104" s="15">
        <f t="shared" si="137"/>
        <v>310.5</v>
      </c>
      <c r="DC104" s="15">
        <f t="shared" si="137"/>
        <v>193</v>
      </c>
      <c r="DD104" s="15">
        <f t="shared" si="137"/>
        <v>174.5</v>
      </c>
      <c r="DE104" s="15">
        <f t="shared" si="137"/>
        <v>279.5</v>
      </c>
      <c r="DF104" s="15">
        <f t="shared" si="137"/>
        <v>18493.8</v>
      </c>
      <c r="DG104" s="15">
        <f t="shared" si="137"/>
        <v>93.5</v>
      </c>
      <c r="DH104" s="15">
        <f t="shared" si="137"/>
        <v>1684</v>
      </c>
      <c r="DI104" s="15">
        <f t="shared" si="137"/>
        <v>2293.1</v>
      </c>
      <c r="DJ104" s="15">
        <f t="shared" si="137"/>
        <v>601</v>
      </c>
      <c r="DK104" s="15">
        <f t="shared" si="137"/>
        <v>473.5</v>
      </c>
      <c r="DL104" s="15">
        <f t="shared" si="137"/>
        <v>5616.1</v>
      </c>
      <c r="DM104" s="15">
        <f t="shared" si="137"/>
        <v>235</v>
      </c>
      <c r="DN104" s="15">
        <f t="shared" si="137"/>
        <v>1296</v>
      </c>
      <c r="DO104" s="15">
        <f t="shared" si="137"/>
        <v>3290</v>
      </c>
      <c r="DP104" s="15">
        <f t="shared" si="137"/>
        <v>199</v>
      </c>
      <c r="DQ104" s="15">
        <f t="shared" si="137"/>
        <v>888</v>
      </c>
      <c r="DR104" s="15">
        <f t="shared" si="137"/>
        <v>1266.0999999999999</v>
      </c>
      <c r="DS104" s="15">
        <f t="shared" si="137"/>
        <v>545</v>
      </c>
      <c r="DT104" s="15">
        <f t="shared" si="137"/>
        <v>175</v>
      </c>
      <c r="DU104" s="15">
        <f t="shared" si="137"/>
        <v>346</v>
      </c>
      <c r="DV104" s="15">
        <f t="shared" si="137"/>
        <v>198</v>
      </c>
      <c r="DW104" s="15">
        <f t="shared" si="137"/>
        <v>285</v>
      </c>
      <c r="DX104" s="15">
        <f t="shared" si="137"/>
        <v>168</v>
      </c>
      <c r="DY104" s="15">
        <f t="shared" si="137"/>
        <v>280</v>
      </c>
      <c r="DZ104" s="15">
        <f t="shared" si="137"/>
        <v>607.5</v>
      </c>
      <c r="EA104" s="15">
        <f t="shared" ref="EA104:FX104" si="138">EA103-EA105</f>
        <v>487.5</v>
      </c>
      <c r="EB104" s="15">
        <f t="shared" si="138"/>
        <v>498</v>
      </c>
      <c r="EC104" s="15">
        <f t="shared" si="138"/>
        <v>260</v>
      </c>
      <c r="ED104" s="15">
        <f t="shared" si="138"/>
        <v>1546.5</v>
      </c>
      <c r="EE104" s="15">
        <f t="shared" si="138"/>
        <v>185.5</v>
      </c>
      <c r="EF104" s="15">
        <f t="shared" si="138"/>
        <v>1262</v>
      </c>
      <c r="EG104" s="15">
        <f t="shared" si="138"/>
        <v>250</v>
      </c>
      <c r="EH104" s="15">
        <f t="shared" si="138"/>
        <v>246</v>
      </c>
      <c r="EI104" s="15">
        <f t="shared" si="138"/>
        <v>13283</v>
      </c>
      <c r="EJ104" s="15">
        <f t="shared" si="138"/>
        <v>9987.5</v>
      </c>
      <c r="EK104" s="15">
        <f t="shared" si="138"/>
        <v>663.5</v>
      </c>
      <c r="EL104" s="15">
        <f t="shared" si="138"/>
        <v>447</v>
      </c>
      <c r="EM104" s="15">
        <f t="shared" si="138"/>
        <v>355</v>
      </c>
      <c r="EN104" s="15">
        <f t="shared" si="138"/>
        <v>919.5</v>
      </c>
      <c r="EO104" s="15">
        <f t="shared" si="138"/>
        <v>287</v>
      </c>
      <c r="EP104" s="15">
        <f t="shared" si="138"/>
        <v>428.5</v>
      </c>
      <c r="EQ104" s="15">
        <f t="shared" si="138"/>
        <v>2407.2000000000003</v>
      </c>
      <c r="ER104" s="15">
        <f t="shared" si="138"/>
        <v>308.5</v>
      </c>
      <c r="ES104" s="15">
        <f t="shared" si="138"/>
        <v>157</v>
      </c>
      <c r="ET104" s="15">
        <f t="shared" si="138"/>
        <v>197.5</v>
      </c>
      <c r="EU104" s="15">
        <f t="shared" si="138"/>
        <v>568</v>
      </c>
      <c r="EV104" s="15">
        <f t="shared" si="138"/>
        <v>66</v>
      </c>
      <c r="EW104" s="15">
        <f t="shared" si="138"/>
        <v>746.5</v>
      </c>
      <c r="EX104" s="15">
        <f t="shared" si="138"/>
        <v>173.5</v>
      </c>
      <c r="EY104" s="15">
        <f t="shared" si="138"/>
        <v>651</v>
      </c>
      <c r="EZ104" s="15">
        <f t="shared" si="138"/>
        <v>127</v>
      </c>
      <c r="FA104" s="15">
        <f t="shared" si="138"/>
        <v>3257</v>
      </c>
      <c r="FB104" s="15">
        <f t="shared" si="138"/>
        <v>275.5</v>
      </c>
      <c r="FC104" s="15">
        <f t="shared" si="138"/>
        <v>1644.9</v>
      </c>
      <c r="FD104" s="15">
        <f t="shared" si="138"/>
        <v>399</v>
      </c>
      <c r="FE104" s="15">
        <f t="shared" si="138"/>
        <v>70</v>
      </c>
      <c r="FF104" s="15">
        <f t="shared" si="138"/>
        <v>175</v>
      </c>
      <c r="FG104" s="15">
        <f t="shared" si="138"/>
        <v>114</v>
      </c>
      <c r="FH104" s="15">
        <f t="shared" si="138"/>
        <v>69</v>
      </c>
      <c r="FI104" s="15">
        <f t="shared" si="138"/>
        <v>1645</v>
      </c>
      <c r="FJ104" s="15">
        <f t="shared" si="138"/>
        <v>2016.5</v>
      </c>
      <c r="FK104" s="15">
        <f t="shared" si="138"/>
        <v>2482</v>
      </c>
      <c r="FL104" s="15">
        <f t="shared" si="138"/>
        <v>8538.5</v>
      </c>
      <c r="FM104" s="15">
        <f t="shared" si="138"/>
        <v>3981.5</v>
      </c>
      <c r="FN104" s="15">
        <f t="shared" si="138"/>
        <v>22705.3</v>
      </c>
      <c r="FO104" s="15">
        <f t="shared" si="138"/>
        <v>1119.2</v>
      </c>
      <c r="FP104" s="15">
        <f t="shared" si="138"/>
        <v>2341.5</v>
      </c>
      <c r="FQ104" s="15">
        <f t="shared" si="138"/>
        <v>982.5</v>
      </c>
      <c r="FR104" s="15">
        <f t="shared" si="138"/>
        <v>162.5</v>
      </c>
      <c r="FS104" s="15">
        <f t="shared" si="138"/>
        <v>160.5</v>
      </c>
      <c r="FT104" s="15">
        <f t="shared" si="138"/>
        <v>54</v>
      </c>
      <c r="FU104" s="15">
        <f t="shared" si="138"/>
        <v>760</v>
      </c>
      <c r="FV104" s="15">
        <f t="shared" si="138"/>
        <v>693</v>
      </c>
      <c r="FW104" s="15">
        <f t="shared" si="138"/>
        <v>130</v>
      </c>
      <c r="FX104" s="15">
        <f t="shared" si="138"/>
        <v>64</v>
      </c>
      <c r="FZ104" s="14">
        <f t="shared" si="120"/>
        <v>815291.39999999991</v>
      </c>
      <c r="GA104" s="14"/>
      <c r="GB104" s="14"/>
      <c r="GC104" s="14"/>
      <c r="GD104" s="2"/>
      <c r="GE104" s="2"/>
      <c r="GF104" s="12"/>
      <c r="GG104" s="12"/>
      <c r="GH104" s="12"/>
      <c r="GI104" s="12"/>
      <c r="GJ104" s="12"/>
      <c r="GK104" s="12"/>
      <c r="GL104" s="17"/>
      <c r="GM104" s="17"/>
    </row>
    <row r="105" spans="1:254" x14ac:dyDescent="0.35">
      <c r="A105" s="3" t="s">
        <v>489</v>
      </c>
      <c r="B105" s="30" t="s">
        <v>831</v>
      </c>
      <c r="C105" s="12">
        <f t="shared" ref="C105:AH105" si="139">C94+C95+C102+C100</f>
        <v>0</v>
      </c>
      <c r="D105" s="12">
        <f t="shared" si="139"/>
        <v>4692.6000000000004</v>
      </c>
      <c r="E105" s="12">
        <f t="shared" si="139"/>
        <v>662.7</v>
      </c>
      <c r="F105" s="12">
        <f t="shared" si="139"/>
        <v>933.3</v>
      </c>
      <c r="G105" s="12">
        <f t="shared" si="139"/>
        <v>0</v>
      </c>
      <c r="H105" s="12">
        <f t="shared" si="139"/>
        <v>0</v>
      </c>
      <c r="I105" s="12">
        <f t="shared" si="139"/>
        <v>750.2</v>
      </c>
      <c r="J105" s="12">
        <f t="shared" si="139"/>
        <v>0</v>
      </c>
      <c r="K105" s="12">
        <f t="shared" si="139"/>
        <v>0</v>
      </c>
      <c r="L105" s="12">
        <f t="shared" si="139"/>
        <v>0</v>
      </c>
      <c r="M105" s="12">
        <f t="shared" si="139"/>
        <v>0</v>
      </c>
      <c r="N105" s="12">
        <f t="shared" si="139"/>
        <v>90</v>
      </c>
      <c r="O105" s="12">
        <f t="shared" si="139"/>
        <v>0</v>
      </c>
      <c r="P105" s="12">
        <f t="shared" si="139"/>
        <v>0</v>
      </c>
      <c r="Q105" s="12">
        <f t="shared" si="139"/>
        <v>1961.3</v>
      </c>
      <c r="R105" s="12">
        <f t="shared" si="139"/>
        <v>0</v>
      </c>
      <c r="S105" s="12">
        <f t="shared" si="139"/>
        <v>0</v>
      </c>
      <c r="T105" s="12">
        <f t="shared" si="139"/>
        <v>0</v>
      </c>
      <c r="U105" s="12">
        <f t="shared" si="139"/>
        <v>0</v>
      </c>
      <c r="V105" s="12">
        <f t="shared" si="139"/>
        <v>0</v>
      </c>
      <c r="W105" s="12">
        <f t="shared" si="139"/>
        <v>0</v>
      </c>
      <c r="X105" s="12">
        <f t="shared" si="139"/>
        <v>0</v>
      </c>
      <c r="Y105" s="12">
        <f t="shared" si="139"/>
        <v>0</v>
      </c>
      <c r="Z105" s="12">
        <f t="shared" si="139"/>
        <v>0</v>
      </c>
      <c r="AA105" s="12">
        <f t="shared" si="139"/>
        <v>0</v>
      </c>
      <c r="AB105" s="12">
        <f t="shared" si="139"/>
        <v>0</v>
      </c>
      <c r="AC105" s="12">
        <f t="shared" si="139"/>
        <v>0</v>
      </c>
      <c r="AD105" s="12">
        <f t="shared" si="139"/>
        <v>154</v>
      </c>
      <c r="AE105" s="12">
        <f t="shared" si="139"/>
        <v>0</v>
      </c>
      <c r="AF105" s="12">
        <f t="shared" si="139"/>
        <v>0</v>
      </c>
      <c r="AG105" s="12">
        <f t="shared" si="139"/>
        <v>0</v>
      </c>
      <c r="AH105" s="12">
        <f t="shared" si="139"/>
        <v>0</v>
      </c>
      <c r="AI105" s="12">
        <f t="shared" ref="AI105:BO105" si="140">AI94+AI95+AI102+AI100</f>
        <v>0</v>
      </c>
      <c r="AJ105" s="12">
        <f t="shared" si="140"/>
        <v>0</v>
      </c>
      <c r="AK105" s="12">
        <f t="shared" si="140"/>
        <v>0</v>
      </c>
      <c r="AL105" s="12">
        <f t="shared" si="140"/>
        <v>0</v>
      </c>
      <c r="AM105" s="12">
        <f t="shared" si="140"/>
        <v>0</v>
      </c>
      <c r="AN105" s="12">
        <f t="shared" si="140"/>
        <v>0</v>
      </c>
      <c r="AO105" s="12">
        <f t="shared" si="140"/>
        <v>0</v>
      </c>
      <c r="AP105" s="12">
        <f t="shared" si="140"/>
        <v>0</v>
      </c>
      <c r="AQ105" s="12">
        <f t="shared" si="140"/>
        <v>0</v>
      </c>
      <c r="AR105" s="12">
        <f t="shared" si="140"/>
        <v>2105.3000000000002</v>
      </c>
      <c r="AS105" s="12">
        <f t="shared" si="140"/>
        <v>302</v>
      </c>
      <c r="AT105" s="12">
        <f t="shared" si="140"/>
        <v>0</v>
      </c>
      <c r="AU105" s="12">
        <f t="shared" si="140"/>
        <v>0</v>
      </c>
      <c r="AV105" s="12">
        <f t="shared" si="140"/>
        <v>0</v>
      </c>
      <c r="AW105" s="12">
        <f t="shared" si="140"/>
        <v>0</v>
      </c>
      <c r="AX105" s="12">
        <f t="shared" si="140"/>
        <v>0</v>
      </c>
      <c r="AY105" s="12">
        <f t="shared" si="140"/>
        <v>0</v>
      </c>
      <c r="AZ105" s="12">
        <f t="shared" si="140"/>
        <v>0</v>
      </c>
      <c r="BA105" s="12">
        <f t="shared" si="140"/>
        <v>0</v>
      </c>
      <c r="BB105" s="12">
        <f t="shared" si="140"/>
        <v>0</v>
      </c>
      <c r="BC105" s="12">
        <f t="shared" si="140"/>
        <v>2965.1</v>
      </c>
      <c r="BD105" s="12">
        <f t="shared" si="140"/>
        <v>0</v>
      </c>
      <c r="BE105" s="12">
        <f t="shared" si="140"/>
        <v>0</v>
      </c>
      <c r="BF105" s="12">
        <f t="shared" si="140"/>
        <v>0</v>
      </c>
      <c r="BG105" s="12">
        <f t="shared" si="140"/>
        <v>0</v>
      </c>
      <c r="BH105" s="12">
        <f t="shared" si="140"/>
        <v>0</v>
      </c>
      <c r="BI105" s="12">
        <f t="shared" si="140"/>
        <v>0</v>
      </c>
      <c r="BJ105" s="12">
        <f t="shared" si="140"/>
        <v>0</v>
      </c>
      <c r="BK105" s="12">
        <f t="shared" si="140"/>
        <v>0</v>
      </c>
      <c r="BL105" s="12">
        <f t="shared" si="140"/>
        <v>0</v>
      </c>
      <c r="BM105" s="12">
        <f t="shared" si="140"/>
        <v>0</v>
      </c>
      <c r="BN105" s="12">
        <f t="shared" si="140"/>
        <v>0</v>
      </c>
      <c r="BO105" s="12">
        <f t="shared" si="140"/>
        <v>0</v>
      </c>
      <c r="BP105" s="12">
        <f t="shared" ref="BP105:EA105" si="141">BP94+BP95+BP102+BP100</f>
        <v>0</v>
      </c>
      <c r="BQ105" s="12">
        <f t="shared" si="141"/>
        <v>252.6</v>
      </c>
      <c r="BR105" s="12">
        <f t="shared" si="141"/>
        <v>0</v>
      </c>
      <c r="BS105" s="12">
        <f t="shared" si="141"/>
        <v>0</v>
      </c>
      <c r="BT105" s="12">
        <f t="shared" si="141"/>
        <v>0</v>
      </c>
      <c r="BU105" s="12">
        <f t="shared" si="141"/>
        <v>0</v>
      </c>
      <c r="BV105" s="12">
        <f t="shared" si="141"/>
        <v>0</v>
      </c>
      <c r="BW105" s="12">
        <f t="shared" si="141"/>
        <v>0</v>
      </c>
      <c r="BX105" s="12">
        <f t="shared" si="141"/>
        <v>0</v>
      </c>
      <c r="BY105" s="12">
        <f t="shared" si="141"/>
        <v>0</v>
      </c>
      <c r="BZ105" s="12">
        <f t="shared" si="141"/>
        <v>0</v>
      </c>
      <c r="CA105" s="12">
        <f t="shared" si="141"/>
        <v>0</v>
      </c>
      <c r="CB105" s="12">
        <f t="shared" si="141"/>
        <v>834.8</v>
      </c>
      <c r="CC105" s="12">
        <f t="shared" si="141"/>
        <v>0</v>
      </c>
      <c r="CD105" s="12">
        <f t="shared" si="141"/>
        <v>0</v>
      </c>
      <c r="CE105" s="12">
        <f t="shared" si="141"/>
        <v>0</v>
      </c>
      <c r="CF105" s="12">
        <f t="shared" si="141"/>
        <v>0</v>
      </c>
      <c r="CG105" s="12">
        <f t="shared" si="141"/>
        <v>0</v>
      </c>
      <c r="CH105" s="12">
        <f t="shared" si="141"/>
        <v>0</v>
      </c>
      <c r="CI105" s="12">
        <f t="shared" si="141"/>
        <v>0</v>
      </c>
      <c r="CJ105" s="12">
        <f t="shared" si="141"/>
        <v>0</v>
      </c>
      <c r="CK105" s="12">
        <f t="shared" si="141"/>
        <v>582.20000000000005</v>
      </c>
      <c r="CL105" s="12">
        <f t="shared" si="141"/>
        <v>0</v>
      </c>
      <c r="CM105" s="12">
        <f t="shared" si="141"/>
        <v>0</v>
      </c>
      <c r="CN105" s="12">
        <f t="shared" si="141"/>
        <v>2947</v>
      </c>
      <c r="CO105" s="12">
        <f t="shared" si="141"/>
        <v>0</v>
      </c>
      <c r="CP105" s="12">
        <f t="shared" si="141"/>
        <v>0</v>
      </c>
      <c r="CQ105" s="12">
        <f t="shared" si="141"/>
        <v>0</v>
      </c>
      <c r="CR105" s="12">
        <f t="shared" si="141"/>
        <v>0</v>
      </c>
      <c r="CS105" s="12">
        <f t="shared" si="141"/>
        <v>0</v>
      </c>
      <c r="CT105" s="12">
        <f t="shared" si="141"/>
        <v>0</v>
      </c>
      <c r="CU105" s="12">
        <f t="shared" si="141"/>
        <v>0</v>
      </c>
      <c r="CV105" s="12">
        <f t="shared" si="141"/>
        <v>0</v>
      </c>
      <c r="CW105" s="12">
        <f t="shared" si="141"/>
        <v>0</v>
      </c>
      <c r="CX105" s="12">
        <f t="shared" si="141"/>
        <v>0</v>
      </c>
      <c r="CY105" s="12">
        <f t="shared" si="141"/>
        <v>0</v>
      </c>
      <c r="CZ105" s="12">
        <f t="shared" si="141"/>
        <v>0</v>
      </c>
      <c r="DA105" s="12">
        <f t="shared" si="141"/>
        <v>0</v>
      </c>
      <c r="DB105" s="12">
        <f t="shared" si="141"/>
        <v>0</v>
      </c>
      <c r="DC105" s="12">
        <f t="shared" si="141"/>
        <v>0</v>
      </c>
      <c r="DD105" s="12">
        <f t="shared" si="141"/>
        <v>0</v>
      </c>
      <c r="DE105" s="12">
        <f t="shared" si="141"/>
        <v>0</v>
      </c>
      <c r="DF105" s="12">
        <f t="shared" si="141"/>
        <v>1401.2</v>
      </c>
      <c r="DG105" s="12">
        <f t="shared" si="141"/>
        <v>0</v>
      </c>
      <c r="DH105" s="12">
        <f t="shared" si="141"/>
        <v>0</v>
      </c>
      <c r="DI105" s="12">
        <f t="shared" si="141"/>
        <v>61</v>
      </c>
      <c r="DJ105" s="12">
        <f t="shared" si="141"/>
        <v>0</v>
      </c>
      <c r="DK105" s="12">
        <f t="shared" si="141"/>
        <v>0</v>
      </c>
      <c r="DL105" s="12">
        <f t="shared" si="141"/>
        <v>0</v>
      </c>
      <c r="DM105" s="12">
        <f t="shared" si="141"/>
        <v>0</v>
      </c>
      <c r="DN105" s="12">
        <f t="shared" si="141"/>
        <v>0</v>
      </c>
      <c r="DO105" s="12">
        <f t="shared" si="141"/>
        <v>0</v>
      </c>
      <c r="DP105" s="12">
        <f t="shared" si="141"/>
        <v>0</v>
      </c>
      <c r="DQ105" s="12">
        <f t="shared" si="141"/>
        <v>0</v>
      </c>
      <c r="DR105" s="12">
        <f t="shared" si="141"/>
        <v>0</v>
      </c>
      <c r="DS105" s="12">
        <f t="shared" si="141"/>
        <v>0</v>
      </c>
      <c r="DT105" s="12">
        <f t="shared" si="141"/>
        <v>0</v>
      </c>
      <c r="DU105" s="12">
        <f t="shared" si="141"/>
        <v>0</v>
      </c>
      <c r="DV105" s="12">
        <f t="shared" si="141"/>
        <v>0</v>
      </c>
      <c r="DW105" s="12">
        <f t="shared" si="141"/>
        <v>0</v>
      </c>
      <c r="DX105" s="12">
        <f t="shared" si="141"/>
        <v>0</v>
      </c>
      <c r="DY105" s="12">
        <f t="shared" si="141"/>
        <v>0</v>
      </c>
      <c r="DZ105" s="12">
        <f t="shared" si="141"/>
        <v>0</v>
      </c>
      <c r="EA105" s="12">
        <f t="shared" si="141"/>
        <v>20</v>
      </c>
      <c r="EB105" s="12">
        <f t="shared" ref="EB105:FX105" si="142">EB94+EB95+EB102+EB100</f>
        <v>0</v>
      </c>
      <c r="EC105" s="12">
        <f t="shared" si="142"/>
        <v>0</v>
      </c>
      <c r="ED105" s="12">
        <f t="shared" si="142"/>
        <v>0</v>
      </c>
      <c r="EE105" s="12">
        <f t="shared" si="142"/>
        <v>0</v>
      </c>
      <c r="EF105" s="12">
        <f t="shared" si="142"/>
        <v>0</v>
      </c>
      <c r="EG105" s="12">
        <f t="shared" si="142"/>
        <v>0</v>
      </c>
      <c r="EH105" s="12">
        <f t="shared" si="142"/>
        <v>0</v>
      </c>
      <c r="EI105" s="12">
        <f t="shared" si="142"/>
        <v>0</v>
      </c>
      <c r="EJ105" s="12">
        <f t="shared" si="142"/>
        <v>0</v>
      </c>
      <c r="EK105" s="12">
        <f t="shared" si="142"/>
        <v>0</v>
      </c>
      <c r="EL105" s="12">
        <f t="shared" si="142"/>
        <v>0</v>
      </c>
      <c r="EM105" s="12">
        <f t="shared" si="142"/>
        <v>0</v>
      </c>
      <c r="EN105" s="12">
        <f t="shared" si="142"/>
        <v>0</v>
      </c>
      <c r="EO105" s="12">
        <f t="shared" si="142"/>
        <v>0</v>
      </c>
      <c r="EP105" s="12">
        <f t="shared" si="142"/>
        <v>0</v>
      </c>
      <c r="EQ105" s="12">
        <f t="shared" si="142"/>
        <v>121.2</v>
      </c>
      <c r="ER105" s="12">
        <f t="shared" si="142"/>
        <v>0</v>
      </c>
      <c r="ES105" s="12">
        <f t="shared" si="142"/>
        <v>0</v>
      </c>
      <c r="ET105" s="12">
        <f t="shared" si="142"/>
        <v>0</v>
      </c>
      <c r="EU105" s="12">
        <f t="shared" si="142"/>
        <v>0</v>
      </c>
      <c r="EV105" s="12">
        <f t="shared" si="142"/>
        <v>0</v>
      </c>
      <c r="EW105" s="12">
        <f t="shared" si="142"/>
        <v>0</v>
      </c>
      <c r="EX105" s="12">
        <f t="shared" si="142"/>
        <v>0</v>
      </c>
      <c r="EY105" s="12">
        <f t="shared" si="142"/>
        <v>0</v>
      </c>
      <c r="EZ105" s="12">
        <f t="shared" si="142"/>
        <v>0</v>
      </c>
      <c r="FA105" s="12">
        <f t="shared" si="142"/>
        <v>0</v>
      </c>
      <c r="FB105" s="12">
        <f t="shared" si="142"/>
        <v>0</v>
      </c>
      <c r="FC105" s="12">
        <f t="shared" si="142"/>
        <v>0</v>
      </c>
      <c r="FD105" s="12">
        <f t="shared" si="142"/>
        <v>0</v>
      </c>
      <c r="FE105" s="12">
        <f t="shared" si="142"/>
        <v>0</v>
      </c>
      <c r="FF105" s="12">
        <f t="shared" si="142"/>
        <v>0</v>
      </c>
      <c r="FG105" s="12">
        <f t="shared" si="142"/>
        <v>0</v>
      </c>
      <c r="FH105" s="12">
        <f t="shared" si="142"/>
        <v>0</v>
      </c>
      <c r="FI105" s="12">
        <f t="shared" si="142"/>
        <v>0</v>
      </c>
      <c r="FJ105" s="12">
        <f t="shared" si="142"/>
        <v>0</v>
      </c>
      <c r="FK105" s="12">
        <f t="shared" si="142"/>
        <v>0</v>
      </c>
      <c r="FL105" s="12">
        <f t="shared" si="142"/>
        <v>0</v>
      </c>
      <c r="FM105" s="12">
        <f t="shared" si="142"/>
        <v>0</v>
      </c>
      <c r="FN105" s="12">
        <f t="shared" si="142"/>
        <v>0</v>
      </c>
      <c r="FO105" s="12">
        <f t="shared" si="142"/>
        <v>0</v>
      </c>
      <c r="FP105" s="12">
        <f t="shared" si="142"/>
        <v>0</v>
      </c>
      <c r="FQ105" s="12">
        <f t="shared" si="142"/>
        <v>0</v>
      </c>
      <c r="FR105" s="12">
        <f t="shared" si="142"/>
        <v>0</v>
      </c>
      <c r="FS105" s="12">
        <f t="shared" si="142"/>
        <v>0</v>
      </c>
      <c r="FT105" s="12">
        <f t="shared" si="142"/>
        <v>0</v>
      </c>
      <c r="FU105" s="12">
        <f t="shared" si="142"/>
        <v>0</v>
      </c>
      <c r="FV105" s="12">
        <f t="shared" si="142"/>
        <v>0</v>
      </c>
      <c r="FW105" s="12">
        <f t="shared" si="142"/>
        <v>0</v>
      </c>
      <c r="FX105" s="12">
        <f t="shared" si="142"/>
        <v>0</v>
      </c>
      <c r="FY105" s="14"/>
      <c r="FZ105" s="14">
        <f t="shared" si="120"/>
        <v>20836.500000000004</v>
      </c>
      <c r="GA105" s="2"/>
      <c r="GB105" s="14"/>
      <c r="GC105" s="14"/>
      <c r="GD105" s="14"/>
      <c r="GE105" s="2"/>
      <c r="GF105" s="12"/>
      <c r="GG105" s="12"/>
      <c r="GH105" s="12"/>
      <c r="GI105" s="12"/>
      <c r="GJ105" s="12"/>
      <c r="GK105" s="12"/>
      <c r="GL105" s="17"/>
      <c r="GM105" s="17"/>
    </row>
    <row r="106" spans="1:254" x14ac:dyDescent="0.35">
      <c r="A106" s="3"/>
      <c r="B106" s="30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4"/>
      <c r="FZ106" s="14"/>
      <c r="GA106" s="2"/>
      <c r="GB106" s="14"/>
      <c r="GC106" s="14"/>
      <c r="GD106" s="14"/>
      <c r="GE106" s="2"/>
      <c r="GF106" s="12"/>
      <c r="GG106" s="12"/>
      <c r="GH106" s="12"/>
      <c r="GI106" s="12"/>
      <c r="GJ106" s="12"/>
      <c r="GK106" s="12"/>
      <c r="GL106" s="17"/>
      <c r="GM106" s="17"/>
    </row>
    <row r="107" spans="1:254" x14ac:dyDescent="0.35">
      <c r="A107" s="3"/>
      <c r="B107" s="30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4"/>
      <c r="FZ107" s="14"/>
      <c r="GA107" s="2"/>
      <c r="GB107" s="14"/>
      <c r="GC107" s="14"/>
      <c r="GD107" s="14"/>
      <c r="GE107" s="2"/>
      <c r="GF107" s="12"/>
      <c r="GG107" s="12"/>
      <c r="GH107" s="12"/>
      <c r="GI107" s="12"/>
      <c r="GJ107" s="12"/>
      <c r="GK107" s="12"/>
      <c r="GL107" s="17"/>
      <c r="GM107" s="17"/>
    </row>
    <row r="108" spans="1:254" x14ac:dyDescent="0.35">
      <c r="A108" s="60"/>
      <c r="B108" s="82" t="s">
        <v>832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57"/>
      <c r="GA108" s="26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  <c r="IO108" s="57"/>
      <c r="IP108" s="57"/>
      <c r="IQ108" s="57"/>
      <c r="IR108" s="57"/>
      <c r="IS108" s="57"/>
      <c r="IT108" s="57"/>
    </row>
    <row r="109" spans="1:254" x14ac:dyDescent="0.35">
      <c r="A109" s="3" t="s">
        <v>833</v>
      </c>
      <c r="B109" s="2" t="s">
        <v>834</v>
      </c>
      <c r="C109" s="27">
        <f t="shared" ref="C109:AH109" si="143">IF(AND(C22&gt;0,C103&lt;=500),C103-ROUND((C22*0.65),1),0)</f>
        <v>0</v>
      </c>
      <c r="D109" s="27">
        <f t="shared" si="143"/>
        <v>0</v>
      </c>
      <c r="E109" s="27">
        <f t="shared" si="143"/>
        <v>0</v>
      </c>
      <c r="F109" s="27">
        <f t="shared" si="143"/>
        <v>0</v>
      </c>
      <c r="G109" s="27">
        <f t="shared" si="143"/>
        <v>0</v>
      </c>
      <c r="H109" s="27">
        <f t="shared" si="143"/>
        <v>0</v>
      </c>
      <c r="I109" s="27">
        <f t="shared" si="143"/>
        <v>0</v>
      </c>
      <c r="J109" s="27">
        <f t="shared" si="143"/>
        <v>0</v>
      </c>
      <c r="K109" s="27">
        <f t="shared" si="143"/>
        <v>0</v>
      </c>
      <c r="L109" s="27">
        <f t="shared" si="143"/>
        <v>0</v>
      </c>
      <c r="M109" s="27">
        <f t="shared" si="143"/>
        <v>0</v>
      </c>
      <c r="N109" s="27">
        <f t="shared" si="143"/>
        <v>0</v>
      </c>
      <c r="O109" s="27">
        <f t="shared" si="143"/>
        <v>0</v>
      </c>
      <c r="P109" s="27">
        <f t="shared" si="143"/>
        <v>0</v>
      </c>
      <c r="Q109" s="27">
        <f t="shared" si="143"/>
        <v>0</v>
      </c>
      <c r="R109" s="27">
        <f t="shared" si="143"/>
        <v>0</v>
      </c>
      <c r="S109" s="27">
        <f t="shared" si="143"/>
        <v>0</v>
      </c>
      <c r="T109" s="27">
        <f t="shared" si="143"/>
        <v>0</v>
      </c>
      <c r="U109" s="27">
        <f t="shared" si="143"/>
        <v>0</v>
      </c>
      <c r="V109" s="27">
        <f t="shared" si="143"/>
        <v>0</v>
      </c>
      <c r="W109" s="27">
        <f t="shared" si="143"/>
        <v>0</v>
      </c>
      <c r="X109" s="27">
        <f t="shared" si="143"/>
        <v>0</v>
      </c>
      <c r="Y109" s="27">
        <f t="shared" si="143"/>
        <v>0</v>
      </c>
      <c r="Z109" s="27">
        <f t="shared" si="143"/>
        <v>0</v>
      </c>
      <c r="AA109" s="27">
        <f t="shared" si="143"/>
        <v>0</v>
      </c>
      <c r="AB109" s="27">
        <f t="shared" si="143"/>
        <v>0</v>
      </c>
      <c r="AC109" s="27">
        <f t="shared" si="143"/>
        <v>0</v>
      </c>
      <c r="AD109" s="27">
        <f t="shared" si="143"/>
        <v>0</v>
      </c>
      <c r="AE109" s="27">
        <f t="shared" si="143"/>
        <v>0</v>
      </c>
      <c r="AF109" s="27">
        <f t="shared" si="143"/>
        <v>0</v>
      </c>
      <c r="AG109" s="27">
        <f t="shared" si="143"/>
        <v>0</v>
      </c>
      <c r="AH109" s="27">
        <f t="shared" si="143"/>
        <v>0</v>
      </c>
      <c r="AI109" s="27">
        <f t="shared" ref="AI109:BO109" si="144">IF(AND(AI22&gt;0,AI103&lt;=500),AI103-ROUND((AI22*0.65),1),0)</f>
        <v>0</v>
      </c>
      <c r="AJ109" s="27">
        <f t="shared" si="144"/>
        <v>0</v>
      </c>
      <c r="AK109" s="27">
        <f t="shared" si="144"/>
        <v>0</v>
      </c>
      <c r="AL109" s="27">
        <f t="shared" si="144"/>
        <v>0</v>
      </c>
      <c r="AM109" s="27">
        <f t="shared" si="144"/>
        <v>0</v>
      </c>
      <c r="AN109" s="27">
        <f t="shared" si="144"/>
        <v>0</v>
      </c>
      <c r="AO109" s="27">
        <f t="shared" si="144"/>
        <v>0</v>
      </c>
      <c r="AP109" s="27">
        <f t="shared" si="144"/>
        <v>0</v>
      </c>
      <c r="AQ109" s="27">
        <f t="shared" si="144"/>
        <v>0</v>
      </c>
      <c r="AR109" s="27">
        <f t="shared" si="144"/>
        <v>0</v>
      </c>
      <c r="AS109" s="27">
        <f t="shared" si="144"/>
        <v>0</v>
      </c>
      <c r="AT109" s="27">
        <f t="shared" si="144"/>
        <v>0</v>
      </c>
      <c r="AU109" s="27">
        <f t="shared" si="144"/>
        <v>0</v>
      </c>
      <c r="AV109" s="27">
        <f t="shared" si="144"/>
        <v>0</v>
      </c>
      <c r="AW109" s="27">
        <f t="shared" si="144"/>
        <v>0</v>
      </c>
      <c r="AX109" s="27">
        <f t="shared" si="144"/>
        <v>0</v>
      </c>
      <c r="AY109" s="27">
        <f t="shared" si="144"/>
        <v>0</v>
      </c>
      <c r="AZ109" s="27">
        <f t="shared" si="144"/>
        <v>0</v>
      </c>
      <c r="BA109" s="27">
        <f t="shared" si="144"/>
        <v>0</v>
      </c>
      <c r="BB109" s="27">
        <f t="shared" si="144"/>
        <v>0</v>
      </c>
      <c r="BC109" s="27">
        <f t="shared" si="144"/>
        <v>0</v>
      </c>
      <c r="BD109" s="27">
        <f t="shared" si="144"/>
        <v>0</v>
      </c>
      <c r="BE109" s="27">
        <f t="shared" si="144"/>
        <v>0</v>
      </c>
      <c r="BF109" s="27">
        <f t="shared" si="144"/>
        <v>0</v>
      </c>
      <c r="BG109" s="27">
        <f t="shared" si="144"/>
        <v>0</v>
      </c>
      <c r="BH109" s="27">
        <f t="shared" si="144"/>
        <v>0</v>
      </c>
      <c r="BI109" s="27">
        <f t="shared" si="144"/>
        <v>0</v>
      </c>
      <c r="BJ109" s="27">
        <f t="shared" si="144"/>
        <v>0</v>
      </c>
      <c r="BK109" s="27">
        <f t="shared" si="144"/>
        <v>0</v>
      </c>
      <c r="BL109" s="27">
        <f t="shared" si="144"/>
        <v>0</v>
      </c>
      <c r="BM109" s="27">
        <f t="shared" si="144"/>
        <v>0</v>
      </c>
      <c r="BN109" s="27">
        <f t="shared" si="144"/>
        <v>0</v>
      </c>
      <c r="BO109" s="27">
        <f t="shared" si="144"/>
        <v>0</v>
      </c>
      <c r="BP109" s="27">
        <f t="shared" ref="BP109:EA109" si="145">IF(AND(BP22&gt;0,BP103&lt;=500),BP103-ROUND((BP22*0.65),1),0)</f>
        <v>0</v>
      </c>
      <c r="BQ109" s="27">
        <f t="shared" si="145"/>
        <v>0</v>
      </c>
      <c r="BR109" s="27">
        <f t="shared" si="145"/>
        <v>0</v>
      </c>
      <c r="BS109" s="27">
        <f t="shared" si="145"/>
        <v>0</v>
      </c>
      <c r="BT109" s="27">
        <f t="shared" si="145"/>
        <v>0</v>
      </c>
      <c r="BU109" s="27">
        <f t="shared" si="145"/>
        <v>0</v>
      </c>
      <c r="BV109" s="27">
        <f t="shared" si="145"/>
        <v>0</v>
      </c>
      <c r="BW109" s="27">
        <f t="shared" si="145"/>
        <v>0</v>
      </c>
      <c r="BX109" s="27">
        <f t="shared" si="145"/>
        <v>0</v>
      </c>
      <c r="BY109" s="27">
        <f t="shared" si="145"/>
        <v>346.1</v>
      </c>
      <c r="BZ109" s="27">
        <f t="shared" si="145"/>
        <v>0</v>
      </c>
      <c r="CA109" s="27">
        <f t="shared" si="145"/>
        <v>0</v>
      </c>
      <c r="CB109" s="27">
        <f t="shared" si="145"/>
        <v>0</v>
      </c>
      <c r="CC109" s="27">
        <f t="shared" si="145"/>
        <v>0</v>
      </c>
      <c r="CD109" s="27">
        <f t="shared" si="145"/>
        <v>0</v>
      </c>
      <c r="CE109" s="27">
        <f t="shared" si="145"/>
        <v>0</v>
      </c>
      <c r="CF109" s="27">
        <f t="shared" si="145"/>
        <v>0</v>
      </c>
      <c r="CG109" s="27">
        <f t="shared" si="145"/>
        <v>0</v>
      </c>
      <c r="CH109" s="27">
        <f t="shared" si="145"/>
        <v>0</v>
      </c>
      <c r="CI109" s="27">
        <f t="shared" si="145"/>
        <v>0</v>
      </c>
      <c r="CJ109" s="27">
        <f t="shared" si="145"/>
        <v>0</v>
      </c>
      <c r="CK109" s="27">
        <f t="shared" si="145"/>
        <v>0</v>
      </c>
      <c r="CL109" s="27">
        <f t="shared" si="145"/>
        <v>0</v>
      </c>
      <c r="CM109" s="27">
        <f t="shared" si="145"/>
        <v>0</v>
      </c>
      <c r="CN109" s="27">
        <f t="shared" si="145"/>
        <v>0</v>
      </c>
      <c r="CO109" s="27">
        <f t="shared" si="145"/>
        <v>0</v>
      </c>
      <c r="CP109" s="27">
        <f t="shared" si="145"/>
        <v>0</v>
      </c>
      <c r="CQ109" s="27">
        <f t="shared" si="145"/>
        <v>0</v>
      </c>
      <c r="CR109" s="27">
        <f t="shared" si="145"/>
        <v>0</v>
      </c>
      <c r="CS109" s="27">
        <f t="shared" si="145"/>
        <v>0</v>
      </c>
      <c r="CT109" s="27">
        <f t="shared" si="145"/>
        <v>0</v>
      </c>
      <c r="CU109" s="27">
        <f t="shared" si="145"/>
        <v>0</v>
      </c>
      <c r="CV109" s="27">
        <f t="shared" si="145"/>
        <v>0</v>
      </c>
      <c r="CW109" s="27">
        <f t="shared" si="145"/>
        <v>0</v>
      </c>
      <c r="CX109" s="27">
        <f t="shared" si="145"/>
        <v>0</v>
      </c>
      <c r="CY109" s="27">
        <f t="shared" si="145"/>
        <v>0</v>
      </c>
      <c r="CZ109" s="27">
        <f t="shared" si="145"/>
        <v>0</v>
      </c>
      <c r="DA109" s="27">
        <f t="shared" si="145"/>
        <v>0</v>
      </c>
      <c r="DB109" s="27">
        <f t="shared" si="145"/>
        <v>0</v>
      </c>
      <c r="DC109" s="27">
        <f t="shared" si="145"/>
        <v>0</v>
      </c>
      <c r="DD109" s="27">
        <f t="shared" si="145"/>
        <v>0</v>
      </c>
      <c r="DE109" s="27">
        <f t="shared" si="145"/>
        <v>0</v>
      </c>
      <c r="DF109" s="27">
        <f t="shared" si="145"/>
        <v>0</v>
      </c>
      <c r="DG109" s="27">
        <f t="shared" si="145"/>
        <v>0</v>
      </c>
      <c r="DH109" s="27">
        <f t="shared" si="145"/>
        <v>0</v>
      </c>
      <c r="DI109" s="27">
        <f t="shared" si="145"/>
        <v>0</v>
      </c>
      <c r="DJ109" s="27">
        <f t="shared" si="145"/>
        <v>0</v>
      </c>
      <c r="DK109" s="27">
        <f t="shared" si="145"/>
        <v>0</v>
      </c>
      <c r="DL109" s="27">
        <f t="shared" si="145"/>
        <v>0</v>
      </c>
      <c r="DM109" s="27">
        <f t="shared" si="145"/>
        <v>0</v>
      </c>
      <c r="DN109" s="27">
        <f t="shared" si="145"/>
        <v>0</v>
      </c>
      <c r="DO109" s="27">
        <f t="shared" si="145"/>
        <v>0</v>
      </c>
      <c r="DP109" s="27">
        <f t="shared" si="145"/>
        <v>0</v>
      </c>
      <c r="DQ109" s="27">
        <f t="shared" si="145"/>
        <v>0</v>
      </c>
      <c r="DR109" s="27">
        <f t="shared" si="145"/>
        <v>0</v>
      </c>
      <c r="DS109" s="27">
        <f t="shared" si="145"/>
        <v>0</v>
      </c>
      <c r="DT109" s="27">
        <f t="shared" si="145"/>
        <v>0</v>
      </c>
      <c r="DU109" s="27">
        <f t="shared" si="145"/>
        <v>0</v>
      </c>
      <c r="DV109" s="27">
        <f t="shared" si="145"/>
        <v>0</v>
      </c>
      <c r="DW109" s="27">
        <f t="shared" si="145"/>
        <v>0</v>
      </c>
      <c r="DX109" s="27">
        <f t="shared" si="145"/>
        <v>0</v>
      </c>
      <c r="DY109" s="27">
        <f t="shared" si="145"/>
        <v>0</v>
      </c>
      <c r="DZ109" s="27">
        <f t="shared" si="145"/>
        <v>0</v>
      </c>
      <c r="EA109" s="27">
        <f t="shared" si="145"/>
        <v>0</v>
      </c>
      <c r="EB109" s="27">
        <f t="shared" ref="EB109:FX109" si="146">IF(AND(EB22&gt;0,EB103&lt;=500),EB103-ROUND((EB22*0.65),1),0)</f>
        <v>0</v>
      </c>
      <c r="EC109" s="27">
        <f t="shared" si="146"/>
        <v>0</v>
      </c>
      <c r="ED109" s="27">
        <f t="shared" si="146"/>
        <v>0</v>
      </c>
      <c r="EE109" s="27">
        <f t="shared" si="146"/>
        <v>0</v>
      </c>
      <c r="EF109" s="27">
        <f t="shared" si="146"/>
        <v>0</v>
      </c>
      <c r="EG109" s="27">
        <f t="shared" si="146"/>
        <v>0</v>
      </c>
      <c r="EH109" s="27">
        <f t="shared" si="146"/>
        <v>0</v>
      </c>
      <c r="EI109" s="27">
        <f t="shared" si="146"/>
        <v>0</v>
      </c>
      <c r="EJ109" s="27">
        <f t="shared" si="146"/>
        <v>0</v>
      </c>
      <c r="EK109" s="27">
        <f t="shared" si="146"/>
        <v>0</v>
      </c>
      <c r="EL109" s="27">
        <f t="shared" si="146"/>
        <v>0</v>
      </c>
      <c r="EM109" s="27">
        <f t="shared" si="146"/>
        <v>0</v>
      </c>
      <c r="EN109" s="27">
        <f t="shared" si="146"/>
        <v>0</v>
      </c>
      <c r="EO109" s="27">
        <f t="shared" si="146"/>
        <v>0</v>
      </c>
      <c r="EP109" s="27">
        <f t="shared" si="146"/>
        <v>0</v>
      </c>
      <c r="EQ109" s="27">
        <f t="shared" si="146"/>
        <v>0</v>
      </c>
      <c r="ER109" s="27">
        <f t="shared" si="146"/>
        <v>0</v>
      </c>
      <c r="ES109" s="27">
        <f t="shared" si="146"/>
        <v>0</v>
      </c>
      <c r="ET109" s="27">
        <f t="shared" si="146"/>
        <v>132.5</v>
      </c>
      <c r="EU109" s="27">
        <f t="shared" si="146"/>
        <v>0</v>
      </c>
      <c r="EV109" s="27">
        <f t="shared" si="146"/>
        <v>0</v>
      </c>
      <c r="EW109" s="27">
        <f t="shared" si="146"/>
        <v>0</v>
      </c>
      <c r="EX109" s="27">
        <f t="shared" si="146"/>
        <v>0</v>
      </c>
      <c r="EY109" s="27">
        <f t="shared" si="146"/>
        <v>0</v>
      </c>
      <c r="EZ109" s="27">
        <f t="shared" si="146"/>
        <v>0</v>
      </c>
      <c r="FA109" s="27">
        <f t="shared" si="146"/>
        <v>0</v>
      </c>
      <c r="FB109" s="27">
        <f t="shared" si="146"/>
        <v>0</v>
      </c>
      <c r="FC109" s="27">
        <f t="shared" si="146"/>
        <v>0</v>
      </c>
      <c r="FD109" s="27">
        <f t="shared" si="146"/>
        <v>0</v>
      </c>
      <c r="FE109" s="27">
        <f t="shared" si="146"/>
        <v>0</v>
      </c>
      <c r="FF109" s="27">
        <f t="shared" si="146"/>
        <v>0</v>
      </c>
      <c r="FG109" s="27">
        <f t="shared" si="146"/>
        <v>0</v>
      </c>
      <c r="FH109" s="27">
        <f t="shared" si="146"/>
        <v>0</v>
      </c>
      <c r="FI109" s="27">
        <f t="shared" si="146"/>
        <v>0</v>
      </c>
      <c r="FJ109" s="27">
        <f t="shared" si="146"/>
        <v>0</v>
      </c>
      <c r="FK109" s="27">
        <f t="shared" si="146"/>
        <v>0</v>
      </c>
      <c r="FL109" s="27">
        <f t="shared" si="146"/>
        <v>0</v>
      </c>
      <c r="FM109" s="27">
        <f t="shared" si="146"/>
        <v>0</v>
      </c>
      <c r="FN109" s="27">
        <f t="shared" si="146"/>
        <v>0</v>
      </c>
      <c r="FO109" s="27">
        <f t="shared" si="146"/>
        <v>0</v>
      </c>
      <c r="FP109" s="27">
        <f t="shared" si="146"/>
        <v>0</v>
      </c>
      <c r="FQ109" s="27">
        <f t="shared" si="146"/>
        <v>0</v>
      </c>
      <c r="FR109" s="27">
        <f t="shared" si="146"/>
        <v>0</v>
      </c>
      <c r="FS109" s="27">
        <f t="shared" si="146"/>
        <v>0</v>
      </c>
      <c r="FT109" s="27">
        <f t="shared" si="146"/>
        <v>0</v>
      </c>
      <c r="FU109" s="27">
        <f t="shared" si="146"/>
        <v>0</v>
      </c>
      <c r="FV109" s="27">
        <f t="shared" si="146"/>
        <v>0</v>
      </c>
      <c r="FW109" s="27">
        <f t="shared" si="146"/>
        <v>0</v>
      </c>
      <c r="FX109" s="27">
        <f t="shared" si="146"/>
        <v>0</v>
      </c>
      <c r="FY109" s="15"/>
      <c r="FZ109" s="14">
        <f>SUM(C109:FY109)</f>
        <v>478.6</v>
      </c>
      <c r="GA109" s="26"/>
      <c r="GB109" s="15"/>
      <c r="GC109" s="14"/>
      <c r="GD109" s="14"/>
      <c r="GE109" s="12"/>
      <c r="GF109" s="12"/>
      <c r="GG109" s="12"/>
      <c r="GH109" s="12"/>
      <c r="GI109" s="12"/>
      <c r="GJ109" s="12"/>
      <c r="GK109" s="12"/>
    </row>
    <row r="110" spans="1:254" s="57" customFormat="1" x14ac:dyDescent="0.35">
      <c r="A110" s="2"/>
      <c r="B110" s="2" t="s">
        <v>835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15"/>
      <c r="FZ110" s="14"/>
      <c r="GA110" s="26"/>
      <c r="GB110" s="15"/>
      <c r="GC110" s="14"/>
      <c r="GD110" s="14"/>
      <c r="GE110" s="12"/>
      <c r="GF110" s="12"/>
      <c r="GG110" s="12"/>
      <c r="GH110" s="12"/>
      <c r="GI110" s="12"/>
      <c r="GJ110" s="12"/>
      <c r="GK110" s="12"/>
      <c r="GL110" s="20"/>
      <c r="GM110" s="20"/>
      <c r="GN110" s="20"/>
      <c r="GO110" s="20"/>
      <c r="GP110" s="20"/>
      <c r="GQ110" s="20"/>
      <c r="GR110" s="20"/>
      <c r="GS110" s="2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pans="1:254" x14ac:dyDescent="0.35">
      <c r="A111" s="3" t="s">
        <v>836</v>
      </c>
      <c r="B111" s="2" t="s">
        <v>837</v>
      </c>
      <c r="C111" s="26">
        <f t="shared" ref="C111:AH111" si="147">IF(C109&gt;0,ROUND(IF(C109&lt;276,((276-C109)*0.00376159)+1.5457,IF(C109&lt;459,((459-C109)*0.00167869)+1.2385,IF(C109&lt;1027,((1027-C109)*0.00020599)+1.1215,0))),4),0)</f>
        <v>0</v>
      </c>
      <c r="D111" s="26">
        <f t="shared" si="147"/>
        <v>0</v>
      </c>
      <c r="E111" s="26">
        <f t="shared" si="147"/>
        <v>0</v>
      </c>
      <c r="F111" s="26">
        <f t="shared" si="147"/>
        <v>0</v>
      </c>
      <c r="G111" s="26">
        <f t="shared" si="147"/>
        <v>0</v>
      </c>
      <c r="H111" s="26">
        <f t="shared" si="147"/>
        <v>0</v>
      </c>
      <c r="I111" s="26">
        <f t="shared" si="147"/>
        <v>0</v>
      </c>
      <c r="J111" s="26">
        <f t="shared" si="147"/>
        <v>0</v>
      </c>
      <c r="K111" s="26">
        <f t="shared" si="147"/>
        <v>0</v>
      </c>
      <c r="L111" s="26">
        <f t="shared" si="147"/>
        <v>0</v>
      </c>
      <c r="M111" s="26">
        <f t="shared" si="147"/>
        <v>0</v>
      </c>
      <c r="N111" s="26">
        <f t="shared" si="147"/>
        <v>0</v>
      </c>
      <c r="O111" s="26">
        <f t="shared" si="147"/>
        <v>0</v>
      </c>
      <c r="P111" s="26">
        <f t="shared" si="147"/>
        <v>0</v>
      </c>
      <c r="Q111" s="26">
        <f t="shared" si="147"/>
        <v>0</v>
      </c>
      <c r="R111" s="26">
        <f t="shared" si="147"/>
        <v>0</v>
      </c>
      <c r="S111" s="26">
        <f t="shared" si="147"/>
        <v>0</v>
      </c>
      <c r="T111" s="26">
        <f t="shared" si="147"/>
        <v>0</v>
      </c>
      <c r="U111" s="26">
        <f t="shared" si="147"/>
        <v>0</v>
      </c>
      <c r="V111" s="26">
        <f t="shared" si="147"/>
        <v>0</v>
      </c>
      <c r="W111" s="26">
        <f t="shared" si="147"/>
        <v>0</v>
      </c>
      <c r="X111" s="26">
        <f t="shared" si="147"/>
        <v>0</v>
      </c>
      <c r="Y111" s="26">
        <f t="shared" si="147"/>
        <v>0</v>
      </c>
      <c r="Z111" s="26">
        <f t="shared" si="147"/>
        <v>0</v>
      </c>
      <c r="AA111" s="26">
        <f t="shared" si="147"/>
        <v>0</v>
      </c>
      <c r="AB111" s="26">
        <f t="shared" si="147"/>
        <v>0</v>
      </c>
      <c r="AC111" s="26">
        <f t="shared" si="147"/>
        <v>0</v>
      </c>
      <c r="AD111" s="26">
        <f t="shared" si="147"/>
        <v>0</v>
      </c>
      <c r="AE111" s="26">
        <f t="shared" si="147"/>
        <v>0</v>
      </c>
      <c r="AF111" s="26">
        <f t="shared" si="147"/>
        <v>0</v>
      </c>
      <c r="AG111" s="26">
        <f t="shared" si="147"/>
        <v>0</v>
      </c>
      <c r="AH111" s="26">
        <f t="shared" si="147"/>
        <v>0</v>
      </c>
      <c r="AI111" s="26">
        <f t="shared" ref="AI111:BO111" si="148">IF(AI109&gt;0,ROUND(IF(AI109&lt;276,((276-AI109)*0.00376159)+1.5457,IF(AI109&lt;459,((459-AI109)*0.00167869)+1.2385,IF(AI109&lt;1027,((1027-AI109)*0.00020599)+1.1215,0))),4),0)</f>
        <v>0</v>
      </c>
      <c r="AJ111" s="26">
        <f t="shared" si="148"/>
        <v>0</v>
      </c>
      <c r="AK111" s="26">
        <f t="shared" si="148"/>
        <v>0</v>
      </c>
      <c r="AL111" s="26">
        <f t="shared" si="148"/>
        <v>0</v>
      </c>
      <c r="AM111" s="26">
        <f t="shared" si="148"/>
        <v>0</v>
      </c>
      <c r="AN111" s="26">
        <f t="shared" si="148"/>
        <v>0</v>
      </c>
      <c r="AO111" s="26">
        <f t="shared" si="148"/>
        <v>0</v>
      </c>
      <c r="AP111" s="26">
        <f t="shared" si="148"/>
        <v>0</v>
      </c>
      <c r="AQ111" s="26">
        <f t="shared" si="148"/>
        <v>0</v>
      </c>
      <c r="AR111" s="26">
        <f t="shared" si="148"/>
        <v>0</v>
      </c>
      <c r="AS111" s="26">
        <f t="shared" si="148"/>
        <v>0</v>
      </c>
      <c r="AT111" s="26">
        <f t="shared" si="148"/>
        <v>0</v>
      </c>
      <c r="AU111" s="26">
        <f t="shared" si="148"/>
        <v>0</v>
      </c>
      <c r="AV111" s="26">
        <f t="shared" si="148"/>
        <v>0</v>
      </c>
      <c r="AW111" s="26">
        <f t="shared" si="148"/>
        <v>0</v>
      </c>
      <c r="AX111" s="26">
        <f t="shared" si="148"/>
        <v>0</v>
      </c>
      <c r="AY111" s="26">
        <f t="shared" si="148"/>
        <v>0</v>
      </c>
      <c r="AZ111" s="26">
        <f t="shared" si="148"/>
        <v>0</v>
      </c>
      <c r="BA111" s="26">
        <f t="shared" si="148"/>
        <v>0</v>
      </c>
      <c r="BB111" s="26">
        <f t="shared" si="148"/>
        <v>0</v>
      </c>
      <c r="BC111" s="26">
        <f t="shared" si="148"/>
        <v>0</v>
      </c>
      <c r="BD111" s="26">
        <f t="shared" si="148"/>
        <v>0</v>
      </c>
      <c r="BE111" s="26">
        <f t="shared" si="148"/>
        <v>0</v>
      </c>
      <c r="BF111" s="26">
        <f t="shared" si="148"/>
        <v>0</v>
      </c>
      <c r="BG111" s="26">
        <f t="shared" si="148"/>
        <v>0</v>
      </c>
      <c r="BH111" s="26">
        <f t="shared" si="148"/>
        <v>0</v>
      </c>
      <c r="BI111" s="26">
        <f t="shared" si="148"/>
        <v>0</v>
      </c>
      <c r="BJ111" s="26">
        <f t="shared" si="148"/>
        <v>0</v>
      </c>
      <c r="BK111" s="26">
        <f t="shared" si="148"/>
        <v>0</v>
      </c>
      <c r="BL111" s="26">
        <f t="shared" si="148"/>
        <v>0</v>
      </c>
      <c r="BM111" s="26">
        <f t="shared" si="148"/>
        <v>0</v>
      </c>
      <c r="BN111" s="26">
        <f t="shared" si="148"/>
        <v>0</v>
      </c>
      <c r="BO111" s="26">
        <f t="shared" si="148"/>
        <v>0</v>
      </c>
      <c r="BP111" s="26">
        <f t="shared" ref="BP111:EA111" si="149">IF(BP109&gt;0,ROUND(IF(BP109&lt;276,((276-BP109)*0.00376159)+1.5457,IF(BP109&lt;459,((459-BP109)*0.00167869)+1.2385,IF(BP109&lt;1027,((1027-BP109)*0.00020599)+1.1215,0))),4),0)</f>
        <v>0</v>
      </c>
      <c r="BQ111" s="26">
        <f t="shared" si="149"/>
        <v>0</v>
      </c>
      <c r="BR111" s="26">
        <f t="shared" si="149"/>
        <v>0</v>
      </c>
      <c r="BS111" s="26">
        <f t="shared" si="149"/>
        <v>0</v>
      </c>
      <c r="BT111" s="26">
        <f t="shared" si="149"/>
        <v>0</v>
      </c>
      <c r="BU111" s="26">
        <f t="shared" si="149"/>
        <v>0</v>
      </c>
      <c r="BV111" s="26">
        <f t="shared" si="149"/>
        <v>0</v>
      </c>
      <c r="BW111" s="26">
        <f t="shared" si="149"/>
        <v>0</v>
      </c>
      <c r="BX111" s="26">
        <f t="shared" si="149"/>
        <v>0</v>
      </c>
      <c r="BY111" s="26">
        <f t="shared" si="149"/>
        <v>1.4279999999999999</v>
      </c>
      <c r="BZ111" s="26">
        <f t="shared" si="149"/>
        <v>0</v>
      </c>
      <c r="CA111" s="26">
        <f t="shared" si="149"/>
        <v>0</v>
      </c>
      <c r="CB111" s="26">
        <f t="shared" si="149"/>
        <v>0</v>
      </c>
      <c r="CC111" s="26">
        <f t="shared" si="149"/>
        <v>0</v>
      </c>
      <c r="CD111" s="26">
        <f t="shared" si="149"/>
        <v>0</v>
      </c>
      <c r="CE111" s="26">
        <f t="shared" si="149"/>
        <v>0</v>
      </c>
      <c r="CF111" s="26">
        <f t="shared" si="149"/>
        <v>0</v>
      </c>
      <c r="CG111" s="26">
        <f t="shared" si="149"/>
        <v>0</v>
      </c>
      <c r="CH111" s="26">
        <f t="shared" si="149"/>
        <v>0</v>
      </c>
      <c r="CI111" s="26">
        <f t="shared" si="149"/>
        <v>0</v>
      </c>
      <c r="CJ111" s="26">
        <f t="shared" si="149"/>
        <v>0</v>
      </c>
      <c r="CK111" s="26">
        <f t="shared" si="149"/>
        <v>0</v>
      </c>
      <c r="CL111" s="26">
        <f t="shared" si="149"/>
        <v>0</v>
      </c>
      <c r="CM111" s="26">
        <f t="shared" si="149"/>
        <v>0</v>
      </c>
      <c r="CN111" s="26">
        <f t="shared" si="149"/>
        <v>0</v>
      </c>
      <c r="CO111" s="26">
        <f t="shared" si="149"/>
        <v>0</v>
      </c>
      <c r="CP111" s="26">
        <f t="shared" si="149"/>
        <v>0</v>
      </c>
      <c r="CQ111" s="26">
        <f t="shared" si="149"/>
        <v>0</v>
      </c>
      <c r="CR111" s="26">
        <f t="shared" si="149"/>
        <v>0</v>
      </c>
      <c r="CS111" s="26">
        <f t="shared" si="149"/>
        <v>0</v>
      </c>
      <c r="CT111" s="26">
        <f t="shared" si="149"/>
        <v>0</v>
      </c>
      <c r="CU111" s="26">
        <f t="shared" si="149"/>
        <v>0</v>
      </c>
      <c r="CV111" s="26">
        <f t="shared" si="149"/>
        <v>0</v>
      </c>
      <c r="CW111" s="26">
        <f t="shared" si="149"/>
        <v>0</v>
      </c>
      <c r="CX111" s="26">
        <f t="shared" si="149"/>
        <v>0</v>
      </c>
      <c r="CY111" s="26">
        <f t="shared" si="149"/>
        <v>0</v>
      </c>
      <c r="CZ111" s="26">
        <f t="shared" si="149"/>
        <v>0</v>
      </c>
      <c r="DA111" s="26">
        <f t="shared" si="149"/>
        <v>0</v>
      </c>
      <c r="DB111" s="26">
        <f t="shared" si="149"/>
        <v>0</v>
      </c>
      <c r="DC111" s="26">
        <f t="shared" si="149"/>
        <v>0</v>
      </c>
      <c r="DD111" s="26">
        <f t="shared" si="149"/>
        <v>0</v>
      </c>
      <c r="DE111" s="26">
        <f t="shared" si="149"/>
        <v>0</v>
      </c>
      <c r="DF111" s="26">
        <f t="shared" si="149"/>
        <v>0</v>
      </c>
      <c r="DG111" s="26">
        <f t="shared" si="149"/>
        <v>0</v>
      </c>
      <c r="DH111" s="26">
        <f t="shared" si="149"/>
        <v>0</v>
      </c>
      <c r="DI111" s="26">
        <f t="shared" si="149"/>
        <v>0</v>
      </c>
      <c r="DJ111" s="26">
        <f t="shared" si="149"/>
        <v>0</v>
      </c>
      <c r="DK111" s="26">
        <f t="shared" si="149"/>
        <v>0</v>
      </c>
      <c r="DL111" s="26">
        <f t="shared" si="149"/>
        <v>0</v>
      </c>
      <c r="DM111" s="26">
        <f t="shared" si="149"/>
        <v>0</v>
      </c>
      <c r="DN111" s="26">
        <f t="shared" si="149"/>
        <v>0</v>
      </c>
      <c r="DO111" s="26">
        <f t="shared" si="149"/>
        <v>0</v>
      </c>
      <c r="DP111" s="26">
        <f t="shared" si="149"/>
        <v>0</v>
      </c>
      <c r="DQ111" s="26">
        <f t="shared" si="149"/>
        <v>0</v>
      </c>
      <c r="DR111" s="26">
        <f t="shared" si="149"/>
        <v>0</v>
      </c>
      <c r="DS111" s="26">
        <f t="shared" si="149"/>
        <v>0</v>
      </c>
      <c r="DT111" s="26">
        <f t="shared" si="149"/>
        <v>0</v>
      </c>
      <c r="DU111" s="26">
        <f t="shared" si="149"/>
        <v>0</v>
      </c>
      <c r="DV111" s="26">
        <f t="shared" si="149"/>
        <v>0</v>
      </c>
      <c r="DW111" s="26">
        <f t="shared" si="149"/>
        <v>0</v>
      </c>
      <c r="DX111" s="26">
        <f t="shared" si="149"/>
        <v>0</v>
      </c>
      <c r="DY111" s="26">
        <f t="shared" si="149"/>
        <v>0</v>
      </c>
      <c r="DZ111" s="26">
        <f t="shared" si="149"/>
        <v>0</v>
      </c>
      <c r="EA111" s="26">
        <f t="shared" si="149"/>
        <v>0</v>
      </c>
      <c r="EB111" s="26">
        <f t="shared" ref="EB111:FX111" si="150">IF(EB109&gt;0,ROUND(IF(EB109&lt;276,((276-EB109)*0.00376159)+1.5457,IF(EB109&lt;459,((459-EB109)*0.00167869)+1.2385,IF(EB109&lt;1027,((1027-EB109)*0.00020599)+1.1215,0))),4),0)</f>
        <v>0</v>
      </c>
      <c r="EC111" s="26">
        <f t="shared" si="150"/>
        <v>0</v>
      </c>
      <c r="ED111" s="26">
        <f t="shared" si="150"/>
        <v>0</v>
      </c>
      <c r="EE111" s="26">
        <f t="shared" si="150"/>
        <v>0</v>
      </c>
      <c r="EF111" s="26">
        <f t="shared" si="150"/>
        <v>0</v>
      </c>
      <c r="EG111" s="26">
        <f t="shared" si="150"/>
        <v>0</v>
      </c>
      <c r="EH111" s="26">
        <f t="shared" si="150"/>
        <v>0</v>
      </c>
      <c r="EI111" s="26">
        <f t="shared" si="150"/>
        <v>0</v>
      </c>
      <c r="EJ111" s="26">
        <f t="shared" si="150"/>
        <v>0</v>
      </c>
      <c r="EK111" s="26">
        <f t="shared" si="150"/>
        <v>0</v>
      </c>
      <c r="EL111" s="26">
        <f t="shared" si="150"/>
        <v>0</v>
      </c>
      <c r="EM111" s="26">
        <f t="shared" si="150"/>
        <v>0</v>
      </c>
      <c r="EN111" s="26">
        <f t="shared" si="150"/>
        <v>0</v>
      </c>
      <c r="EO111" s="26">
        <f t="shared" si="150"/>
        <v>0</v>
      </c>
      <c r="EP111" s="26">
        <f t="shared" si="150"/>
        <v>0</v>
      </c>
      <c r="EQ111" s="26">
        <f t="shared" si="150"/>
        <v>0</v>
      </c>
      <c r="ER111" s="26">
        <f t="shared" si="150"/>
        <v>0</v>
      </c>
      <c r="ES111" s="26">
        <f t="shared" si="150"/>
        <v>0</v>
      </c>
      <c r="ET111" s="26">
        <f t="shared" si="150"/>
        <v>2.0855000000000001</v>
      </c>
      <c r="EU111" s="26">
        <f t="shared" si="150"/>
        <v>0</v>
      </c>
      <c r="EV111" s="26">
        <f t="shared" si="150"/>
        <v>0</v>
      </c>
      <c r="EW111" s="26">
        <f t="shared" si="150"/>
        <v>0</v>
      </c>
      <c r="EX111" s="26">
        <f t="shared" si="150"/>
        <v>0</v>
      </c>
      <c r="EY111" s="26">
        <f t="shared" si="150"/>
        <v>0</v>
      </c>
      <c r="EZ111" s="26">
        <f t="shared" si="150"/>
        <v>0</v>
      </c>
      <c r="FA111" s="26">
        <f t="shared" si="150"/>
        <v>0</v>
      </c>
      <c r="FB111" s="26">
        <f t="shared" si="150"/>
        <v>0</v>
      </c>
      <c r="FC111" s="26">
        <f t="shared" si="150"/>
        <v>0</v>
      </c>
      <c r="FD111" s="26">
        <f t="shared" si="150"/>
        <v>0</v>
      </c>
      <c r="FE111" s="26">
        <f t="shared" si="150"/>
        <v>0</v>
      </c>
      <c r="FF111" s="26">
        <f t="shared" si="150"/>
        <v>0</v>
      </c>
      <c r="FG111" s="26">
        <f t="shared" si="150"/>
        <v>0</v>
      </c>
      <c r="FH111" s="26">
        <f t="shared" si="150"/>
        <v>0</v>
      </c>
      <c r="FI111" s="26">
        <f t="shared" si="150"/>
        <v>0</v>
      </c>
      <c r="FJ111" s="26">
        <f t="shared" si="150"/>
        <v>0</v>
      </c>
      <c r="FK111" s="26">
        <f t="shared" si="150"/>
        <v>0</v>
      </c>
      <c r="FL111" s="26">
        <f t="shared" si="150"/>
        <v>0</v>
      </c>
      <c r="FM111" s="26">
        <f t="shared" si="150"/>
        <v>0</v>
      </c>
      <c r="FN111" s="26">
        <f t="shared" si="150"/>
        <v>0</v>
      </c>
      <c r="FO111" s="26">
        <f t="shared" si="150"/>
        <v>0</v>
      </c>
      <c r="FP111" s="26">
        <f t="shared" si="150"/>
        <v>0</v>
      </c>
      <c r="FQ111" s="26">
        <f t="shared" si="150"/>
        <v>0</v>
      </c>
      <c r="FR111" s="26">
        <f t="shared" si="150"/>
        <v>0</v>
      </c>
      <c r="FS111" s="26">
        <f t="shared" si="150"/>
        <v>0</v>
      </c>
      <c r="FT111" s="26">
        <f t="shared" si="150"/>
        <v>0</v>
      </c>
      <c r="FU111" s="26">
        <f t="shared" si="150"/>
        <v>0</v>
      </c>
      <c r="FV111" s="26">
        <f t="shared" si="150"/>
        <v>0</v>
      </c>
      <c r="FW111" s="26">
        <f t="shared" si="150"/>
        <v>0</v>
      </c>
      <c r="FX111" s="26">
        <f t="shared" si="150"/>
        <v>0</v>
      </c>
      <c r="FY111" s="84"/>
      <c r="FZ111" s="2"/>
      <c r="GA111" s="2"/>
      <c r="GB111" s="15"/>
      <c r="GC111" s="14"/>
      <c r="GD111" s="14"/>
      <c r="GE111" s="12"/>
      <c r="GF111" s="12"/>
      <c r="GG111" s="12"/>
      <c r="GH111" s="12"/>
      <c r="GI111" s="12"/>
      <c r="GJ111" s="12"/>
      <c r="GK111" s="12"/>
    </row>
    <row r="112" spans="1:254" x14ac:dyDescent="0.35">
      <c r="A112" s="3" t="s">
        <v>838</v>
      </c>
      <c r="B112" s="2" t="s">
        <v>839</v>
      </c>
      <c r="C112" s="26">
        <f t="shared" ref="C112:AH112" si="151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26">
        <f t="shared" si="151"/>
        <v>1.0297000000000001</v>
      </c>
      <c r="E112" s="26">
        <f t="shared" si="151"/>
        <v>1.0297000000000001</v>
      </c>
      <c r="F112" s="26">
        <f t="shared" si="151"/>
        <v>1.0297000000000001</v>
      </c>
      <c r="G112" s="26">
        <f t="shared" si="151"/>
        <v>1.0773999999999999</v>
      </c>
      <c r="H112" s="26">
        <f t="shared" si="151"/>
        <v>1.1191</v>
      </c>
      <c r="I112" s="26">
        <f t="shared" si="151"/>
        <v>1.0297000000000001</v>
      </c>
      <c r="J112" s="26">
        <f t="shared" si="151"/>
        <v>1.0697000000000001</v>
      </c>
      <c r="K112" s="26">
        <f t="shared" si="151"/>
        <v>1.6491</v>
      </c>
      <c r="L112" s="26">
        <f t="shared" si="151"/>
        <v>1.0645</v>
      </c>
      <c r="M112" s="26">
        <f t="shared" si="151"/>
        <v>1.1573</v>
      </c>
      <c r="N112" s="26">
        <f t="shared" si="151"/>
        <v>1.0297000000000001</v>
      </c>
      <c r="O112" s="26">
        <f t="shared" si="151"/>
        <v>1.0297000000000001</v>
      </c>
      <c r="P112" s="26">
        <f t="shared" si="151"/>
        <v>1.4836</v>
      </c>
      <c r="Q112" s="26">
        <f t="shared" si="151"/>
        <v>1.0297000000000001</v>
      </c>
      <c r="R112" s="26">
        <f t="shared" si="151"/>
        <v>1.0297000000000001</v>
      </c>
      <c r="S112" s="26">
        <f t="shared" si="151"/>
        <v>1.0928</v>
      </c>
      <c r="T112" s="26">
        <f t="shared" si="151"/>
        <v>1.982</v>
      </c>
      <c r="U112" s="26">
        <f t="shared" si="151"/>
        <v>2.3807999999999998</v>
      </c>
      <c r="V112" s="26">
        <f t="shared" si="151"/>
        <v>1.6322000000000001</v>
      </c>
      <c r="W112" s="26">
        <f t="shared" si="151"/>
        <v>2.3921000000000001</v>
      </c>
      <c r="X112" s="26">
        <f t="shared" si="151"/>
        <v>2.3957999999999999</v>
      </c>
      <c r="Y112" s="26">
        <f t="shared" si="151"/>
        <v>1.1536999999999999</v>
      </c>
      <c r="Z112" s="26">
        <f t="shared" si="151"/>
        <v>1.7150000000000001</v>
      </c>
      <c r="AA112" s="26">
        <f t="shared" si="151"/>
        <v>1.0297000000000001</v>
      </c>
      <c r="AB112" s="26">
        <f t="shared" si="151"/>
        <v>1.0297000000000001</v>
      </c>
      <c r="AC112" s="26">
        <f t="shared" si="151"/>
        <v>1.1585000000000001</v>
      </c>
      <c r="AD112" s="26">
        <f t="shared" si="151"/>
        <v>1.0992</v>
      </c>
      <c r="AE112" s="26">
        <f t="shared" si="151"/>
        <v>2.2189999999999999</v>
      </c>
      <c r="AF112" s="26">
        <f t="shared" si="151"/>
        <v>1.9670000000000001</v>
      </c>
      <c r="AG112" s="26">
        <f t="shared" si="151"/>
        <v>1.2123999999999999</v>
      </c>
      <c r="AH112" s="26">
        <f t="shared" si="151"/>
        <v>1.1459999999999999</v>
      </c>
      <c r="AI112" s="26">
        <f t="shared" ref="AI112:BO112" si="152">ROUND(IF(AI103&lt;276,((276-AI103)*0.00376159)+1.5457,IF(AI103&lt;459,((459-AI103)*0.00167869)+1.2385,IF(AI103&lt;1027,((1027-AI103)*0.00020599)+1.1215,IF(AI103&lt;2293,((2293-AI103)*0.00005387)+1.0533,IF(AI103&lt;3500,((3500-AI103)*0.00001367)+1.0368,IF(AI103&lt;5000,((5000-AI103)*0.00000473)+1.0297,IF(AI103&gt;=5000,1.0297))))))),4)</f>
        <v>1.3661000000000001</v>
      </c>
      <c r="AJ112" s="26">
        <f t="shared" si="152"/>
        <v>1.9012</v>
      </c>
      <c r="AK112" s="26">
        <f t="shared" si="152"/>
        <v>1.9725999999999999</v>
      </c>
      <c r="AL112" s="26">
        <f t="shared" si="152"/>
        <v>1.5246999999999999</v>
      </c>
      <c r="AM112" s="26">
        <f t="shared" si="152"/>
        <v>1.4953000000000001</v>
      </c>
      <c r="AN112" s="26">
        <f t="shared" si="152"/>
        <v>1.5758000000000001</v>
      </c>
      <c r="AO112" s="26">
        <f t="shared" si="152"/>
        <v>1.0342</v>
      </c>
      <c r="AP112" s="26">
        <f t="shared" si="152"/>
        <v>1.0297000000000001</v>
      </c>
      <c r="AQ112" s="26">
        <f t="shared" si="152"/>
        <v>1.6396999999999999</v>
      </c>
      <c r="AR112" s="26">
        <f t="shared" si="152"/>
        <v>1.0297000000000001</v>
      </c>
      <c r="AS112" s="26">
        <f t="shared" si="152"/>
        <v>1.0297000000000001</v>
      </c>
      <c r="AT112" s="26">
        <f t="shared" si="152"/>
        <v>1.0523</v>
      </c>
      <c r="AU112" s="26">
        <f t="shared" si="152"/>
        <v>1.5758000000000001</v>
      </c>
      <c r="AV112" s="26">
        <f t="shared" si="152"/>
        <v>1.5121</v>
      </c>
      <c r="AW112" s="26">
        <f t="shared" si="152"/>
        <v>1.6172</v>
      </c>
      <c r="AX112" s="26">
        <f t="shared" si="152"/>
        <v>2.2791999999999999</v>
      </c>
      <c r="AY112" s="26">
        <f t="shared" si="152"/>
        <v>1.3517999999999999</v>
      </c>
      <c r="AZ112" s="26">
        <f t="shared" si="152"/>
        <v>1.0297000000000001</v>
      </c>
      <c r="BA112" s="26">
        <f t="shared" si="152"/>
        <v>1.0297000000000001</v>
      </c>
      <c r="BB112" s="26">
        <f t="shared" si="152"/>
        <v>1.0297000000000001</v>
      </c>
      <c r="BC112" s="26">
        <f t="shared" si="152"/>
        <v>1.0297000000000001</v>
      </c>
      <c r="BD112" s="26">
        <f t="shared" si="152"/>
        <v>1.0361</v>
      </c>
      <c r="BE112" s="26">
        <f t="shared" si="152"/>
        <v>1.1180000000000001</v>
      </c>
      <c r="BF112" s="26">
        <f t="shared" si="152"/>
        <v>1.0297000000000001</v>
      </c>
      <c r="BG112" s="26">
        <f t="shared" si="152"/>
        <v>1.1435999999999999</v>
      </c>
      <c r="BH112" s="26">
        <f t="shared" si="152"/>
        <v>1.2148000000000001</v>
      </c>
      <c r="BI112" s="26">
        <f t="shared" si="152"/>
        <v>1.6266</v>
      </c>
      <c r="BJ112" s="26">
        <f t="shared" si="152"/>
        <v>1.0297000000000001</v>
      </c>
      <c r="BK112" s="26">
        <f t="shared" si="152"/>
        <v>1.0297000000000001</v>
      </c>
      <c r="BL112" s="26">
        <f t="shared" si="152"/>
        <v>2.3111999999999999</v>
      </c>
      <c r="BM112" s="26">
        <f t="shared" si="152"/>
        <v>1.4232</v>
      </c>
      <c r="BN112" s="26">
        <f t="shared" si="152"/>
        <v>1.0430999999999999</v>
      </c>
      <c r="BO112" s="26">
        <f t="shared" si="152"/>
        <v>1.1128</v>
      </c>
      <c r="BP112" s="26">
        <f t="shared" ref="BP112:EA112" si="153">ROUND(IF(BP103&lt;276,((276-BP103)*0.00376159)+1.5457,IF(BP103&lt;459,((459-BP103)*0.00167869)+1.2385,IF(BP103&lt;1027,((1027-BP103)*0.00020599)+1.1215,IF(BP103&lt;2293,((2293-BP103)*0.00005387)+1.0533,IF(BP103&lt;3500,((3500-BP103)*0.00001367)+1.0368,IF(BP103&lt;5000,((5000-BP103)*0.00000473)+1.0297,IF(BP103&gt;=5000,1.0297))))))),4)</f>
        <v>2.0686</v>
      </c>
      <c r="BQ112" s="26">
        <f t="shared" si="153"/>
        <v>1.0297000000000001</v>
      </c>
      <c r="BR112" s="26">
        <f t="shared" si="153"/>
        <v>1.0322</v>
      </c>
      <c r="BS112" s="26">
        <f t="shared" si="153"/>
        <v>1.1144000000000001</v>
      </c>
      <c r="BT112" s="26">
        <f t="shared" si="153"/>
        <v>1.4164000000000001</v>
      </c>
      <c r="BU112" s="26">
        <f t="shared" si="153"/>
        <v>1.3677999999999999</v>
      </c>
      <c r="BV112" s="26">
        <f t="shared" si="153"/>
        <v>1.1099000000000001</v>
      </c>
      <c r="BW112" s="26">
        <f t="shared" si="153"/>
        <v>1.0681</v>
      </c>
      <c r="BX112" s="26">
        <f t="shared" si="153"/>
        <v>2.3694999999999999</v>
      </c>
      <c r="BY112" s="26">
        <f t="shared" si="153"/>
        <v>1.35</v>
      </c>
      <c r="BZ112" s="26">
        <f t="shared" si="153"/>
        <v>1.7262999999999999</v>
      </c>
      <c r="CA112" s="26">
        <f t="shared" si="153"/>
        <v>2.0516000000000001</v>
      </c>
      <c r="CB112" s="26">
        <f t="shared" si="153"/>
        <v>1.0297000000000001</v>
      </c>
      <c r="CC112" s="26">
        <f t="shared" si="153"/>
        <v>1.8842000000000001</v>
      </c>
      <c r="CD112" s="26">
        <f t="shared" si="153"/>
        <v>2.3957999999999999</v>
      </c>
      <c r="CE112" s="26">
        <f t="shared" si="153"/>
        <v>1.9896</v>
      </c>
      <c r="CF112" s="26">
        <f t="shared" si="153"/>
        <v>2.2077</v>
      </c>
      <c r="CG112" s="26">
        <f t="shared" si="153"/>
        <v>1.8653999999999999</v>
      </c>
      <c r="CH112" s="26">
        <f t="shared" si="153"/>
        <v>2.2454000000000001</v>
      </c>
      <c r="CI112" s="26">
        <f t="shared" si="153"/>
        <v>1.1923999999999999</v>
      </c>
      <c r="CJ112" s="26">
        <f t="shared" si="153"/>
        <v>1.1636</v>
      </c>
      <c r="CK112" s="26">
        <f t="shared" si="153"/>
        <v>1.0306999999999999</v>
      </c>
      <c r="CL112" s="26">
        <f t="shared" si="153"/>
        <v>1.1145</v>
      </c>
      <c r="CM112" s="26">
        <f t="shared" si="153"/>
        <v>1.1933</v>
      </c>
      <c r="CN112" s="26">
        <f t="shared" si="153"/>
        <v>1.0297000000000001</v>
      </c>
      <c r="CO112" s="26">
        <f t="shared" si="153"/>
        <v>1.0297000000000001</v>
      </c>
      <c r="CP112" s="26">
        <f t="shared" si="153"/>
        <v>1.1554</v>
      </c>
      <c r="CQ112" s="26">
        <f t="shared" si="153"/>
        <v>1.1767000000000001</v>
      </c>
      <c r="CR112" s="26">
        <f t="shared" si="153"/>
        <v>1.8504</v>
      </c>
      <c r="CS112" s="26">
        <f t="shared" si="153"/>
        <v>1.6604000000000001</v>
      </c>
      <c r="CT112" s="26">
        <f t="shared" si="153"/>
        <v>2.1625999999999999</v>
      </c>
      <c r="CU112" s="26">
        <f t="shared" si="153"/>
        <v>1.2373000000000001</v>
      </c>
      <c r="CV112" s="26">
        <f t="shared" si="153"/>
        <v>2.3957999999999999</v>
      </c>
      <c r="CW112" s="26">
        <f t="shared" si="153"/>
        <v>1.8805000000000001</v>
      </c>
      <c r="CX112" s="26">
        <f t="shared" si="153"/>
        <v>1.2419</v>
      </c>
      <c r="CY112" s="26">
        <f t="shared" si="153"/>
        <v>2.3957999999999999</v>
      </c>
      <c r="CZ112" s="26">
        <f t="shared" si="153"/>
        <v>1.0815999999999999</v>
      </c>
      <c r="DA112" s="26">
        <f t="shared" si="153"/>
        <v>1.8184</v>
      </c>
      <c r="DB112" s="26">
        <f t="shared" si="153"/>
        <v>1.4878</v>
      </c>
      <c r="DC112" s="26">
        <f t="shared" si="153"/>
        <v>1.8579000000000001</v>
      </c>
      <c r="DD112" s="26">
        <f t="shared" si="153"/>
        <v>1.9275</v>
      </c>
      <c r="DE112" s="26">
        <f t="shared" si="153"/>
        <v>1.5398000000000001</v>
      </c>
      <c r="DF112" s="26">
        <f t="shared" si="153"/>
        <v>1.0297000000000001</v>
      </c>
      <c r="DG112" s="26">
        <f t="shared" si="153"/>
        <v>2.2322000000000002</v>
      </c>
      <c r="DH112" s="26">
        <f t="shared" si="153"/>
        <v>1.0861000000000001</v>
      </c>
      <c r="DI112" s="26">
        <f t="shared" si="153"/>
        <v>1.0525</v>
      </c>
      <c r="DJ112" s="26">
        <f t="shared" si="153"/>
        <v>1.2093</v>
      </c>
      <c r="DK112" s="26">
        <f t="shared" si="153"/>
        <v>1.2355</v>
      </c>
      <c r="DL112" s="26">
        <f t="shared" si="153"/>
        <v>1.0297000000000001</v>
      </c>
      <c r="DM112" s="26">
        <f t="shared" si="153"/>
        <v>1.6999</v>
      </c>
      <c r="DN112" s="26">
        <f t="shared" si="153"/>
        <v>1.107</v>
      </c>
      <c r="DO112" s="26">
        <f t="shared" si="153"/>
        <v>1.0397000000000001</v>
      </c>
      <c r="DP112" s="26">
        <f t="shared" si="153"/>
        <v>1.8352999999999999</v>
      </c>
      <c r="DQ112" s="26">
        <f t="shared" si="153"/>
        <v>1.1500999999999999</v>
      </c>
      <c r="DR112" s="26">
        <f t="shared" si="153"/>
        <v>1.1086</v>
      </c>
      <c r="DS112" s="26">
        <f t="shared" si="153"/>
        <v>1.2208000000000001</v>
      </c>
      <c r="DT112" s="26">
        <f t="shared" si="153"/>
        <v>1.9256</v>
      </c>
      <c r="DU112" s="26">
        <f t="shared" si="153"/>
        <v>1.4281999999999999</v>
      </c>
      <c r="DV112" s="26">
        <f t="shared" si="153"/>
        <v>1.8391</v>
      </c>
      <c r="DW112" s="26">
        <f t="shared" si="153"/>
        <v>1.5306</v>
      </c>
      <c r="DX112" s="26">
        <f t="shared" si="153"/>
        <v>1.952</v>
      </c>
      <c r="DY112" s="26">
        <f t="shared" si="153"/>
        <v>1.5389999999999999</v>
      </c>
      <c r="DZ112" s="26">
        <f t="shared" si="153"/>
        <v>1.2079</v>
      </c>
      <c r="EA112" s="26">
        <f t="shared" si="153"/>
        <v>1.2284999999999999</v>
      </c>
      <c r="EB112" s="26">
        <f t="shared" ref="EB112:FX112" si="154">ROUND(IF(EB103&lt;276,((276-EB103)*0.00376159)+1.5457,IF(EB103&lt;459,((459-EB103)*0.00167869)+1.2385,IF(EB103&lt;1027,((1027-EB103)*0.00020599)+1.1215,IF(EB103&lt;2293,((2293-EB103)*0.00005387)+1.0533,IF(EB103&lt;3500,((3500-EB103)*0.00001367)+1.0368,IF(EB103&lt;5000,((5000-EB103)*0.00000473)+1.0297,IF(EB103&gt;=5000,1.0297))))))),4)</f>
        <v>1.2304999999999999</v>
      </c>
      <c r="EC112" s="26">
        <f t="shared" si="154"/>
        <v>1.6059000000000001</v>
      </c>
      <c r="ED112" s="26">
        <f t="shared" si="154"/>
        <v>1.0934999999999999</v>
      </c>
      <c r="EE112" s="26">
        <f t="shared" si="154"/>
        <v>1.8861000000000001</v>
      </c>
      <c r="EF112" s="26">
        <f t="shared" si="154"/>
        <v>1.1088</v>
      </c>
      <c r="EG112" s="26">
        <f t="shared" si="154"/>
        <v>1.6435</v>
      </c>
      <c r="EH112" s="26">
        <f t="shared" si="154"/>
        <v>1.6585000000000001</v>
      </c>
      <c r="EI112" s="26">
        <f t="shared" si="154"/>
        <v>1.0297000000000001</v>
      </c>
      <c r="EJ112" s="26">
        <f t="shared" si="154"/>
        <v>1.0297000000000001</v>
      </c>
      <c r="EK112" s="26">
        <f t="shared" si="154"/>
        <v>1.1963999999999999</v>
      </c>
      <c r="EL112" s="26">
        <f t="shared" si="154"/>
        <v>1.2585999999999999</v>
      </c>
      <c r="EM112" s="26">
        <f t="shared" si="154"/>
        <v>1.4131</v>
      </c>
      <c r="EN112" s="26">
        <f t="shared" si="154"/>
        <v>1.1435999999999999</v>
      </c>
      <c r="EO112" s="26">
        <f t="shared" si="154"/>
        <v>1.5271999999999999</v>
      </c>
      <c r="EP112" s="26">
        <f t="shared" si="154"/>
        <v>1.2897000000000001</v>
      </c>
      <c r="EQ112" s="26">
        <f t="shared" si="154"/>
        <v>1.0501</v>
      </c>
      <c r="ER112" s="26">
        <f t="shared" si="154"/>
        <v>1.4911000000000001</v>
      </c>
      <c r="ES112" s="26">
        <f t="shared" si="154"/>
        <v>1.9933000000000001</v>
      </c>
      <c r="ET112" s="26">
        <f t="shared" si="154"/>
        <v>1.841</v>
      </c>
      <c r="EU112" s="26">
        <f t="shared" si="154"/>
        <v>1.216</v>
      </c>
      <c r="EV112" s="26">
        <f t="shared" si="154"/>
        <v>2.3355999999999999</v>
      </c>
      <c r="EW112" s="26">
        <f t="shared" si="154"/>
        <v>1.1793</v>
      </c>
      <c r="EX112" s="26">
        <f t="shared" si="154"/>
        <v>1.9313</v>
      </c>
      <c r="EY112" s="26">
        <f t="shared" si="154"/>
        <v>1.1990000000000001</v>
      </c>
      <c r="EZ112" s="26">
        <f t="shared" si="154"/>
        <v>2.1061999999999999</v>
      </c>
      <c r="FA112" s="26">
        <f t="shared" si="154"/>
        <v>1.0401</v>
      </c>
      <c r="FB112" s="26">
        <f t="shared" si="154"/>
        <v>1.5476000000000001</v>
      </c>
      <c r="FC112" s="26">
        <f t="shared" si="154"/>
        <v>1.0882000000000001</v>
      </c>
      <c r="FD112" s="26">
        <f t="shared" si="154"/>
        <v>1.3391999999999999</v>
      </c>
      <c r="FE112" s="26">
        <f t="shared" si="154"/>
        <v>2.3206000000000002</v>
      </c>
      <c r="FF112" s="26">
        <f t="shared" si="154"/>
        <v>1.9256</v>
      </c>
      <c r="FG112" s="26">
        <f t="shared" si="154"/>
        <v>2.1551</v>
      </c>
      <c r="FH112" s="26">
        <f t="shared" si="154"/>
        <v>2.3243</v>
      </c>
      <c r="FI112" s="26">
        <f t="shared" si="154"/>
        <v>1.0882000000000001</v>
      </c>
      <c r="FJ112" s="26">
        <f t="shared" si="154"/>
        <v>1.0682</v>
      </c>
      <c r="FK112" s="26">
        <f t="shared" si="154"/>
        <v>1.0507</v>
      </c>
      <c r="FL112" s="26">
        <f t="shared" si="154"/>
        <v>1.0297000000000001</v>
      </c>
      <c r="FM112" s="26">
        <f t="shared" si="154"/>
        <v>1.0345</v>
      </c>
      <c r="FN112" s="26">
        <f t="shared" si="154"/>
        <v>1.0297000000000001</v>
      </c>
      <c r="FO112" s="26">
        <f t="shared" si="154"/>
        <v>1.1165</v>
      </c>
      <c r="FP112" s="26">
        <f t="shared" si="154"/>
        <v>1.0526</v>
      </c>
      <c r="FQ112" s="26">
        <f t="shared" si="154"/>
        <v>1.1307</v>
      </c>
      <c r="FR112" s="26">
        <f t="shared" si="154"/>
        <v>1.9725999999999999</v>
      </c>
      <c r="FS112" s="26">
        <f t="shared" si="154"/>
        <v>1.9802</v>
      </c>
      <c r="FT112" s="26">
        <f t="shared" si="154"/>
        <v>2.3807999999999998</v>
      </c>
      <c r="FU112" s="26">
        <f t="shared" si="154"/>
        <v>1.1765000000000001</v>
      </c>
      <c r="FV112" s="26">
        <f t="shared" si="154"/>
        <v>1.1902999999999999</v>
      </c>
      <c r="FW112" s="26">
        <f t="shared" si="154"/>
        <v>2.0949</v>
      </c>
      <c r="FX112" s="26">
        <f t="shared" si="154"/>
        <v>2.3431999999999999</v>
      </c>
      <c r="FY112" s="27"/>
      <c r="FZ112" s="2"/>
      <c r="GA112" s="2"/>
      <c r="GB112" s="15"/>
      <c r="GC112" s="14"/>
      <c r="GD112" s="14"/>
      <c r="GE112" s="2"/>
      <c r="GF112" s="2"/>
      <c r="GG112" s="2"/>
      <c r="GH112" s="2"/>
      <c r="GI112" s="2"/>
      <c r="GJ112" s="2"/>
      <c r="GK112" s="2"/>
    </row>
    <row r="113" spans="1:202" x14ac:dyDescent="0.35">
      <c r="A113" s="3" t="s">
        <v>840</v>
      </c>
      <c r="B113" s="2" t="s">
        <v>841</v>
      </c>
      <c r="C113" s="26">
        <f t="shared" ref="C113:AH113" si="155">MAX(C111,C112)</f>
        <v>1.0297000000000001</v>
      </c>
      <c r="D113" s="26">
        <f t="shared" si="155"/>
        <v>1.0297000000000001</v>
      </c>
      <c r="E113" s="26">
        <f t="shared" si="155"/>
        <v>1.0297000000000001</v>
      </c>
      <c r="F113" s="26">
        <f t="shared" si="155"/>
        <v>1.0297000000000001</v>
      </c>
      <c r="G113" s="26">
        <f t="shared" si="155"/>
        <v>1.0773999999999999</v>
      </c>
      <c r="H113" s="26">
        <f t="shared" si="155"/>
        <v>1.1191</v>
      </c>
      <c r="I113" s="26">
        <f t="shared" si="155"/>
        <v>1.0297000000000001</v>
      </c>
      <c r="J113" s="26">
        <f t="shared" si="155"/>
        <v>1.0697000000000001</v>
      </c>
      <c r="K113" s="26">
        <f t="shared" si="155"/>
        <v>1.6491</v>
      </c>
      <c r="L113" s="26">
        <f t="shared" si="155"/>
        <v>1.0645</v>
      </c>
      <c r="M113" s="26">
        <f t="shared" si="155"/>
        <v>1.1573</v>
      </c>
      <c r="N113" s="26">
        <f t="shared" si="155"/>
        <v>1.0297000000000001</v>
      </c>
      <c r="O113" s="26">
        <f t="shared" si="155"/>
        <v>1.0297000000000001</v>
      </c>
      <c r="P113" s="26">
        <f t="shared" si="155"/>
        <v>1.4836</v>
      </c>
      <c r="Q113" s="26">
        <f t="shared" si="155"/>
        <v>1.0297000000000001</v>
      </c>
      <c r="R113" s="26">
        <f t="shared" si="155"/>
        <v>1.0297000000000001</v>
      </c>
      <c r="S113" s="26">
        <f t="shared" si="155"/>
        <v>1.0928</v>
      </c>
      <c r="T113" s="26">
        <f t="shared" si="155"/>
        <v>1.982</v>
      </c>
      <c r="U113" s="26">
        <f t="shared" si="155"/>
        <v>2.3807999999999998</v>
      </c>
      <c r="V113" s="26">
        <f t="shared" si="155"/>
        <v>1.6322000000000001</v>
      </c>
      <c r="W113" s="26">
        <f t="shared" si="155"/>
        <v>2.3921000000000001</v>
      </c>
      <c r="X113" s="26">
        <f t="shared" si="155"/>
        <v>2.3957999999999999</v>
      </c>
      <c r="Y113" s="26">
        <f t="shared" si="155"/>
        <v>1.1536999999999999</v>
      </c>
      <c r="Z113" s="26">
        <f t="shared" si="155"/>
        <v>1.7150000000000001</v>
      </c>
      <c r="AA113" s="26">
        <f t="shared" si="155"/>
        <v>1.0297000000000001</v>
      </c>
      <c r="AB113" s="26">
        <f t="shared" si="155"/>
        <v>1.0297000000000001</v>
      </c>
      <c r="AC113" s="26">
        <f t="shared" si="155"/>
        <v>1.1585000000000001</v>
      </c>
      <c r="AD113" s="26">
        <f t="shared" si="155"/>
        <v>1.0992</v>
      </c>
      <c r="AE113" s="26">
        <f t="shared" si="155"/>
        <v>2.2189999999999999</v>
      </c>
      <c r="AF113" s="26">
        <f t="shared" si="155"/>
        <v>1.9670000000000001</v>
      </c>
      <c r="AG113" s="26">
        <f t="shared" si="155"/>
        <v>1.2123999999999999</v>
      </c>
      <c r="AH113" s="26">
        <f t="shared" si="155"/>
        <v>1.1459999999999999</v>
      </c>
      <c r="AI113" s="26">
        <f t="shared" ref="AI113:BN113" si="156">MAX(AI111,AI112)</f>
        <v>1.3661000000000001</v>
      </c>
      <c r="AJ113" s="26">
        <f t="shared" si="156"/>
        <v>1.9012</v>
      </c>
      <c r="AK113" s="26">
        <f t="shared" si="156"/>
        <v>1.9725999999999999</v>
      </c>
      <c r="AL113" s="26">
        <f t="shared" si="156"/>
        <v>1.5246999999999999</v>
      </c>
      <c r="AM113" s="26">
        <f t="shared" si="156"/>
        <v>1.4953000000000001</v>
      </c>
      <c r="AN113" s="26">
        <f t="shared" si="156"/>
        <v>1.5758000000000001</v>
      </c>
      <c r="AO113" s="26">
        <f t="shared" si="156"/>
        <v>1.0342</v>
      </c>
      <c r="AP113" s="26">
        <f t="shared" si="156"/>
        <v>1.0297000000000001</v>
      </c>
      <c r="AQ113" s="26">
        <f t="shared" si="156"/>
        <v>1.6396999999999999</v>
      </c>
      <c r="AR113" s="26">
        <f t="shared" si="156"/>
        <v>1.0297000000000001</v>
      </c>
      <c r="AS113" s="26">
        <f t="shared" si="156"/>
        <v>1.0297000000000001</v>
      </c>
      <c r="AT113" s="26">
        <f t="shared" si="156"/>
        <v>1.0523</v>
      </c>
      <c r="AU113" s="26">
        <f t="shared" si="156"/>
        <v>1.5758000000000001</v>
      </c>
      <c r="AV113" s="26">
        <f t="shared" si="156"/>
        <v>1.5121</v>
      </c>
      <c r="AW113" s="26">
        <f t="shared" si="156"/>
        <v>1.6172</v>
      </c>
      <c r="AX113" s="26">
        <f t="shared" si="156"/>
        <v>2.2791999999999999</v>
      </c>
      <c r="AY113" s="26">
        <f t="shared" si="156"/>
        <v>1.3517999999999999</v>
      </c>
      <c r="AZ113" s="26">
        <f t="shared" si="156"/>
        <v>1.0297000000000001</v>
      </c>
      <c r="BA113" s="26">
        <f t="shared" si="156"/>
        <v>1.0297000000000001</v>
      </c>
      <c r="BB113" s="26">
        <f t="shared" si="156"/>
        <v>1.0297000000000001</v>
      </c>
      <c r="BC113" s="26">
        <f t="shared" si="156"/>
        <v>1.0297000000000001</v>
      </c>
      <c r="BD113" s="26">
        <f t="shared" si="156"/>
        <v>1.0361</v>
      </c>
      <c r="BE113" s="26">
        <f t="shared" si="156"/>
        <v>1.1180000000000001</v>
      </c>
      <c r="BF113" s="26">
        <f t="shared" si="156"/>
        <v>1.0297000000000001</v>
      </c>
      <c r="BG113" s="26">
        <f t="shared" si="156"/>
        <v>1.1435999999999999</v>
      </c>
      <c r="BH113" s="26">
        <f t="shared" si="156"/>
        <v>1.2148000000000001</v>
      </c>
      <c r="BI113" s="26">
        <f t="shared" si="156"/>
        <v>1.6266</v>
      </c>
      <c r="BJ113" s="26">
        <f t="shared" si="156"/>
        <v>1.0297000000000001</v>
      </c>
      <c r="BK113" s="26">
        <f t="shared" si="156"/>
        <v>1.0297000000000001</v>
      </c>
      <c r="BL113" s="26">
        <f t="shared" si="156"/>
        <v>2.3111999999999999</v>
      </c>
      <c r="BM113" s="26">
        <f t="shared" si="156"/>
        <v>1.4232</v>
      </c>
      <c r="BN113" s="26">
        <f t="shared" si="156"/>
        <v>1.0430999999999999</v>
      </c>
      <c r="BO113" s="26">
        <f t="shared" ref="BO113" si="157">MAX(BO111,BO112)</f>
        <v>1.1128</v>
      </c>
      <c r="BP113" s="26">
        <f t="shared" ref="BP113:EA113" si="158">MAX(BP111,BP112)</f>
        <v>2.0686</v>
      </c>
      <c r="BQ113" s="26">
        <f t="shared" si="158"/>
        <v>1.0297000000000001</v>
      </c>
      <c r="BR113" s="26">
        <f t="shared" si="158"/>
        <v>1.0322</v>
      </c>
      <c r="BS113" s="26">
        <f t="shared" si="158"/>
        <v>1.1144000000000001</v>
      </c>
      <c r="BT113" s="26">
        <f t="shared" si="158"/>
        <v>1.4164000000000001</v>
      </c>
      <c r="BU113" s="26">
        <f t="shared" si="158"/>
        <v>1.3677999999999999</v>
      </c>
      <c r="BV113" s="26">
        <f t="shared" si="158"/>
        <v>1.1099000000000001</v>
      </c>
      <c r="BW113" s="26">
        <f t="shared" si="158"/>
        <v>1.0681</v>
      </c>
      <c r="BX113" s="26">
        <f t="shared" si="158"/>
        <v>2.3694999999999999</v>
      </c>
      <c r="BY113" s="26">
        <f t="shared" si="158"/>
        <v>1.4279999999999999</v>
      </c>
      <c r="BZ113" s="26">
        <f t="shared" si="158"/>
        <v>1.7262999999999999</v>
      </c>
      <c r="CA113" s="26">
        <f t="shared" si="158"/>
        <v>2.0516000000000001</v>
      </c>
      <c r="CB113" s="26">
        <f t="shared" si="158"/>
        <v>1.0297000000000001</v>
      </c>
      <c r="CC113" s="26">
        <f t="shared" si="158"/>
        <v>1.8842000000000001</v>
      </c>
      <c r="CD113" s="26">
        <f t="shared" si="158"/>
        <v>2.3957999999999999</v>
      </c>
      <c r="CE113" s="26">
        <f t="shared" si="158"/>
        <v>1.9896</v>
      </c>
      <c r="CF113" s="26">
        <f t="shared" si="158"/>
        <v>2.2077</v>
      </c>
      <c r="CG113" s="26">
        <f t="shared" si="158"/>
        <v>1.8653999999999999</v>
      </c>
      <c r="CH113" s="26">
        <f t="shared" si="158"/>
        <v>2.2454000000000001</v>
      </c>
      <c r="CI113" s="26">
        <f t="shared" si="158"/>
        <v>1.1923999999999999</v>
      </c>
      <c r="CJ113" s="26">
        <f t="shared" si="158"/>
        <v>1.1636</v>
      </c>
      <c r="CK113" s="26">
        <f t="shared" si="158"/>
        <v>1.0306999999999999</v>
      </c>
      <c r="CL113" s="26">
        <f t="shared" si="158"/>
        <v>1.1145</v>
      </c>
      <c r="CM113" s="26">
        <f t="shared" si="158"/>
        <v>1.1933</v>
      </c>
      <c r="CN113" s="26">
        <f t="shared" si="158"/>
        <v>1.0297000000000001</v>
      </c>
      <c r="CO113" s="26">
        <f t="shared" si="158"/>
        <v>1.0297000000000001</v>
      </c>
      <c r="CP113" s="26">
        <f t="shared" si="158"/>
        <v>1.1554</v>
      </c>
      <c r="CQ113" s="26">
        <f t="shared" si="158"/>
        <v>1.1767000000000001</v>
      </c>
      <c r="CR113" s="26">
        <f t="shared" si="158"/>
        <v>1.8504</v>
      </c>
      <c r="CS113" s="26">
        <f t="shared" si="158"/>
        <v>1.6604000000000001</v>
      </c>
      <c r="CT113" s="26">
        <f t="shared" si="158"/>
        <v>2.1625999999999999</v>
      </c>
      <c r="CU113" s="26">
        <f t="shared" si="158"/>
        <v>1.2373000000000001</v>
      </c>
      <c r="CV113" s="26">
        <f t="shared" si="158"/>
        <v>2.3957999999999999</v>
      </c>
      <c r="CW113" s="26">
        <f t="shared" si="158"/>
        <v>1.8805000000000001</v>
      </c>
      <c r="CX113" s="26">
        <f t="shared" si="158"/>
        <v>1.2419</v>
      </c>
      <c r="CY113" s="26">
        <f t="shared" si="158"/>
        <v>2.3957999999999999</v>
      </c>
      <c r="CZ113" s="26">
        <f t="shared" si="158"/>
        <v>1.0815999999999999</v>
      </c>
      <c r="DA113" s="26">
        <f t="shared" si="158"/>
        <v>1.8184</v>
      </c>
      <c r="DB113" s="26">
        <f t="shared" si="158"/>
        <v>1.4878</v>
      </c>
      <c r="DC113" s="26">
        <f t="shared" si="158"/>
        <v>1.8579000000000001</v>
      </c>
      <c r="DD113" s="26">
        <f t="shared" si="158"/>
        <v>1.9275</v>
      </c>
      <c r="DE113" s="26">
        <f t="shared" si="158"/>
        <v>1.5398000000000001</v>
      </c>
      <c r="DF113" s="26">
        <f t="shared" si="158"/>
        <v>1.0297000000000001</v>
      </c>
      <c r="DG113" s="26">
        <f t="shared" si="158"/>
        <v>2.2322000000000002</v>
      </c>
      <c r="DH113" s="26">
        <f t="shared" si="158"/>
        <v>1.0861000000000001</v>
      </c>
      <c r="DI113" s="26">
        <f t="shared" si="158"/>
        <v>1.0525</v>
      </c>
      <c r="DJ113" s="26">
        <f t="shared" si="158"/>
        <v>1.2093</v>
      </c>
      <c r="DK113" s="26">
        <f t="shared" si="158"/>
        <v>1.2355</v>
      </c>
      <c r="DL113" s="26">
        <f t="shared" si="158"/>
        <v>1.0297000000000001</v>
      </c>
      <c r="DM113" s="26">
        <f t="shared" si="158"/>
        <v>1.6999</v>
      </c>
      <c r="DN113" s="26">
        <f t="shared" si="158"/>
        <v>1.107</v>
      </c>
      <c r="DO113" s="26">
        <f t="shared" si="158"/>
        <v>1.0397000000000001</v>
      </c>
      <c r="DP113" s="26">
        <f t="shared" si="158"/>
        <v>1.8352999999999999</v>
      </c>
      <c r="DQ113" s="26">
        <f t="shared" si="158"/>
        <v>1.1500999999999999</v>
      </c>
      <c r="DR113" s="26">
        <f t="shared" si="158"/>
        <v>1.1086</v>
      </c>
      <c r="DS113" s="26">
        <f t="shared" si="158"/>
        <v>1.2208000000000001</v>
      </c>
      <c r="DT113" s="26">
        <f t="shared" si="158"/>
        <v>1.9256</v>
      </c>
      <c r="DU113" s="26">
        <f t="shared" si="158"/>
        <v>1.4281999999999999</v>
      </c>
      <c r="DV113" s="26">
        <f t="shared" si="158"/>
        <v>1.8391</v>
      </c>
      <c r="DW113" s="26">
        <f t="shared" si="158"/>
        <v>1.5306</v>
      </c>
      <c r="DX113" s="26">
        <f t="shared" si="158"/>
        <v>1.952</v>
      </c>
      <c r="DY113" s="26">
        <f t="shared" si="158"/>
        <v>1.5389999999999999</v>
      </c>
      <c r="DZ113" s="26">
        <f t="shared" si="158"/>
        <v>1.2079</v>
      </c>
      <c r="EA113" s="26">
        <f t="shared" si="158"/>
        <v>1.2284999999999999</v>
      </c>
      <c r="EB113" s="26">
        <f t="shared" ref="EB113:FX113" si="159">MAX(EB111,EB112)</f>
        <v>1.2304999999999999</v>
      </c>
      <c r="EC113" s="26">
        <f t="shared" si="159"/>
        <v>1.6059000000000001</v>
      </c>
      <c r="ED113" s="26">
        <f t="shared" si="159"/>
        <v>1.0934999999999999</v>
      </c>
      <c r="EE113" s="26">
        <f t="shared" si="159"/>
        <v>1.8861000000000001</v>
      </c>
      <c r="EF113" s="26">
        <f t="shared" si="159"/>
        <v>1.1088</v>
      </c>
      <c r="EG113" s="26">
        <f t="shared" si="159"/>
        <v>1.6435</v>
      </c>
      <c r="EH113" s="26">
        <f t="shared" si="159"/>
        <v>1.6585000000000001</v>
      </c>
      <c r="EI113" s="26">
        <f t="shared" si="159"/>
        <v>1.0297000000000001</v>
      </c>
      <c r="EJ113" s="26">
        <f t="shared" si="159"/>
        <v>1.0297000000000001</v>
      </c>
      <c r="EK113" s="26">
        <f t="shared" si="159"/>
        <v>1.1963999999999999</v>
      </c>
      <c r="EL113" s="26">
        <f t="shared" si="159"/>
        <v>1.2585999999999999</v>
      </c>
      <c r="EM113" s="26">
        <f t="shared" si="159"/>
        <v>1.4131</v>
      </c>
      <c r="EN113" s="26">
        <f t="shared" si="159"/>
        <v>1.1435999999999999</v>
      </c>
      <c r="EO113" s="26">
        <f t="shared" si="159"/>
        <v>1.5271999999999999</v>
      </c>
      <c r="EP113" s="26">
        <f t="shared" si="159"/>
        <v>1.2897000000000001</v>
      </c>
      <c r="EQ113" s="26">
        <f t="shared" si="159"/>
        <v>1.0501</v>
      </c>
      <c r="ER113" s="26">
        <f t="shared" si="159"/>
        <v>1.4911000000000001</v>
      </c>
      <c r="ES113" s="26">
        <f t="shared" si="159"/>
        <v>1.9933000000000001</v>
      </c>
      <c r="ET113" s="26">
        <f t="shared" si="159"/>
        <v>2.0855000000000001</v>
      </c>
      <c r="EU113" s="26">
        <f t="shared" si="159"/>
        <v>1.216</v>
      </c>
      <c r="EV113" s="26">
        <f t="shared" si="159"/>
        <v>2.3355999999999999</v>
      </c>
      <c r="EW113" s="26">
        <f t="shared" si="159"/>
        <v>1.1793</v>
      </c>
      <c r="EX113" s="26">
        <f t="shared" si="159"/>
        <v>1.9313</v>
      </c>
      <c r="EY113" s="26">
        <f t="shared" si="159"/>
        <v>1.1990000000000001</v>
      </c>
      <c r="EZ113" s="26">
        <f t="shared" si="159"/>
        <v>2.1061999999999999</v>
      </c>
      <c r="FA113" s="26">
        <f t="shared" si="159"/>
        <v>1.0401</v>
      </c>
      <c r="FB113" s="26">
        <f t="shared" si="159"/>
        <v>1.5476000000000001</v>
      </c>
      <c r="FC113" s="26">
        <f t="shared" si="159"/>
        <v>1.0882000000000001</v>
      </c>
      <c r="FD113" s="26">
        <f t="shared" si="159"/>
        <v>1.3391999999999999</v>
      </c>
      <c r="FE113" s="26">
        <f t="shared" si="159"/>
        <v>2.3206000000000002</v>
      </c>
      <c r="FF113" s="26">
        <f t="shared" si="159"/>
        <v>1.9256</v>
      </c>
      <c r="FG113" s="26">
        <f t="shared" si="159"/>
        <v>2.1551</v>
      </c>
      <c r="FH113" s="26">
        <f t="shared" si="159"/>
        <v>2.3243</v>
      </c>
      <c r="FI113" s="26">
        <f t="shared" si="159"/>
        <v>1.0882000000000001</v>
      </c>
      <c r="FJ113" s="26">
        <f t="shared" si="159"/>
        <v>1.0682</v>
      </c>
      <c r="FK113" s="26">
        <f t="shared" si="159"/>
        <v>1.0507</v>
      </c>
      <c r="FL113" s="26">
        <f t="shared" si="159"/>
        <v>1.0297000000000001</v>
      </c>
      <c r="FM113" s="26">
        <f t="shared" si="159"/>
        <v>1.0345</v>
      </c>
      <c r="FN113" s="26">
        <f t="shared" si="159"/>
        <v>1.0297000000000001</v>
      </c>
      <c r="FO113" s="26">
        <f t="shared" si="159"/>
        <v>1.1165</v>
      </c>
      <c r="FP113" s="26">
        <f t="shared" si="159"/>
        <v>1.0526</v>
      </c>
      <c r="FQ113" s="26">
        <f t="shared" si="159"/>
        <v>1.1307</v>
      </c>
      <c r="FR113" s="26">
        <f t="shared" si="159"/>
        <v>1.9725999999999999</v>
      </c>
      <c r="FS113" s="26">
        <f t="shared" si="159"/>
        <v>1.9802</v>
      </c>
      <c r="FT113" s="26">
        <f t="shared" si="159"/>
        <v>2.3807999999999998</v>
      </c>
      <c r="FU113" s="26">
        <f t="shared" si="159"/>
        <v>1.1765000000000001</v>
      </c>
      <c r="FV113" s="26">
        <f t="shared" si="159"/>
        <v>1.1902999999999999</v>
      </c>
      <c r="FW113" s="26">
        <f t="shared" si="159"/>
        <v>2.0949</v>
      </c>
      <c r="FX113" s="26">
        <f t="shared" si="159"/>
        <v>2.3431999999999999</v>
      </c>
      <c r="FY113" s="83"/>
      <c r="FZ113" s="83">
        <f>SUM(C113:FX113)</f>
        <v>257.61180000000007</v>
      </c>
      <c r="GA113" s="2"/>
      <c r="GB113" s="14"/>
      <c r="GC113" s="14"/>
      <c r="GD113" s="14"/>
      <c r="GE113" s="2"/>
      <c r="GF113" s="2"/>
      <c r="GG113" s="2"/>
      <c r="GH113" s="2"/>
      <c r="GI113" s="2"/>
      <c r="GJ113" s="2"/>
      <c r="GK113" s="2"/>
    </row>
    <row r="114" spans="1:202" x14ac:dyDescent="0.35">
      <c r="A114" s="2"/>
      <c r="B114" s="2" t="s">
        <v>490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6"/>
      <c r="FZ114" s="26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</row>
    <row r="115" spans="1:202" x14ac:dyDescent="0.35">
      <c r="A115" s="3" t="s">
        <v>842</v>
      </c>
      <c r="B115" s="30" t="s">
        <v>843</v>
      </c>
      <c r="C115" s="26">
        <f t="shared" ref="C115:AH115" si="160">ROUND(IF(C103&lt;453.5,0.825-(0.0000639*(453.5-C103)),IF(C103&lt;1567.5,0.8595-(0.000031*(1567.5-C103)),IF(C103&lt;6682,0.885-(0.000005*(6682-C103)),IF(C103&lt;30000,0.905-(0.0000009*(30000-C103)),0.905)))),4)</f>
        <v>0.88419999999999999</v>
      </c>
      <c r="D115" s="26">
        <f t="shared" si="160"/>
        <v>0.90500000000000003</v>
      </c>
      <c r="E115" s="26">
        <f t="shared" si="160"/>
        <v>0.87839999999999996</v>
      </c>
      <c r="F115" s="26">
        <f t="shared" si="160"/>
        <v>0.9</v>
      </c>
      <c r="G115" s="26">
        <f t="shared" si="160"/>
        <v>0.86080000000000001</v>
      </c>
      <c r="H115" s="26">
        <f t="shared" si="160"/>
        <v>0.84409999999999996</v>
      </c>
      <c r="I115" s="26">
        <f t="shared" si="160"/>
        <v>0.88500000000000001</v>
      </c>
      <c r="J115" s="26">
        <f t="shared" si="160"/>
        <v>0.86150000000000004</v>
      </c>
      <c r="K115" s="26">
        <f t="shared" si="160"/>
        <v>0.81189999999999996</v>
      </c>
      <c r="L115" s="26">
        <f t="shared" si="160"/>
        <v>0.86199999999999999</v>
      </c>
      <c r="M115" s="26">
        <f t="shared" si="160"/>
        <v>0.83740000000000003</v>
      </c>
      <c r="N115" s="26">
        <f t="shared" si="160"/>
        <v>0.90500000000000003</v>
      </c>
      <c r="O115" s="26">
        <f t="shared" si="160"/>
        <v>0.8891</v>
      </c>
      <c r="P115" s="26">
        <f t="shared" si="160"/>
        <v>0.81599999999999995</v>
      </c>
      <c r="Q115" s="26">
        <f t="shared" si="160"/>
        <v>0.90500000000000003</v>
      </c>
      <c r="R115" s="26">
        <f t="shared" si="160"/>
        <v>0.88439999999999996</v>
      </c>
      <c r="S115" s="26">
        <f t="shared" si="160"/>
        <v>0.85929999999999995</v>
      </c>
      <c r="T115" s="26">
        <f t="shared" si="160"/>
        <v>0.80620000000000003</v>
      </c>
      <c r="U115" s="26">
        <f t="shared" si="160"/>
        <v>0.79949999999999999</v>
      </c>
      <c r="V115" s="26">
        <f t="shared" si="160"/>
        <v>0.81220000000000003</v>
      </c>
      <c r="W115" s="26">
        <f t="shared" si="160"/>
        <v>0.79930000000000001</v>
      </c>
      <c r="X115" s="26">
        <f t="shared" si="160"/>
        <v>0.79920000000000002</v>
      </c>
      <c r="Y115" s="26">
        <f t="shared" si="160"/>
        <v>0.83789999999999998</v>
      </c>
      <c r="Z115" s="26">
        <f t="shared" si="160"/>
        <v>0.81079999999999997</v>
      </c>
      <c r="AA115" s="26">
        <f t="shared" si="160"/>
        <v>0.90500000000000003</v>
      </c>
      <c r="AB115" s="26">
        <f t="shared" si="160"/>
        <v>0.90210000000000001</v>
      </c>
      <c r="AC115" s="26">
        <f t="shared" si="160"/>
        <v>0.83720000000000006</v>
      </c>
      <c r="AD115" s="26">
        <f t="shared" si="160"/>
        <v>0.85560000000000003</v>
      </c>
      <c r="AE115" s="26">
        <f t="shared" si="160"/>
        <v>0.80220000000000002</v>
      </c>
      <c r="AF115" s="26">
        <f t="shared" si="160"/>
        <v>0.80649999999999999</v>
      </c>
      <c r="AG115" s="26">
        <f t="shared" si="160"/>
        <v>0.82909999999999995</v>
      </c>
      <c r="AH115" s="26">
        <f t="shared" si="160"/>
        <v>0.83909999999999996</v>
      </c>
      <c r="AI115" s="26">
        <f t="shared" ref="AI115:BN115" si="161">ROUND(IF(AI103&lt;453.5,0.825-(0.0000639*(453.5-AI103)),IF(AI103&lt;1567.5,0.8595-(0.000031*(1567.5-AI103)),IF(AI103&lt;6682,0.885-(0.000005*(6682-AI103)),IF(AI103&lt;30000,0.905-(0.0000009*(30000-AI103)),0.905)))),4)</f>
        <v>0.82050000000000001</v>
      </c>
      <c r="AJ115" s="26">
        <f t="shared" si="161"/>
        <v>0.80759999999999998</v>
      </c>
      <c r="AK115" s="26">
        <f t="shared" si="161"/>
        <v>0.80640000000000001</v>
      </c>
      <c r="AL115" s="26">
        <f t="shared" si="161"/>
        <v>0.8145</v>
      </c>
      <c r="AM115" s="26">
        <f t="shared" si="161"/>
        <v>0.81559999999999999</v>
      </c>
      <c r="AN115" s="26">
        <f t="shared" si="161"/>
        <v>0.81310000000000004</v>
      </c>
      <c r="AO115" s="26">
        <f t="shared" si="161"/>
        <v>0.87190000000000001</v>
      </c>
      <c r="AP115" s="26">
        <f t="shared" si="161"/>
        <v>0.90500000000000003</v>
      </c>
      <c r="AQ115" s="26">
        <f t="shared" si="161"/>
        <v>0.81210000000000004</v>
      </c>
      <c r="AR115" s="26">
        <f t="shared" si="161"/>
        <v>0.90500000000000003</v>
      </c>
      <c r="AS115" s="26">
        <f t="shared" si="161"/>
        <v>0.88300000000000001</v>
      </c>
      <c r="AT115" s="26">
        <f t="shared" si="161"/>
        <v>0.86339999999999995</v>
      </c>
      <c r="AU115" s="26">
        <f t="shared" si="161"/>
        <v>0.81310000000000004</v>
      </c>
      <c r="AV115" s="26">
        <f t="shared" si="161"/>
        <v>0.81489999999999996</v>
      </c>
      <c r="AW115" s="26">
        <f t="shared" si="161"/>
        <v>0.81240000000000001</v>
      </c>
      <c r="AX115" s="26">
        <f t="shared" si="161"/>
        <v>0.80120000000000002</v>
      </c>
      <c r="AY115" s="26">
        <f t="shared" si="161"/>
        <v>0.82099999999999995</v>
      </c>
      <c r="AZ115" s="26">
        <f t="shared" si="161"/>
        <v>0.88870000000000005</v>
      </c>
      <c r="BA115" s="26">
        <f t="shared" si="161"/>
        <v>0.88619999999999999</v>
      </c>
      <c r="BB115" s="26">
        <f t="shared" si="161"/>
        <v>0.88470000000000004</v>
      </c>
      <c r="BC115" s="26">
        <f t="shared" si="161"/>
        <v>0.9</v>
      </c>
      <c r="BD115" s="26">
        <f t="shared" si="161"/>
        <v>0.86980000000000002</v>
      </c>
      <c r="BE115" s="26">
        <f t="shared" si="161"/>
        <v>0.8448</v>
      </c>
      <c r="BF115" s="26">
        <f t="shared" si="161"/>
        <v>0.90100000000000002</v>
      </c>
      <c r="BG115" s="26">
        <f t="shared" si="161"/>
        <v>0.83940000000000003</v>
      </c>
      <c r="BH115" s="26">
        <f t="shared" si="161"/>
        <v>0.82869999999999999</v>
      </c>
      <c r="BI115" s="26">
        <f t="shared" si="161"/>
        <v>0.81230000000000002</v>
      </c>
      <c r="BJ115" s="26">
        <f t="shared" si="161"/>
        <v>0.88319999999999999</v>
      </c>
      <c r="BK115" s="26">
        <f t="shared" si="161"/>
        <v>0.90500000000000003</v>
      </c>
      <c r="BL115" s="26">
        <f t="shared" si="161"/>
        <v>0.80069999999999997</v>
      </c>
      <c r="BM115" s="26">
        <f t="shared" si="161"/>
        <v>0.81830000000000003</v>
      </c>
      <c r="BN115" s="26">
        <f t="shared" si="161"/>
        <v>0.86680000000000001</v>
      </c>
      <c r="BO115" s="26">
        <f t="shared" ref="BO115:DZ115" si="162">ROUND(IF(BO103&lt;453.5,0.825-(0.0000639*(453.5-BO103)),IF(BO103&lt;1567.5,0.8595-(0.000031*(1567.5-BO103)),IF(BO103&lt;6682,0.885-(0.000005*(6682-BO103)),IF(BO103&lt;30000,0.905-(0.0000009*(30000-BO103)),0.905)))),4)</f>
        <v>0.8478</v>
      </c>
      <c r="BP115" s="26">
        <f t="shared" si="162"/>
        <v>0.80479999999999996</v>
      </c>
      <c r="BQ115" s="26">
        <f t="shared" si="162"/>
        <v>0.88080000000000003</v>
      </c>
      <c r="BR115" s="26">
        <f t="shared" si="162"/>
        <v>0.874</v>
      </c>
      <c r="BS115" s="26">
        <f t="shared" si="162"/>
        <v>0.8468</v>
      </c>
      <c r="BT115" s="26">
        <f t="shared" si="162"/>
        <v>0.81859999999999999</v>
      </c>
      <c r="BU115" s="26">
        <f t="shared" si="162"/>
        <v>0.82040000000000002</v>
      </c>
      <c r="BV115" s="26">
        <f t="shared" si="162"/>
        <v>0.84940000000000004</v>
      </c>
      <c r="BW115" s="26">
        <f t="shared" si="162"/>
        <v>0.86170000000000002</v>
      </c>
      <c r="BX115" s="26">
        <f t="shared" si="162"/>
        <v>0.79969999999999997</v>
      </c>
      <c r="BY115" s="26">
        <f t="shared" si="162"/>
        <v>0.82110000000000005</v>
      </c>
      <c r="BZ115" s="26">
        <f t="shared" si="162"/>
        <v>0.81059999999999999</v>
      </c>
      <c r="CA115" s="26">
        <f t="shared" si="162"/>
        <v>0.80510000000000004</v>
      </c>
      <c r="CB115" s="26">
        <f t="shared" si="162"/>
        <v>0.90500000000000003</v>
      </c>
      <c r="CC115" s="26">
        <f t="shared" si="162"/>
        <v>0.80789999999999995</v>
      </c>
      <c r="CD115" s="26">
        <f t="shared" si="162"/>
        <v>0.79920000000000002</v>
      </c>
      <c r="CE115" s="26">
        <f t="shared" si="162"/>
        <v>0.80610000000000004</v>
      </c>
      <c r="CF115" s="26">
        <f t="shared" si="162"/>
        <v>0.8024</v>
      </c>
      <c r="CG115" s="26">
        <f t="shared" si="162"/>
        <v>0.80820000000000003</v>
      </c>
      <c r="CH115" s="26">
        <f t="shared" si="162"/>
        <v>0.80179999999999996</v>
      </c>
      <c r="CI115" s="26">
        <f t="shared" si="162"/>
        <v>0.83209999999999995</v>
      </c>
      <c r="CJ115" s="26">
        <f t="shared" si="162"/>
        <v>0.83640000000000003</v>
      </c>
      <c r="CK115" s="26">
        <f t="shared" si="162"/>
        <v>0.87560000000000004</v>
      </c>
      <c r="CL115" s="26">
        <f t="shared" si="162"/>
        <v>0.8468</v>
      </c>
      <c r="CM115" s="26">
        <f t="shared" si="162"/>
        <v>0.83189999999999997</v>
      </c>
      <c r="CN115" s="26">
        <f t="shared" si="162"/>
        <v>0.90500000000000003</v>
      </c>
      <c r="CO115" s="26">
        <f t="shared" si="162"/>
        <v>0.89059999999999995</v>
      </c>
      <c r="CP115" s="26">
        <f t="shared" si="162"/>
        <v>0.83760000000000001</v>
      </c>
      <c r="CQ115" s="26">
        <f t="shared" si="162"/>
        <v>0.83440000000000003</v>
      </c>
      <c r="CR115" s="26">
        <f t="shared" si="162"/>
        <v>0.8085</v>
      </c>
      <c r="CS115" s="26">
        <f t="shared" si="162"/>
        <v>0.81169999999999998</v>
      </c>
      <c r="CT115" s="26">
        <f t="shared" si="162"/>
        <v>0.80320000000000003</v>
      </c>
      <c r="CU115" s="26">
        <f t="shared" si="162"/>
        <v>0.82530000000000003</v>
      </c>
      <c r="CV115" s="26">
        <f t="shared" si="162"/>
        <v>0.79920000000000002</v>
      </c>
      <c r="CW115" s="26">
        <f t="shared" si="162"/>
        <v>0.80800000000000005</v>
      </c>
      <c r="CX115" s="26">
        <f t="shared" si="162"/>
        <v>0.82509999999999994</v>
      </c>
      <c r="CY115" s="26">
        <f t="shared" si="162"/>
        <v>0.79920000000000002</v>
      </c>
      <c r="CZ115" s="26">
        <f t="shared" si="162"/>
        <v>0.86040000000000005</v>
      </c>
      <c r="DA115" s="26">
        <f t="shared" si="162"/>
        <v>0.80900000000000005</v>
      </c>
      <c r="DB115" s="26">
        <f t="shared" si="162"/>
        <v>0.81589999999999996</v>
      </c>
      <c r="DC115" s="26">
        <f t="shared" si="162"/>
        <v>0.80840000000000001</v>
      </c>
      <c r="DD115" s="26">
        <f t="shared" si="162"/>
        <v>0.80720000000000003</v>
      </c>
      <c r="DE115" s="26">
        <f t="shared" si="162"/>
        <v>0.81389999999999996</v>
      </c>
      <c r="DF115" s="26">
        <f t="shared" si="162"/>
        <v>0.89590000000000003</v>
      </c>
      <c r="DG115" s="26">
        <f t="shared" si="162"/>
        <v>0.80200000000000005</v>
      </c>
      <c r="DH115" s="26">
        <f t="shared" si="162"/>
        <v>0.86</v>
      </c>
      <c r="DI115" s="26">
        <f t="shared" si="162"/>
        <v>0.86339999999999995</v>
      </c>
      <c r="DJ115" s="26">
        <f t="shared" si="162"/>
        <v>0.82950000000000002</v>
      </c>
      <c r="DK115" s="26">
        <f t="shared" si="162"/>
        <v>0.8256</v>
      </c>
      <c r="DL115" s="26">
        <f t="shared" si="162"/>
        <v>0.87970000000000004</v>
      </c>
      <c r="DM115" s="26">
        <f t="shared" si="162"/>
        <v>0.81100000000000005</v>
      </c>
      <c r="DN115" s="26">
        <f t="shared" si="162"/>
        <v>0.85109999999999997</v>
      </c>
      <c r="DO115" s="26">
        <f t="shared" si="162"/>
        <v>0.86799999999999999</v>
      </c>
      <c r="DP115" s="26">
        <f t="shared" si="162"/>
        <v>0.80869999999999997</v>
      </c>
      <c r="DQ115" s="26">
        <f t="shared" si="162"/>
        <v>0.83840000000000003</v>
      </c>
      <c r="DR115" s="26">
        <f t="shared" si="162"/>
        <v>0.85019999999999996</v>
      </c>
      <c r="DS115" s="26">
        <f t="shared" si="162"/>
        <v>0.82779999999999998</v>
      </c>
      <c r="DT115" s="26">
        <f t="shared" si="162"/>
        <v>0.80720000000000003</v>
      </c>
      <c r="DU115" s="26">
        <f t="shared" si="162"/>
        <v>0.81810000000000005</v>
      </c>
      <c r="DV115" s="26">
        <f t="shared" si="162"/>
        <v>0.80869999999999997</v>
      </c>
      <c r="DW115" s="26">
        <f t="shared" si="162"/>
        <v>0.81420000000000003</v>
      </c>
      <c r="DX115" s="26">
        <f t="shared" si="162"/>
        <v>0.80679999999999996</v>
      </c>
      <c r="DY115" s="26">
        <f t="shared" si="162"/>
        <v>0.81389999999999996</v>
      </c>
      <c r="DZ115" s="26">
        <f t="shared" si="162"/>
        <v>0.82969999999999999</v>
      </c>
      <c r="EA115" s="26">
        <f t="shared" ref="EA115:FX115" si="163">ROUND(IF(EA103&lt;453.5,0.825-(0.0000639*(453.5-EA103)),IF(EA103&lt;1567.5,0.8595-(0.000031*(1567.5-EA103)),IF(EA103&lt;6682,0.885-(0.000005*(6682-EA103)),IF(EA103&lt;30000,0.905-(0.0000009*(30000-EA103)),0.905)))),4)</f>
        <v>0.8266</v>
      </c>
      <c r="EB115" s="26">
        <f t="shared" si="163"/>
        <v>0.82630000000000003</v>
      </c>
      <c r="EC115" s="26">
        <f t="shared" si="163"/>
        <v>0.81259999999999999</v>
      </c>
      <c r="ED115" s="26">
        <f t="shared" si="163"/>
        <v>0.85880000000000001</v>
      </c>
      <c r="EE115" s="26">
        <f t="shared" si="163"/>
        <v>0.80789999999999995</v>
      </c>
      <c r="EF115" s="26">
        <f t="shared" si="163"/>
        <v>0.85</v>
      </c>
      <c r="EG115" s="26">
        <f t="shared" si="163"/>
        <v>0.81200000000000006</v>
      </c>
      <c r="EH115" s="26">
        <f t="shared" si="163"/>
        <v>0.81169999999999998</v>
      </c>
      <c r="EI115" s="26">
        <f t="shared" si="163"/>
        <v>0.89</v>
      </c>
      <c r="EJ115" s="26">
        <f t="shared" si="163"/>
        <v>0.88700000000000001</v>
      </c>
      <c r="EK115" s="26">
        <f t="shared" si="163"/>
        <v>0.83150000000000002</v>
      </c>
      <c r="EL115" s="26">
        <f t="shared" si="163"/>
        <v>0.8246</v>
      </c>
      <c r="EM115" s="26">
        <f t="shared" si="163"/>
        <v>0.81869999999999998</v>
      </c>
      <c r="EN115" s="26">
        <f t="shared" si="163"/>
        <v>0.83940000000000003</v>
      </c>
      <c r="EO115" s="26">
        <f t="shared" si="163"/>
        <v>0.81440000000000001</v>
      </c>
      <c r="EP115" s="26">
        <f t="shared" si="163"/>
        <v>0.82340000000000002</v>
      </c>
      <c r="EQ115" s="26">
        <f t="shared" si="163"/>
        <v>0.86419999999999997</v>
      </c>
      <c r="ER115" s="26">
        <f t="shared" si="163"/>
        <v>0.81569999999999998</v>
      </c>
      <c r="ES115" s="26">
        <f t="shared" si="163"/>
        <v>0.80610000000000004</v>
      </c>
      <c r="ET115" s="26">
        <f t="shared" si="163"/>
        <v>0.80859999999999999</v>
      </c>
      <c r="EU115" s="26">
        <f t="shared" si="163"/>
        <v>0.82850000000000001</v>
      </c>
      <c r="EV115" s="26">
        <f t="shared" si="163"/>
        <v>0.80020000000000002</v>
      </c>
      <c r="EW115" s="26">
        <f t="shared" si="163"/>
        <v>0.83399999999999996</v>
      </c>
      <c r="EX115" s="26">
        <f t="shared" si="163"/>
        <v>0.80710000000000004</v>
      </c>
      <c r="EY115" s="26">
        <f t="shared" si="163"/>
        <v>0.83109999999999995</v>
      </c>
      <c r="EZ115" s="26">
        <f t="shared" si="163"/>
        <v>0.80410000000000004</v>
      </c>
      <c r="FA115" s="26">
        <f t="shared" si="163"/>
        <v>0.8679</v>
      </c>
      <c r="FB115" s="26">
        <f t="shared" si="163"/>
        <v>0.81359999999999999</v>
      </c>
      <c r="FC115" s="26">
        <f t="shared" si="163"/>
        <v>0.85980000000000001</v>
      </c>
      <c r="FD115" s="26">
        <f t="shared" si="163"/>
        <v>0.82150000000000001</v>
      </c>
      <c r="FE115" s="26">
        <f t="shared" si="163"/>
        <v>0.80049999999999999</v>
      </c>
      <c r="FF115" s="26">
        <f t="shared" si="163"/>
        <v>0.80720000000000003</v>
      </c>
      <c r="FG115" s="26">
        <f t="shared" si="163"/>
        <v>0.80330000000000001</v>
      </c>
      <c r="FH115" s="26">
        <f t="shared" si="163"/>
        <v>0.8004</v>
      </c>
      <c r="FI115" s="26">
        <f t="shared" si="163"/>
        <v>0.85980000000000001</v>
      </c>
      <c r="FJ115" s="26">
        <f t="shared" si="163"/>
        <v>0.86170000000000002</v>
      </c>
      <c r="FK115" s="26">
        <f t="shared" si="163"/>
        <v>0.86399999999999999</v>
      </c>
      <c r="FL115" s="26">
        <f t="shared" si="163"/>
        <v>0.88570000000000004</v>
      </c>
      <c r="FM115" s="26">
        <f t="shared" si="163"/>
        <v>0.87150000000000005</v>
      </c>
      <c r="FN115" s="26">
        <f t="shared" si="163"/>
        <v>0.89839999999999998</v>
      </c>
      <c r="FO115" s="26">
        <f t="shared" si="163"/>
        <v>0.84560000000000002</v>
      </c>
      <c r="FP115" s="26">
        <f t="shared" si="163"/>
        <v>0.86329999999999996</v>
      </c>
      <c r="FQ115" s="26">
        <f t="shared" si="163"/>
        <v>0.84140000000000004</v>
      </c>
      <c r="FR115" s="26">
        <f t="shared" si="163"/>
        <v>0.80640000000000001</v>
      </c>
      <c r="FS115" s="26">
        <f t="shared" si="163"/>
        <v>0.80630000000000002</v>
      </c>
      <c r="FT115" s="26">
        <f t="shared" si="163"/>
        <v>0.79949999999999999</v>
      </c>
      <c r="FU115" s="26">
        <f t="shared" si="163"/>
        <v>0.83450000000000002</v>
      </c>
      <c r="FV115" s="26">
        <f t="shared" si="163"/>
        <v>0.83240000000000003</v>
      </c>
      <c r="FW115" s="26">
        <f t="shared" si="163"/>
        <v>0.80430000000000001</v>
      </c>
      <c r="FX115" s="26">
        <f t="shared" si="163"/>
        <v>0.80010000000000003</v>
      </c>
      <c r="FY115" s="26"/>
      <c r="FZ115" s="26" t="s">
        <v>456</v>
      </c>
      <c r="GA115" s="26"/>
      <c r="GB115" s="2"/>
      <c r="GC115" s="2"/>
      <c r="GD115" s="2"/>
      <c r="GE115" s="2"/>
      <c r="GF115" s="2"/>
      <c r="GG115" s="2"/>
      <c r="GH115" s="2"/>
      <c r="GI115" s="2"/>
      <c r="GJ115" s="2"/>
      <c r="GK115" s="2"/>
    </row>
    <row r="116" spans="1:202" x14ac:dyDescent="0.35">
      <c r="A116" s="2"/>
      <c r="B116" s="2" t="s">
        <v>490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6"/>
      <c r="FZ116" s="2"/>
      <c r="GA116" s="2"/>
      <c r="GB116" s="26"/>
      <c r="GC116" s="26"/>
      <c r="GD116" s="26"/>
      <c r="GE116" s="26"/>
      <c r="GF116" s="26"/>
      <c r="GG116" s="26"/>
      <c r="GH116" s="26"/>
      <c r="GI116" s="2"/>
      <c r="GJ116" s="2"/>
      <c r="GK116" s="2"/>
    </row>
    <row r="117" spans="1:202" x14ac:dyDescent="0.35">
      <c r="A117" s="3" t="s">
        <v>490</v>
      </c>
      <c r="B117" s="30" t="s">
        <v>844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26"/>
      <c r="FZ117" s="2"/>
      <c r="GA117" s="2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</row>
    <row r="118" spans="1:202" x14ac:dyDescent="0.35">
      <c r="A118" s="3" t="s">
        <v>845</v>
      </c>
      <c r="B118" s="2" t="s">
        <v>846</v>
      </c>
      <c r="C118" s="2">
        <f t="shared" ref="C118:AH118" si="164">+C39</f>
        <v>8691.7999999999993</v>
      </c>
      <c r="D118" s="2">
        <f t="shared" si="164"/>
        <v>8691.7999999999993</v>
      </c>
      <c r="E118" s="2">
        <f t="shared" si="164"/>
        <v>8691.7999999999993</v>
      </c>
      <c r="F118" s="2">
        <f t="shared" si="164"/>
        <v>8691.7999999999993</v>
      </c>
      <c r="G118" s="2">
        <f t="shared" si="164"/>
        <v>8691.7999999999993</v>
      </c>
      <c r="H118" s="2">
        <f t="shared" si="164"/>
        <v>8691.7999999999993</v>
      </c>
      <c r="I118" s="2">
        <f t="shared" si="164"/>
        <v>8691.7999999999993</v>
      </c>
      <c r="J118" s="2">
        <f t="shared" si="164"/>
        <v>8691.7999999999993</v>
      </c>
      <c r="K118" s="2">
        <f t="shared" si="164"/>
        <v>8691.7999999999993</v>
      </c>
      <c r="L118" s="2">
        <f t="shared" si="164"/>
        <v>8691.7999999999993</v>
      </c>
      <c r="M118" s="2">
        <f t="shared" si="164"/>
        <v>8691.7999999999993</v>
      </c>
      <c r="N118" s="2">
        <f t="shared" si="164"/>
        <v>8691.7999999999993</v>
      </c>
      <c r="O118" s="2">
        <f t="shared" si="164"/>
        <v>8691.7999999999993</v>
      </c>
      <c r="P118" s="2">
        <f t="shared" si="164"/>
        <v>8691.7999999999993</v>
      </c>
      <c r="Q118" s="2">
        <f t="shared" si="164"/>
        <v>8691.7999999999993</v>
      </c>
      <c r="R118" s="2">
        <f t="shared" si="164"/>
        <v>8691.7999999999993</v>
      </c>
      <c r="S118" s="2">
        <f t="shared" si="164"/>
        <v>8691.7999999999993</v>
      </c>
      <c r="T118" s="2">
        <f t="shared" si="164"/>
        <v>8691.7999999999993</v>
      </c>
      <c r="U118" s="2">
        <f t="shared" si="164"/>
        <v>8691.7999999999993</v>
      </c>
      <c r="V118" s="2">
        <f t="shared" si="164"/>
        <v>8691.7999999999993</v>
      </c>
      <c r="W118" s="2">
        <f t="shared" si="164"/>
        <v>8691.7999999999993</v>
      </c>
      <c r="X118" s="2">
        <f t="shared" si="164"/>
        <v>8691.7999999999993</v>
      </c>
      <c r="Y118" s="2">
        <f t="shared" si="164"/>
        <v>8691.7999999999993</v>
      </c>
      <c r="Z118" s="2">
        <f t="shared" si="164"/>
        <v>8691.7999999999993</v>
      </c>
      <c r="AA118" s="2">
        <f t="shared" si="164"/>
        <v>8691.7999999999993</v>
      </c>
      <c r="AB118" s="2">
        <f t="shared" si="164"/>
        <v>8691.7999999999993</v>
      </c>
      <c r="AC118" s="2">
        <f t="shared" si="164"/>
        <v>8691.7999999999993</v>
      </c>
      <c r="AD118" s="2">
        <f t="shared" si="164"/>
        <v>8691.7999999999993</v>
      </c>
      <c r="AE118" s="2">
        <f t="shared" si="164"/>
        <v>8691.7999999999993</v>
      </c>
      <c r="AF118" s="2">
        <f t="shared" si="164"/>
        <v>8691.7999999999993</v>
      </c>
      <c r="AG118" s="2">
        <f t="shared" si="164"/>
        <v>8691.7999999999993</v>
      </c>
      <c r="AH118" s="2">
        <f t="shared" si="164"/>
        <v>8691.7999999999993</v>
      </c>
      <c r="AI118" s="2">
        <f t="shared" ref="AI118:BN118" si="165">+AI39</f>
        <v>8691.7999999999993</v>
      </c>
      <c r="AJ118" s="2">
        <f t="shared" si="165"/>
        <v>8691.7999999999993</v>
      </c>
      <c r="AK118" s="2">
        <f t="shared" si="165"/>
        <v>8691.7999999999993</v>
      </c>
      <c r="AL118" s="2">
        <f t="shared" si="165"/>
        <v>8691.7999999999993</v>
      </c>
      <c r="AM118" s="2">
        <f t="shared" si="165"/>
        <v>8691.7999999999993</v>
      </c>
      <c r="AN118" s="2">
        <f t="shared" si="165"/>
        <v>8691.7999999999993</v>
      </c>
      <c r="AO118" s="2">
        <f t="shared" si="165"/>
        <v>8691.7999999999993</v>
      </c>
      <c r="AP118" s="2">
        <f t="shared" si="165"/>
        <v>8691.7999999999993</v>
      </c>
      <c r="AQ118" s="2">
        <f t="shared" si="165"/>
        <v>8691.7999999999993</v>
      </c>
      <c r="AR118" s="2">
        <f t="shared" si="165"/>
        <v>8691.7999999999993</v>
      </c>
      <c r="AS118" s="2">
        <f t="shared" si="165"/>
        <v>8691.7999999999993</v>
      </c>
      <c r="AT118" s="2">
        <f t="shared" si="165"/>
        <v>8691.7999999999993</v>
      </c>
      <c r="AU118" s="2">
        <f t="shared" si="165"/>
        <v>8691.7999999999993</v>
      </c>
      <c r="AV118" s="2">
        <f t="shared" si="165"/>
        <v>8691.7999999999993</v>
      </c>
      <c r="AW118" s="2">
        <f t="shared" si="165"/>
        <v>8691.7999999999993</v>
      </c>
      <c r="AX118" s="2">
        <f t="shared" si="165"/>
        <v>8691.7999999999993</v>
      </c>
      <c r="AY118" s="2">
        <f t="shared" si="165"/>
        <v>8691.7999999999993</v>
      </c>
      <c r="AZ118" s="2">
        <f t="shared" si="165"/>
        <v>8691.7999999999993</v>
      </c>
      <c r="BA118" s="2">
        <f t="shared" si="165"/>
        <v>8691.7999999999993</v>
      </c>
      <c r="BB118" s="2">
        <f t="shared" si="165"/>
        <v>8691.7999999999993</v>
      </c>
      <c r="BC118" s="2">
        <f t="shared" si="165"/>
        <v>8691.7999999999993</v>
      </c>
      <c r="BD118" s="2">
        <f t="shared" si="165"/>
        <v>8691.7999999999993</v>
      </c>
      <c r="BE118" s="2">
        <f t="shared" si="165"/>
        <v>8691.7999999999993</v>
      </c>
      <c r="BF118" s="2">
        <f t="shared" si="165"/>
        <v>8691.7999999999993</v>
      </c>
      <c r="BG118" s="2">
        <f t="shared" si="165"/>
        <v>8691.7999999999993</v>
      </c>
      <c r="BH118" s="2">
        <f t="shared" si="165"/>
        <v>8691.7999999999993</v>
      </c>
      <c r="BI118" s="2">
        <f t="shared" si="165"/>
        <v>8691.7999999999993</v>
      </c>
      <c r="BJ118" s="2">
        <f t="shared" si="165"/>
        <v>8691.7999999999993</v>
      </c>
      <c r="BK118" s="2">
        <f t="shared" si="165"/>
        <v>8691.7999999999993</v>
      </c>
      <c r="BL118" s="2">
        <f t="shared" si="165"/>
        <v>8691.7999999999993</v>
      </c>
      <c r="BM118" s="2">
        <f t="shared" si="165"/>
        <v>8691.7999999999993</v>
      </c>
      <c r="BN118" s="2">
        <f t="shared" si="165"/>
        <v>8691.7999999999993</v>
      </c>
      <c r="BO118" s="2">
        <f t="shared" ref="BO118:DZ118" si="166">+BO39</f>
        <v>8691.7999999999993</v>
      </c>
      <c r="BP118" s="2">
        <f t="shared" si="166"/>
        <v>8691.7999999999993</v>
      </c>
      <c r="BQ118" s="2">
        <f t="shared" si="166"/>
        <v>8691.7999999999993</v>
      </c>
      <c r="BR118" s="2">
        <f t="shared" si="166"/>
        <v>8691.7999999999993</v>
      </c>
      <c r="BS118" s="2">
        <f t="shared" si="166"/>
        <v>8691.7999999999993</v>
      </c>
      <c r="BT118" s="2">
        <f t="shared" si="166"/>
        <v>8691.7999999999993</v>
      </c>
      <c r="BU118" s="2">
        <f t="shared" si="166"/>
        <v>8691.7999999999993</v>
      </c>
      <c r="BV118" s="2">
        <f t="shared" si="166"/>
        <v>8691.7999999999993</v>
      </c>
      <c r="BW118" s="2">
        <f t="shared" si="166"/>
        <v>8691.7999999999993</v>
      </c>
      <c r="BX118" s="2">
        <f t="shared" si="166"/>
        <v>8691.7999999999993</v>
      </c>
      <c r="BY118" s="2">
        <f t="shared" si="166"/>
        <v>8691.7999999999993</v>
      </c>
      <c r="BZ118" s="2">
        <f t="shared" si="166"/>
        <v>8691.7999999999993</v>
      </c>
      <c r="CA118" s="2">
        <f t="shared" si="166"/>
        <v>8691.7999999999993</v>
      </c>
      <c r="CB118" s="2">
        <f t="shared" si="166"/>
        <v>8691.7999999999993</v>
      </c>
      <c r="CC118" s="2">
        <f t="shared" si="166"/>
        <v>8691.7999999999993</v>
      </c>
      <c r="CD118" s="2">
        <f t="shared" si="166"/>
        <v>8691.7999999999993</v>
      </c>
      <c r="CE118" s="2">
        <f t="shared" si="166"/>
        <v>8691.7999999999993</v>
      </c>
      <c r="CF118" s="2">
        <f t="shared" si="166"/>
        <v>8691.7999999999993</v>
      </c>
      <c r="CG118" s="2">
        <f t="shared" si="166"/>
        <v>8691.7999999999993</v>
      </c>
      <c r="CH118" s="2">
        <f t="shared" si="166"/>
        <v>8691.7999999999993</v>
      </c>
      <c r="CI118" s="2">
        <f t="shared" si="166"/>
        <v>8691.7999999999993</v>
      </c>
      <c r="CJ118" s="2">
        <f t="shared" si="166"/>
        <v>8691.7999999999993</v>
      </c>
      <c r="CK118" s="2">
        <f t="shared" si="166"/>
        <v>8691.7999999999993</v>
      </c>
      <c r="CL118" s="2">
        <f t="shared" si="166"/>
        <v>8691.7999999999993</v>
      </c>
      <c r="CM118" s="2">
        <f t="shared" si="166"/>
        <v>8691.7999999999993</v>
      </c>
      <c r="CN118" s="2">
        <f t="shared" si="166"/>
        <v>8691.7999999999993</v>
      </c>
      <c r="CO118" s="2">
        <f t="shared" si="166"/>
        <v>8691.7999999999993</v>
      </c>
      <c r="CP118" s="2">
        <f t="shared" si="166"/>
        <v>8691.7999999999993</v>
      </c>
      <c r="CQ118" s="2">
        <f t="shared" si="166"/>
        <v>8691.7999999999993</v>
      </c>
      <c r="CR118" s="2">
        <f t="shared" si="166"/>
        <v>8691.7999999999993</v>
      </c>
      <c r="CS118" s="2">
        <f t="shared" si="166"/>
        <v>8691.7999999999993</v>
      </c>
      <c r="CT118" s="2">
        <f t="shared" si="166"/>
        <v>8691.7999999999993</v>
      </c>
      <c r="CU118" s="2">
        <f t="shared" si="166"/>
        <v>8691.7999999999993</v>
      </c>
      <c r="CV118" s="2">
        <f t="shared" si="166"/>
        <v>8691.7999999999993</v>
      </c>
      <c r="CW118" s="2">
        <f t="shared" si="166"/>
        <v>8691.7999999999993</v>
      </c>
      <c r="CX118" s="2">
        <f t="shared" si="166"/>
        <v>8691.7999999999993</v>
      </c>
      <c r="CY118" s="2">
        <f t="shared" si="166"/>
        <v>8691.7999999999993</v>
      </c>
      <c r="CZ118" s="2">
        <f t="shared" si="166"/>
        <v>8691.7999999999993</v>
      </c>
      <c r="DA118" s="2">
        <f t="shared" si="166"/>
        <v>8691.7999999999993</v>
      </c>
      <c r="DB118" s="2">
        <f t="shared" si="166"/>
        <v>8691.7999999999993</v>
      </c>
      <c r="DC118" s="2">
        <f t="shared" si="166"/>
        <v>8691.7999999999993</v>
      </c>
      <c r="DD118" s="2">
        <f t="shared" si="166"/>
        <v>8691.7999999999993</v>
      </c>
      <c r="DE118" s="2">
        <f t="shared" si="166"/>
        <v>8691.7999999999993</v>
      </c>
      <c r="DF118" s="2">
        <f t="shared" si="166"/>
        <v>8691.7999999999993</v>
      </c>
      <c r="DG118" s="2">
        <f t="shared" si="166"/>
        <v>8691.7999999999993</v>
      </c>
      <c r="DH118" s="2">
        <f t="shared" si="166"/>
        <v>8691.7999999999993</v>
      </c>
      <c r="DI118" s="2">
        <f t="shared" si="166"/>
        <v>8691.7999999999993</v>
      </c>
      <c r="DJ118" s="2">
        <f t="shared" si="166"/>
        <v>8691.7999999999993</v>
      </c>
      <c r="DK118" s="2">
        <f t="shared" si="166"/>
        <v>8691.7999999999993</v>
      </c>
      <c r="DL118" s="2">
        <f t="shared" si="166"/>
        <v>8691.7999999999993</v>
      </c>
      <c r="DM118" s="2">
        <f t="shared" si="166"/>
        <v>8691.7999999999993</v>
      </c>
      <c r="DN118" s="2">
        <f t="shared" si="166"/>
        <v>8691.7999999999993</v>
      </c>
      <c r="DO118" s="2">
        <f t="shared" si="166"/>
        <v>8691.7999999999993</v>
      </c>
      <c r="DP118" s="2">
        <f t="shared" si="166"/>
        <v>8691.7999999999993</v>
      </c>
      <c r="DQ118" s="2">
        <f t="shared" si="166"/>
        <v>8691.7999999999993</v>
      </c>
      <c r="DR118" s="2">
        <f t="shared" si="166"/>
        <v>8691.7999999999993</v>
      </c>
      <c r="DS118" s="2">
        <f t="shared" si="166"/>
        <v>8691.7999999999993</v>
      </c>
      <c r="DT118" s="2">
        <f t="shared" si="166"/>
        <v>8691.7999999999993</v>
      </c>
      <c r="DU118" s="2">
        <f t="shared" si="166"/>
        <v>8691.7999999999993</v>
      </c>
      <c r="DV118" s="2">
        <f t="shared" si="166"/>
        <v>8691.7999999999993</v>
      </c>
      <c r="DW118" s="2">
        <f t="shared" si="166"/>
        <v>8691.7999999999993</v>
      </c>
      <c r="DX118" s="2">
        <f t="shared" si="166"/>
        <v>8691.7999999999993</v>
      </c>
      <c r="DY118" s="2">
        <f t="shared" si="166"/>
        <v>8691.7999999999993</v>
      </c>
      <c r="DZ118" s="2">
        <f t="shared" si="166"/>
        <v>8691.7999999999993</v>
      </c>
      <c r="EA118" s="2">
        <f t="shared" ref="EA118:FX118" si="167">+EA39</f>
        <v>8691.7999999999993</v>
      </c>
      <c r="EB118" s="2">
        <f t="shared" si="167"/>
        <v>8691.7999999999993</v>
      </c>
      <c r="EC118" s="2">
        <f t="shared" si="167"/>
        <v>8691.7999999999993</v>
      </c>
      <c r="ED118" s="2">
        <f t="shared" si="167"/>
        <v>8691.7999999999993</v>
      </c>
      <c r="EE118" s="2">
        <f t="shared" si="167"/>
        <v>8691.7999999999993</v>
      </c>
      <c r="EF118" s="2">
        <f t="shared" si="167"/>
        <v>8691.7999999999993</v>
      </c>
      <c r="EG118" s="2">
        <f t="shared" si="167"/>
        <v>8691.7999999999993</v>
      </c>
      <c r="EH118" s="2">
        <f t="shared" si="167"/>
        <v>8691.7999999999993</v>
      </c>
      <c r="EI118" s="2">
        <f t="shared" si="167"/>
        <v>8691.7999999999993</v>
      </c>
      <c r="EJ118" s="2">
        <f t="shared" si="167"/>
        <v>8691.7999999999993</v>
      </c>
      <c r="EK118" s="2">
        <f t="shared" si="167"/>
        <v>8691.7999999999993</v>
      </c>
      <c r="EL118" s="2">
        <f t="shared" si="167"/>
        <v>8691.7999999999993</v>
      </c>
      <c r="EM118" s="2">
        <f t="shared" si="167"/>
        <v>8691.7999999999993</v>
      </c>
      <c r="EN118" s="2">
        <f t="shared" si="167"/>
        <v>8691.7999999999993</v>
      </c>
      <c r="EO118" s="2">
        <f t="shared" si="167"/>
        <v>8691.7999999999993</v>
      </c>
      <c r="EP118" s="2">
        <f t="shared" si="167"/>
        <v>8691.7999999999993</v>
      </c>
      <c r="EQ118" s="2">
        <f t="shared" si="167"/>
        <v>8691.7999999999993</v>
      </c>
      <c r="ER118" s="2">
        <f t="shared" si="167"/>
        <v>8691.7999999999993</v>
      </c>
      <c r="ES118" s="2">
        <f t="shared" si="167"/>
        <v>8691.7999999999993</v>
      </c>
      <c r="ET118" s="2">
        <f t="shared" si="167"/>
        <v>8691.7999999999993</v>
      </c>
      <c r="EU118" s="2">
        <f t="shared" si="167"/>
        <v>8691.7999999999993</v>
      </c>
      <c r="EV118" s="2">
        <f t="shared" si="167"/>
        <v>8691.7999999999993</v>
      </c>
      <c r="EW118" s="2">
        <f t="shared" si="167"/>
        <v>8691.7999999999993</v>
      </c>
      <c r="EX118" s="2">
        <f t="shared" si="167"/>
        <v>8691.7999999999993</v>
      </c>
      <c r="EY118" s="2">
        <f t="shared" si="167"/>
        <v>8691.7999999999993</v>
      </c>
      <c r="EZ118" s="2">
        <f t="shared" si="167"/>
        <v>8691.7999999999993</v>
      </c>
      <c r="FA118" s="2">
        <f t="shared" si="167"/>
        <v>8691.7999999999993</v>
      </c>
      <c r="FB118" s="2">
        <f t="shared" si="167"/>
        <v>8691.7999999999993</v>
      </c>
      <c r="FC118" s="2">
        <f t="shared" si="167"/>
        <v>8691.7999999999993</v>
      </c>
      <c r="FD118" s="2">
        <f t="shared" si="167"/>
        <v>8691.7999999999993</v>
      </c>
      <c r="FE118" s="2">
        <f t="shared" si="167"/>
        <v>8691.7999999999993</v>
      </c>
      <c r="FF118" s="2">
        <f t="shared" si="167"/>
        <v>8691.7999999999993</v>
      </c>
      <c r="FG118" s="2">
        <f t="shared" si="167"/>
        <v>8691.7999999999993</v>
      </c>
      <c r="FH118" s="2">
        <f t="shared" si="167"/>
        <v>8691.7999999999993</v>
      </c>
      <c r="FI118" s="2">
        <f t="shared" si="167"/>
        <v>8691.7999999999993</v>
      </c>
      <c r="FJ118" s="2">
        <f t="shared" si="167"/>
        <v>8691.7999999999993</v>
      </c>
      <c r="FK118" s="2">
        <f t="shared" si="167"/>
        <v>8691.7999999999993</v>
      </c>
      <c r="FL118" s="2">
        <f t="shared" si="167"/>
        <v>8691.7999999999993</v>
      </c>
      <c r="FM118" s="2">
        <f t="shared" si="167"/>
        <v>8691.7999999999993</v>
      </c>
      <c r="FN118" s="2">
        <f t="shared" si="167"/>
        <v>8691.7999999999993</v>
      </c>
      <c r="FO118" s="2">
        <f t="shared" si="167"/>
        <v>8691.7999999999993</v>
      </c>
      <c r="FP118" s="2">
        <f t="shared" si="167"/>
        <v>8691.7999999999993</v>
      </c>
      <c r="FQ118" s="2">
        <f t="shared" si="167"/>
        <v>8691.7999999999993</v>
      </c>
      <c r="FR118" s="2">
        <f t="shared" si="167"/>
        <v>8691.7999999999993</v>
      </c>
      <c r="FS118" s="2">
        <f t="shared" si="167"/>
        <v>8691.7999999999993</v>
      </c>
      <c r="FT118" s="2">
        <f t="shared" si="167"/>
        <v>8691.7999999999993</v>
      </c>
      <c r="FU118" s="2">
        <f t="shared" si="167"/>
        <v>8691.7999999999993</v>
      </c>
      <c r="FV118" s="2">
        <f t="shared" si="167"/>
        <v>8691.7999999999993</v>
      </c>
      <c r="FW118" s="2">
        <f t="shared" si="167"/>
        <v>8691.7999999999993</v>
      </c>
      <c r="FX118" s="2">
        <f t="shared" si="167"/>
        <v>8691.7999999999993</v>
      </c>
      <c r="FY118" s="26"/>
      <c r="FZ118" s="2"/>
      <c r="GA118" s="26"/>
      <c r="GB118" s="26"/>
      <c r="GC118" s="26"/>
      <c r="GD118" s="26"/>
      <c r="GE118" s="2"/>
      <c r="GF118" s="2"/>
      <c r="GG118" s="2"/>
      <c r="GH118" s="2"/>
      <c r="GI118" s="2"/>
      <c r="GJ118" s="2"/>
      <c r="GK118" s="2"/>
    </row>
    <row r="119" spans="1:202" x14ac:dyDescent="0.35">
      <c r="A119" s="3" t="s">
        <v>847</v>
      </c>
      <c r="B119" s="2" t="s">
        <v>848</v>
      </c>
      <c r="C119" s="26">
        <f t="shared" ref="C119:AH119" si="168">+C115</f>
        <v>0.88419999999999999</v>
      </c>
      <c r="D119" s="26">
        <f t="shared" si="168"/>
        <v>0.90500000000000003</v>
      </c>
      <c r="E119" s="26">
        <f t="shared" si="168"/>
        <v>0.87839999999999996</v>
      </c>
      <c r="F119" s="26">
        <f t="shared" si="168"/>
        <v>0.9</v>
      </c>
      <c r="G119" s="26">
        <f t="shared" si="168"/>
        <v>0.86080000000000001</v>
      </c>
      <c r="H119" s="26">
        <f t="shared" si="168"/>
        <v>0.84409999999999996</v>
      </c>
      <c r="I119" s="26">
        <f t="shared" si="168"/>
        <v>0.88500000000000001</v>
      </c>
      <c r="J119" s="26">
        <f t="shared" si="168"/>
        <v>0.86150000000000004</v>
      </c>
      <c r="K119" s="26">
        <f t="shared" si="168"/>
        <v>0.81189999999999996</v>
      </c>
      <c r="L119" s="26">
        <f t="shared" si="168"/>
        <v>0.86199999999999999</v>
      </c>
      <c r="M119" s="26">
        <f t="shared" si="168"/>
        <v>0.83740000000000003</v>
      </c>
      <c r="N119" s="26">
        <f t="shared" si="168"/>
        <v>0.90500000000000003</v>
      </c>
      <c r="O119" s="26">
        <f t="shared" si="168"/>
        <v>0.8891</v>
      </c>
      <c r="P119" s="26">
        <f t="shared" si="168"/>
        <v>0.81599999999999995</v>
      </c>
      <c r="Q119" s="26">
        <f t="shared" si="168"/>
        <v>0.90500000000000003</v>
      </c>
      <c r="R119" s="26">
        <f t="shared" si="168"/>
        <v>0.88439999999999996</v>
      </c>
      <c r="S119" s="26">
        <f t="shared" si="168"/>
        <v>0.85929999999999995</v>
      </c>
      <c r="T119" s="26">
        <f t="shared" si="168"/>
        <v>0.80620000000000003</v>
      </c>
      <c r="U119" s="26">
        <f t="shared" si="168"/>
        <v>0.79949999999999999</v>
      </c>
      <c r="V119" s="26">
        <f t="shared" si="168"/>
        <v>0.81220000000000003</v>
      </c>
      <c r="W119" s="26">
        <f t="shared" si="168"/>
        <v>0.79930000000000001</v>
      </c>
      <c r="X119" s="26">
        <f t="shared" si="168"/>
        <v>0.79920000000000002</v>
      </c>
      <c r="Y119" s="26">
        <f t="shared" si="168"/>
        <v>0.83789999999999998</v>
      </c>
      <c r="Z119" s="26">
        <f t="shared" si="168"/>
        <v>0.81079999999999997</v>
      </c>
      <c r="AA119" s="26">
        <f t="shared" si="168"/>
        <v>0.90500000000000003</v>
      </c>
      <c r="AB119" s="26">
        <f t="shared" si="168"/>
        <v>0.90210000000000001</v>
      </c>
      <c r="AC119" s="26">
        <f t="shared" si="168"/>
        <v>0.83720000000000006</v>
      </c>
      <c r="AD119" s="26">
        <f t="shared" si="168"/>
        <v>0.85560000000000003</v>
      </c>
      <c r="AE119" s="26">
        <f t="shared" si="168"/>
        <v>0.80220000000000002</v>
      </c>
      <c r="AF119" s="26">
        <f t="shared" si="168"/>
        <v>0.80649999999999999</v>
      </c>
      <c r="AG119" s="26">
        <f t="shared" si="168"/>
        <v>0.82909999999999995</v>
      </c>
      <c r="AH119" s="26">
        <f t="shared" si="168"/>
        <v>0.83909999999999996</v>
      </c>
      <c r="AI119" s="26">
        <f t="shared" ref="AI119:BN119" si="169">+AI115</f>
        <v>0.82050000000000001</v>
      </c>
      <c r="AJ119" s="26">
        <f t="shared" si="169"/>
        <v>0.80759999999999998</v>
      </c>
      <c r="AK119" s="26">
        <f t="shared" si="169"/>
        <v>0.80640000000000001</v>
      </c>
      <c r="AL119" s="26">
        <f t="shared" si="169"/>
        <v>0.8145</v>
      </c>
      <c r="AM119" s="26">
        <f t="shared" si="169"/>
        <v>0.81559999999999999</v>
      </c>
      <c r="AN119" s="26">
        <f t="shared" si="169"/>
        <v>0.81310000000000004</v>
      </c>
      <c r="AO119" s="26">
        <f t="shared" si="169"/>
        <v>0.87190000000000001</v>
      </c>
      <c r="AP119" s="26">
        <f t="shared" si="169"/>
        <v>0.90500000000000003</v>
      </c>
      <c r="AQ119" s="26">
        <f t="shared" si="169"/>
        <v>0.81210000000000004</v>
      </c>
      <c r="AR119" s="26">
        <f t="shared" si="169"/>
        <v>0.90500000000000003</v>
      </c>
      <c r="AS119" s="26">
        <f t="shared" si="169"/>
        <v>0.88300000000000001</v>
      </c>
      <c r="AT119" s="26">
        <f t="shared" si="169"/>
        <v>0.86339999999999995</v>
      </c>
      <c r="AU119" s="26">
        <f t="shared" si="169"/>
        <v>0.81310000000000004</v>
      </c>
      <c r="AV119" s="26">
        <f t="shared" si="169"/>
        <v>0.81489999999999996</v>
      </c>
      <c r="AW119" s="26">
        <f t="shared" si="169"/>
        <v>0.81240000000000001</v>
      </c>
      <c r="AX119" s="26">
        <f t="shared" si="169"/>
        <v>0.80120000000000002</v>
      </c>
      <c r="AY119" s="26">
        <f t="shared" si="169"/>
        <v>0.82099999999999995</v>
      </c>
      <c r="AZ119" s="26">
        <f t="shared" si="169"/>
        <v>0.88870000000000005</v>
      </c>
      <c r="BA119" s="26">
        <f t="shared" si="169"/>
        <v>0.88619999999999999</v>
      </c>
      <c r="BB119" s="26">
        <f t="shared" si="169"/>
        <v>0.88470000000000004</v>
      </c>
      <c r="BC119" s="26">
        <f t="shared" si="169"/>
        <v>0.9</v>
      </c>
      <c r="BD119" s="26">
        <f t="shared" si="169"/>
        <v>0.86980000000000002</v>
      </c>
      <c r="BE119" s="26">
        <f t="shared" si="169"/>
        <v>0.8448</v>
      </c>
      <c r="BF119" s="26">
        <f t="shared" si="169"/>
        <v>0.90100000000000002</v>
      </c>
      <c r="BG119" s="26">
        <f t="shared" si="169"/>
        <v>0.83940000000000003</v>
      </c>
      <c r="BH119" s="26">
        <f t="shared" si="169"/>
        <v>0.82869999999999999</v>
      </c>
      <c r="BI119" s="26">
        <f t="shared" si="169"/>
        <v>0.81230000000000002</v>
      </c>
      <c r="BJ119" s="26">
        <f t="shared" si="169"/>
        <v>0.88319999999999999</v>
      </c>
      <c r="BK119" s="26">
        <f t="shared" si="169"/>
        <v>0.90500000000000003</v>
      </c>
      <c r="BL119" s="26">
        <f t="shared" si="169"/>
        <v>0.80069999999999997</v>
      </c>
      <c r="BM119" s="26">
        <f t="shared" si="169"/>
        <v>0.81830000000000003</v>
      </c>
      <c r="BN119" s="26">
        <f t="shared" si="169"/>
        <v>0.86680000000000001</v>
      </c>
      <c r="BO119" s="26">
        <f t="shared" ref="BO119:DZ119" si="170">+BO115</f>
        <v>0.8478</v>
      </c>
      <c r="BP119" s="26">
        <f t="shared" si="170"/>
        <v>0.80479999999999996</v>
      </c>
      <c r="BQ119" s="26">
        <f t="shared" si="170"/>
        <v>0.88080000000000003</v>
      </c>
      <c r="BR119" s="26">
        <f t="shared" si="170"/>
        <v>0.874</v>
      </c>
      <c r="BS119" s="26">
        <f t="shared" si="170"/>
        <v>0.8468</v>
      </c>
      <c r="BT119" s="26">
        <f t="shared" si="170"/>
        <v>0.81859999999999999</v>
      </c>
      <c r="BU119" s="26">
        <f t="shared" si="170"/>
        <v>0.82040000000000002</v>
      </c>
      <c r="BV119" s="26">
        <f t="shared" si="170"/>
        <v>0.84940000000000004</v>
      </c>
      <c r="BW119" s="26">
        <f t="shared" si="170"/>
        <v>0.86170000000000002</v>
      </c>
      <c r="BX119" s="26">
        <f t="shared" si="170"/>
        <v>0.79969999999999997</v>
      </c>
      <c r="BY119" s="26">
        <f t="shared" si="170"/>
        <v>0.82110000000000005</v>
      </c>
      <c r="BZ119" s="26">
        <f t="shared" si="170"/>
        <v>0.81059999999999999</v>
      </c>
      <c r="CA119" s="26">
        <f t="shared" si="170"/>
        <v>0.80510000000000004</v>
      </c>
      <c r="CB119" s="26">
        <f t="shared" si="170"/>
        <v>0.90500000000000003</v>
      </c>
      <c r="CC119" s="26">
        <f t="shared" si="170"/>
        <v>0.80789999999999995</v>
      </c>
      <c r="CD119" s="26">
        <f t="shared" si="170"/>
        <v>0.79920000000000002</v>
      </c>
      <c r="CE119" s="26">
        <f t="shared" si="170"/>
        <v>0.80610000000000004</v>
      </c>
      <c r="CF119" s="26">
        <f t="shared" si="170"/>
        <v>0.8024</v>
      </c>
      <c r="CG119" s="26">
        <f t="shared" si="170"/>
        <v>0.80820000000000003</v>
      </c>
      <c r="CH119" s="26">
        <f t="shared" si="170"/>
        <v>0.80179999999999996</v>
      </c>
      <c r="CI119" s="26">
        <f t="shared" si="170"/>
        <v>0.83209999999999995</v>
      </c>
      <c r="CJ119" s="26">
        <f t="shared" si="170"/>
        <v>0.83640000000000003</v>
      </c>
      <c r="CK119" s="26">
        <f t="shared" si="170"/>
        <v>0.87560000000000004</v>
      </c>
      <c r="CL119" s="26">
        <f t="shared" si="170"/>
        <v>0.8468</v>
      </c>
      <c r="CM119" s="26">
        <f t="shared" si="170"/>
        <v>0.83189999999999997</v>
      </c>
      <c r="CN119" s="26">
        <f t="shared" si="170"/>
        <v>0.90500000000000003</v>
      </c>
      <c r="CO119" s="26">
        <f t="shared" si="170"/>
        <v>0.89059999999999995</v>
      </c>
      <c r="CP119" s="26">
        <f t="shared" si="170"/>
        <v>0.83760000000000001</v>
      </c>
      <c r="CQ119" s="26">
        <f t="shared" si="170"/>
        <v>0.83440000000000003</v>
      </c>
      <c r="CR119" s="26">
        <f t="shared" si="170"/>
        <v>0.8085</v>
      </c>
      <c r="CS119" s="26">
        <f t="shared" si="170"/>
        <v>0.81169999999999998</v>
      </c>
      <c r="CT119" s="26">
        <f t="shared" si="170"/>
        <v>0.80320000000000003</v>
      </c>
      <c r="CU119" s="26">
        <f t="shared" si="170"/>
        <v>0.82530000000000003</v>
      </c>
      <c r="CV119" s="26">
        <f t="shared" si="170"/>
        <v>0.79920000000000002</v>
      </c>
      <c r="CW119" s="26">
        <f t="shared" si="170"/>
        <v>0.80800000000000005</v>
      </c>
      <c r="CX119" s="26">
        <f t="shared" si="170"/>
        <v>0.82509999999999994</v>
      </c>
      <c r="CY119" s="26">
        <f t="shared" si="170"/>
        <v>0.79920000000000002</v>
      </c>
      <c r="CZ119" s="26">
        <f t="shared" si="170"/>
        <v>0.86040000000000005</v>
      </c>
      <c r="DA119" s="26">
        <f t="shared" si="170"/>
        <v>0.80900000000000005</v>
      </c>
      <c r="DB119" s="26">
        <f t="shared" si="170"/>
        <v>0.81589999999999996</v>
      </c>
      <c r="DC119" s="26">
        <f t="shared" si="170"/>
        <v>0.80840000000000001</v>
      </c>
      <c r="DD119" s="26">
        <f t="shared" si="170"/>
        <v>0.80720000000000003</v>
      </c>
      <c r="DE119" s="26">
        <f t="shared" si="170"/>
        <v>0.81389999999999996</v>
      </c>
      <c r="DF119" s="26">
        <f t="shared" si="170"/>
        <v>0.89590000000000003</v>
      </c>
      <c r="DG119" s="26">
        <f t="shared" si="170"/>
        <v>0.80200000000000005</v>
      </c>
      <c r="DH119" s="26">
        <f t="shared" si="170"/>
        <v>0.86</v>
      </c>
      <c r="DI119" s="26">
        <f t="shared" si="170"/>
        <v>0.86339999999999995</v>
      </c>
      <c r="DJ119" s="26">
        <f t="shared" si="170"/>
        <v>0.82950000000000002</v>
      </c>
      <c r="DK119" s="26">
        <f t="shared" si="170"/>
        <v>0.8256</v>
      </c>
      <c r="DL119" s="26">
        <f t="shared" si="170"/>
        <v>0.87970000000000004</v>
      </c>
      <c r="DM119" s="26">
        <f t="shared" si="170"/>
        <v>0.81100000000000005</v>
      </c>
      <c r="DN119" s="26">
        <f t="shared" si="170"/>
        <v>0.85109999999999997</v>
      </c>
      <c r="DO119" s="26">
        <f t="shared" si="170"/>
        <v>0.86799999999999999</v>
      </c>
      <c r="DP119" s="26">
        <f t="shared" si="170"/>
        <v>0.80869999999999997</v>
      </c>
      <c r="DQ119" s="26">
        <f t="shared" si="170"/>
        <v>0.83840000000000003</v>
      </c>
      <c r="DR119" s="26">
        <f t="shared" si="170"/>
        <v>0.85019999999999996</v>
      </c>
      <c r="DS119" s="26">
        <f t="shared" si="170"/>
        <v>0.82779999999999998</v>
      </c>
      <c r="DT119" s="26">
        <f t="shared" si="170"/>
        <v>0.80720000000000003</v>
      </c>
      <c r="DU119" s="26">
        <f t="shared" si="170"/>
        <v>0.81810000000000005</v>
      </c>
      <c r="DV119" s="26">
        <f t="shared" si="170"/>
        <v>0.80869999999999997</v>
      </c>
      <c r="DW119" s="26">
        <f t="shared" si="170"/>
        <v>0.81420000000000003</v>
      </c>
      <c r="DX119" s="26">
        <f t="shared" si="170"/>
        <v>0.80679999999999996</v>
      </c>
      <c r="DY119" s="26">
        <f t="shared" si="170"/>
        <v>0.81389999999999996</v>
      </c>
      <c r="DZ119" s="26">
        <f t="shared" si="170"/>
        <v>0.82969999999999999</v>
      </c>
      <c r="EA119" s="26">
        <f t="shared" ref="EA119:FX119" si="171">+EA115</f>
        <v>0.8266</v>
      </c>
      <c r="EB119" s="26">
        <f t="shared" si="171"/>
        <v>0.82630000000000003</v>
      </c>
      <c r="EC119" s="26">
        <f t="shared" si="171"/>
        <v>0.81259999999999999</v>
      </c>
      <c r="ED119" s="26">
        <f t="shared" si="171"/>
        <v>0.85880000000000001</v>
      </c>
      <c r="EE119" s="26">
        <f t="shared" si="171"/>
        <v>0.80789999999999995</v>
      </c>
      <c r="EF119" s="26">
        <f t="shared" si="171"/>
        <v>0.85</v>
      </c>
      <c r="EG119" s="26">
        <f t="shared" si="171"/>
        <v>0.81200000000000006</v>
      </c>
      <c r="EH119" s="26">
        <f t="shared" si="171"/>
        <v>0.81169999999999998</v>
      </c>
      <c r="EI119" s="26">
        <f t="shared" si="171"/>
        <v>0.89</v>
      </c>
      <c r="EJ119" s="26">
        <f t="shared" si="171"/>
        <v>0.88700000000000001</v>
      </c>
      <c r="EK119" s="26">
        <f t="shared" si="171"/>
        <v>0.83150000000000002</v>
      </c>
      <c r="EL119" s="26">
        <f t="shared" si="171"/>
        <v>0.8246</v>
      </c>
      <c r="EM119" s="26">
        <f t="shared" si="171"/>
        <v>0.81869999999999998</v>
      </c>
      <c r="EN119" s="26">
        <f t="shared" si="171"/>
        <v>0.83940000000000003</v>
      </c>
      <c r="EO119" s="26">
        <f t="shared" si="171"/>
        <v>0.81440000000000001</v>
      </c>
      <c r="EP119" s="26">
        <f t="shared" si="171"/>
        <v>0.82340000000000002</v>
      </c>
      <c r="EQ119" s="26">
        <f t="shared" si="171"/>
        <v>0.86419999999999997</v>
      </c>
      <c r="ER119" s="26">
        <f t="shared" si="171"/>
        <v>0.81569999999999998</v>
      </c>
      <c r="ES119" s="26">
        <f t="shared" si="171"/>
        <v>0.80610000000000004</v>
      </c>
      <c r="ET119" s="26">
        <f t="shared" si="171"/>
        <v>0.80859999999999999</v>
      </c>
      <c r="EU119" s="26">
        <f t="shared" si="171"/>
        <v>0.82850000000000001</v>
      </c>
      <c r="EV119" s="26">
        <f t="shared" si="171"/>
        <v>0.80020000000000002</v>
      </c>
      <c r="EW119" s="26">
        <f t="shared" si="171"/>
        <v>0.83399999999999996</v>
      </c>
      <c r="EX119" s="26">
        <f t="shared" si="171"/>
        <v>0.80710000000000004</v>
      </c>
      <c r="EY119" s="26">
        <f t="shared" si="171"/>
        <v>0.83109999999999995</v>
      </c>
      <c r="EZ119" s="26">
        <f t="shared" si="171"/>
        <v>0.80410000000000004</v>
      </c>
      <c r="FA119" s="26">
        <f t="shared" si="171"/>
        <v>0.8679</v>
      </c>
      <c r="FB119" s="26">
        <f t="shared" si="171"/>
        <v>0.81359999999999999</v>
      </c>
      <c r="FC119" s="26">
        <f t="shared" si="171"/>
        <v>0.85980000000000001</v>
      </c>
      <c r="FD119" s="26">
        <f t="shared" si="171"/>
        <v>0.82150000000000001</v>
      </c>
      <c r="FE119" s="26">
        <f t="shared" si="171"/>
        <v>0.80049999999999999</v>
      </c>
      <c r="FF119" s="26">
        <f t="shared" si="171"/>
        <v>0.80720000000000003</v>
      </c>
      <c r="FG119" s="26">
        <f t="shared" si="171"/>
        <v>0.80330000000000001</v>
      </c>
      <c r="FH119" s="26">
        <f t="shared" si="171"/>
        <v>0.8004</v>
      </c>
      <c r="FI119" s="26">
        <f t="shared" si="171"/>
        <v>0.85980000000000001</v>
      </c>
      <c r="FJ119" s="26">
        <f t="shared" si="171"/>
        <v>0.86170000000000002</v>
      </c>
      <c r="FK119" s="26">
        <f t="shared" si="171"/>
        <v>0.86399999999999999</v>
      </c>
      <c r="FL119" s="26">
        <f t="shared" si="171"/>
        <v>0.88570000000000004</v>
      </c>
      <c r="FM119" s="26">
        <f t="shared" si="171"/>
        <v>0.87150000000000005</v>
      </c>
      <c r="FN119" s="26">
        <f t="shared" si="171"/>
        <v>0.89839999999999998</v>
      </c>
      <c r="FO119" s="26">
        <f t="shared" si="171"/>
        <v>0.84560000000000002</v>
      </c>
      <c r="FP119" s="26">
        <f t="shared" si="171"/>
        <v>0.86329999999999996</v>
      </c>
      <c r="FQ119" s="26">
        <f t="shared" si="171"/>
        <v>0.84140000000000004</v>
      </c>
      <c r="FR119" s="26">
        <f t="shared" si="171"/>
        <v>0.80640000000000001</v>
      </c>
      <c r="FS119" s="26">
        <f t="shared" si="171"/>
        <v>0.80630000000000002</v>
      </c>
      <c r="FT119" s="26">
        <f t="shared" si="171"/>
        <v>0.79949999999999999</v>
      </c>
      <c r="FU119" s="26">
        <f t="shared" si="171"/>
        <v>0.83450000000000002</v>
      </c>
      <c r="FV119" s="26">
        <f t="shared" si="171"/>
        <v>0.83240000000000003</v>
      </c>
      <c r="FW119" s="26">
        <f t="shared" si="171"/>
        <v>0.80430000000000001</v>
      </c>
      <c r="FX119" s="26">
        <f t="shared" si="171"/>
        <v>0.80010000000000003</v>
      </c>
      <c r="FY119" s="2"/>
      <c r="FZ119" s="26">
        <f>SUM(C119:FX119)</f>
        <v>149.09160000000011</v>
      </c>
      <c r="GA119" s="26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:202" x14ac:dyDescent="0.35">
      <c r="A120" s="3" t="s">
        <v>849</v>
      </c>
      <c r="B120" s="2" t="s">
        <v>850</v>
      </c>
      <c r="C120" s="78">
        <f t="shared" ref="C120:AH120" si="172">C42</f>
        <v>1.226</v>
      </c>
      <c r="D120" s="78">
        <f t="shared" si="172"/>
        <v>1.226</v>
      </c>
      <c r="E120" s="78">
        <f t="shared" si="172"/>
        <v>1.2150000000000001</v>
      </c>
      <c r="F120" s="78">
        <f t="shared" si="172"/>
        <v>1.216</v>
      </c>
      <c r="G120" s="78">
        <f t="shared" si="172"/>
        <v>1.2170000000000001</v>
      </c>
      <c r="H120" s="78">
        <f t="shared" si="172"/>
        <v>1.208</v>
      </c>
      <c r="I120" s="78">
        <f t="shared" si="172"/>
        <v>1.216</v>
      </c>
      <c r="J120" s="78">
        <f t="shared" si="172"/>
        <v>1.1319999999999999</v>
      </c>
      <c r="K120" s="78">
        <f t="shared" si="172"/>
        <v>1.111</v>
      </c>
      <c r="L120" s="78">
        <f t="shared" si="172"/>
        <v>1.244</v>
      </c>
      <c r="M120" s="78">
        <f t="shared" si="172"/>
        <v>1.244</v>
      </c>
      <c r="N120" s="78">
        <f t="shared" si="172"/>
        <v>1.266</v>
      </c>
      <c r="O120" s="78">
        <f t="shared" si="172"/>
        <v>1.236</v>
      </c>
      <c r="P120" s="78">
        <f t="shared" si="172"/>
        <v>1.216</v>
      </c>
      <c r="Q120" s="78">
        <f t="shared" si="172"/>
        <v>1.2450000000000001</v>
      </c>
      <c r="R120" s="78">
        <f t="shared" si="172"/>
        <v>1.216</v>
      </c>
      <c r="S120" s="78">
        <f t="shared" si="172"/>
        <v>1.1839999999999999</v>
      </c>
      <c r="T120" s="78">
        <f t="shared" si="172"/>
        <v>1.0840000000000001</v>
      </c>
      <c r="U120" s="78">
        <f t="shared" si="172"/>
        <v>1.075</v>
      </c>
      <c r="V120" s="78">
        <f t="shared" si="172"/>
        <v>1.083</v>
      </c>
      <c r="W120" s="78">
        <f t="shared" si="172"/>
        <v>1.075</v>
      </c>
      <c r="X120" s="78">
        <f t="shared" si="172"/>
        <v>1.0740000000000001</v>
      </c>
      <c r="Y120" s="78">
        <f t="shared" si="172"/>
        <v>1.073</v>
      </c>
      <c r="Z120" s="78">
        <f t="shared" si="172"/>
        <v>1.054</v>
      </c>
      <c r="AA120" s="78">
        <f t="shared" si="172"/>
        <v>1.2350000000000001</v>
      </c>
      <c r="AB120" s="78">
        <f t="shared" si="172"/>
        <v>1.2649999999999999</v>
      </c>
      <c r="AC120" s="78">
        <f t="shared" si="172"/>
        <v>1.177</v>
      </c>
      <c r="AD120" s="78">
        <f t="shared" si="172"/>
        <v>1.157</v>
      </c>
      <c r="AE120" s="78">
        <f t="shared" si="172"/>
        <v>1.0669999999999999</v>
      </c>
      <c r="AF120" s="78">
        <f t="shared" si="172"/>
        <v>1.121</v>
      </c>
      <c r="AG120" s="78">
        <f t="shared" si="172"/>
        <v>1.216</v>
      </c>
      <c r="AH120" s="78">
        <f t="shared" si="172"/>
        <v>1.111</v>
      </c>
      <c r="AI120" s="78">
        <f t="shared" ref="AI120:BN120" si="173">AI42</f>
        <v>1.1020000000000001</v>
      </c>
      <c r="AJ120" s="78">
        <f t="shared" si="173"/>
        <v>1.115</v>
      </c>
      <c r="AK120" s="78">
        <f t="shared" si="173"/>
        <v>1.091</v>
      </c>
      <c r="AL120" s="78">
        <f t="shared" si="173"/>
        <v>1.103</v>
      </c>
      <c r="AM120" s="78">
        <f t="shared" si="173"/>
        <v>1.113</v>
      </c>
      <c r="AN120" s="78">
        <f t="shared" si="173"/>
        <v>1.1459999999999999</v>
      </c>
      <c r="AO120" s="78">
        <f t="shared" si="173"/>
        <v>1.194</v>
      </c>
      <c r="AP120" s="78">
        <f t="shared" si="173"/>
        <v>1.246</v>
      </c>
      <c r="AQ120" s="78">
        <f t="shared" si="173"/>
        <v>1.17</v>
      </c>
      <c r="AR120" s="78">
        <f t="shared" si="173"/>
        <v>1.246</v>
      </c>
      <c r="AS120" s="78">
        <f t="shared" si="173"/>
        <v>1.32</v>
      </c>
      <c r="AT120" s="78">
        <f t="shared" si="173"/>
        <v>1.248</v>
      </c>
      <c r="AU120" s="78">
        <f t="shared" si="173"/>
        <v>1.216</v>
      </c>
      <c r="AV120" s="78">
        <f t="shared" si="173"/>
        <v>1.2030000000000001</v>
      </c>
      <c r="AW120" s="78">
        <f t="shared" si="173"/>
        <v>1.2050000000000001</v>
      </c>
      <c r="AX120" s="78">
        <f t="shared" si="173"/>
        <v>1.1739999999999999</v>
      </c>
      <c r="AY120" s="78">
        <f t="shared" si="173"/>
        <v>1.2050000000000001</v>
      </c>
      <c r="AZ120" s="78">
        <f t="shared" si="173"/>
        <v>1.2090000000000001</v>
      </c>
      <c r="BA120" s="78">
        <f t="shared" si="173"/>
        <v>1.18</v>
      </c>
      <c r="BB120" s="78">
        <f t="shared" si="173"/>
        <v>1.19</v>
      </c>
      <c r="BC120" s="78">
        <f t="shared" si="173"/>
        <v>1.208</v>
      </c>
      <c r="BD120" s="78">
        <f t="shared" si="173"/>
        <v>1.2110000000000001</v>
      </c>
      <c r="BE120" s="78">
        <f t="shared" si="173"/>
        <v>1.2090000000000001</v>
      </c>
      <c r="BF120" s="78">
        <f t="shared" si="173"/>
        <v>1.218</v>
      </c>
      <c r="BG120" s="78">
        <f t="shared" si="173"/>
        <v>1.196</v>
      </c>
      <c r="BH120" s="78">
        <f t="shared" si="173"/>
        <v>1.2070000000000001</v>
      </c>
      <c r="BI120" s="78">
        <f t="shared" si="173"/>
        <v>1.18</v>
      </c>
      <c r="BJ120" s="78">
        <f t="shared" si="173"/>
        <v>1.23</v>
      </c>
      <c r="BK120" s="78">
        <f t="shared" si="173"/>
        <v>1.21</v>
      </c>
      <c r="BL120" s="78">
        <f t="shared" si="173"/>
        <v>1.165</v>
      </c>
      <c r="BM120" s="78">
        <f t="shared" si="173"/>
        <v>1.1679999999999999</v>
      </c>
      <c r="BN120" s="78">
        <f t="shared" si="173"/>
        <v>1.155</v>
      </c>
      <c r="BO120" s="78">
        <f t="shared" ref="BO120:DZ120" si="174">BO42</f>
        <v>1.139</v>
      </c>
      <c r="BP120" s="78">
        <f t="shared" si="174"/>
        <v>1.1259999999999999</v>
      </c>
      <c r="BQ120" s="78">
        <f t="shared" si="174"/>
        <v>1.3089999999999999</v>
      </c>
      <c r="BR120" s="78">
        <f t="shared" si="174"/>
        <v>1.206</v>
      </c>
      <c r="BS120" s="78">
        <f t="shared" si="174"/>
        <v>1.2150000000000001</v>
      </c>
      <c r="BT120" s="78">
        <f t="shared" si="174"/>
        <v>1.236</v>
      </c>
      <c r="BU120" s="78">
        <f t="shared" si="174"/>
        <v>1.238</v>
      </c>
      <c r="BV120" s="78">
        <f t="shared" si="174"/>
        <v>1.19</v>
      </c>
      <c r="BW120" s="78">
        <f t="shared" si="174"/>
        <v>1.2190000000000001</v>
      </c>
      <c r="BX120" s="78">
        <f t="shared" si="174"/>
        <v>1.2170000000000001</v>
      </c>
      <c r="BY120" s="78">
        <f t="shared" si="174"/>
        <v>1.085</v>
      </c>
      <c r="BZ120" s="78">
        <f t="shared" si="174"/>
        <v>1.0669999999999999</v>
      </c>
      <c r="CA120" s="78">
        <f t="shared" si="174"/>
        <v>1.165</v>
      </c>
      <c r="CB120" s="78">
        <f t="shared" si="174"/>
        <v>1.234</v>
      </c>
      <c r="CC120" s="78">
        <f t="shared" si="174"/>
        <v>1.0649999999999999</v>
      </c>
      <c r="CD120" s="78">
        <f t="shared" si="174"/>
        <v>1.0449999999999999</v>
      </c>
      <c r="CE120" s="78">
        <f t="shared" si="174"/>
        <v>1.0760000000000001</v>
      </c>
      <c r="CF120" s="78">
        <f t="shared" si="174"/>
        <v>1.0369999999999999</v>
      </c>
      <c r="CG120" s="78">
        <f t="shared" si="174"/>
        <v>1.077</v>
      </c>
      <c r="CH120" s="78">
        <f t="shared" si="174"/>
        <v>1.077</v>
      </c>
      <c r="CI120" s="78">
        <f t="shared" si="174"/>
        <v>1.0780000000000001</v>
      </c>
      <c r="CJ120" s="78">
        <f t="shared" si="174"/>
        <v>1.1890000000000001</v>
      </c>
      <c r="CK120" s="78">
        <f t="shared" si="174"/>
        <v>1.256</v>
      </c>
      <c r="CL120" s="78">
        <f t="shared" si="174"/>
        <v>1.236</v>
      </c>
      <c r="CM120" s="78">
        <f t="shared" si="174"/>
        <v>1.2250000000000001</v>
      </c>
      <c r="CN120" s="78">
        <f t="shared" si="174"/>
        <v>1.1859999999999999</v>
      </c>
      <c r="CO120" s="78">
        <f t="shared" si="174"/>
        <v>1.1870000000000001</v>
      </c>
      <c r="CP120" s="78">
        <f t="shared" si="174"/>
        <v>1.224</v>
      </c>
      <c r="CQ120" s="78">
        <f t="shared" si="174"/>
        <v>1.1619999999999999</v>
      </c>
      <c r="CR120" s="78">
        <f t="shared" si="174"/>
        <v>1.113</v>
      </c>
      <c r="CS120" s="78">
        <f t="shared" si="174"/>
        <v>1.1220000000000001</v>
      </c>
      <c r="CT120" s="78">
        <f t="shared" si="174"/>
        <v>1.073</v>
      </c>
      <c r="CU120" s="78">
        <f t="shared" si="174"/>
        <v>1.016</v>
      </c>
      <c r="CV120" s="78">
        <f t="shared" si="174"/>
        <v>1.0149999999999999</v>
      </c>
      <c r="CW120" s="78">
        <f t="shared" si="174"/>
        <v>1.1160000000000001</v>
      </c>
      <c r="CX120" s="78">
        <f t="shared" si="174"/>
        <v>1.1459999999999999</v>
      </c>
      <c r="CY120" s="78">
        <f t="shared" si="174"/>
        <v>1.0860000000000001</v>
      </c>
      <c r="CZ120" s="78">
        <f t="shared" si="174"/>
        <v>1.161</v>
      </c>
      <c r="DA120" s="78">
        <f t="shared" si="174"/>
        <v>1.1220000000000001</v>
      </c>
      <c r="DB120" s="78">
        <f t="shared" si="174"/>
        <v>1.1519999999999999</v>
      </c>
      <c r="DC120" s="78">
        <f t="shared" si="174"/>
        <v>1.133</v>
      </c>
      <c r="DD120" s="78">
        <f t="shared" si="174"/>
        <v>1.1279999999999999</v>
      </c>
      <c r="DE120" s="78">
        <f t="shared" si="174"/>
        <v>1.1459999999999999</v>
      </c>
      <c r="DF120" s="78">
        <f t="shared" si="174"/>
        <v>1.1459999999999999</v>
      </c>
      <c r="DG120" s="78">
        <f t="shared" si="174"/>
        <v>1.153</v>
      </c>
      <c r="DH120" s="78">
        <f t="shared" si="174"/>
        <v>1.1359999999999999</v>
      </c>
      <c r="DI120" s="78">
        <f t="shared" si="174"/>
        <v>1.1499999999999999</v>
      </c>
      <c r="DJ120" s="78">
        <f t="shared" si="174"/>
        <v>1.1599999999999999</v>
      </c>
      <c r="DK120" s="78">
        <f t="shared" si="174"/>
        <v>1.1479999999999999</v>
      </c>
      <c r="DL120" s="78">
        <f t="shared" si="174"/>
        <v>1.2270000000000001</v>
      </c>
      <c r="DM120" s="78">
        <f t="shared" si="174"/>
        <v>1.2030000000000001</v>
      </c>
      <c r="DN120" s="78">
        <f t="shared" si="174"/>
        <v>1.1890000000000001</v>
      </c>
      <c r="DO120" s="78">
        <f t="shared" si="174"/>
        <v>1.196</v>
      </c>
      <c r="DP120" s="78">
        <f t="shared" si="174"/>
        <v>1.1759999999999999</v>
      </c>
      <c r="DQ120" s="78">
        <f t="shared" si="174"/>
        <v>1.1719999999999999</v>
      </c>
      <c r="DR120" s="78">
        <f t="shared" si="174"/>
        <v>1.145</v>
      </c>
      <c r="DS120" s="78">
        <f t="shared" si="174"/>
        <v>1.1339999999999999</v>
      </c>
      <c r="DT120" s="78">
        <f t="shared" si="174"/>
        <v>1.133</v>
      </c>
      <c r="DU120" s="78">
        <f t="shared" si="174"/>
        <v>1.125</v>
      </c>
      <c r="DV120" s="78">
        <f t="shared" si="174"/>
        <v>1.1220000000000001</v>
      </c>
      <c r="DW120" s="78">
        <f t="shared" si="174"/>
        <v>1.133</v>
      </c>
      <c r="DX120" s="78">
        <f t="shared" si="174"/>
        <v>1.3109999999999999</v>
      </c>
      <c r="DY120" s="78">
        <f t="shared" si="174"/>
        <v>1.2869999999999999</v>
      </c>
      <c r="DZ120" s="78">
        <f t="shared" si="174"/>
        <v>1.2390000000000001</v>
      </c>
      <c r="EA120" s="78">
        <f t="shared" ref="EA120:FX120" si="175">EA42</f>
        <v>1.2150000000000001</v>
      </c>
      <c r="EB120" s="78">
        <f t="shared" si="175"/>
        <v>1.1180000000000001</v>
      </c>
      <c r="EC120" s="78">
        <f t="shared" si="175"/>
        <v>1.075</v>
      </c>
      <c r="ED120" s="78">
        <f t="shared" si="175"/>
        <v>1.6519999999999999</v>
      </c>
      <c r="EE120" s="78">
        <f t="shared" si="175"/>
        <v>1.0740000000000001</v>
      </c>
      <c r="EF120" s="78">
        <f t="shared" si="175"/>
        <v>1.133</v>
      </c>
      <c r="EG120" s="78">
        <f t="shared" si="175"/>
        <v>1.0429999999999999</v>
      </c>
      <c r="EH120" s="78">
        <f t="shared" si="175"/>
        <v>1.073</v>
      </c>
      <c r="EI120" s="78">
        <f t="shared" si="175"/>
        <v>1.1779999999999999</v>
      </c>
      <c r="EJ120" s="78">
        <f t="shared" si="175"/>
        <v>1.1659999999999999</v>
      </c>
      <c r="EK120" s="78">
        <f t="shared" si="175"/>
        <v>1.1279999999999999</v>
      </c>
      <c r="EL120" s="78">
        <f t="shared" si="175"/>
        <v>1.105</v>
      </c>
      <c r="EM120" s="78">
        <f t="shared" si="175"/>
        <v>1.1220000000000001</v>
      </c>
      <c r="EN120" s="78">
        <f t="shared" si="175"/>
        <v>1.123</v>
      </c>
      <c r="EO120" s="78">
        <f t="shared" si="175"/>
        <v>1.113</v>
      </c>
      <c r="EP120" s="78">
        <f t="shared" si="175"/>
        <v>1.2490000000000001</v>
      </c>
      <c r="EQ120" s="78">
        <f t="shared" si="175"/>
        <v>1.272</v>
      </c>
      <c r="ER120" s="78">
        <f t="shared" si="175"/>
        <v>1.248</v>
      </c>
      <c r="ES120" s="78">
        <f t="shared" si="175"/>
        <v>1.0820000000000001</v>
      </c>
      <c r="ET120" s="78">
        <f t="shared" si="175"/>
        <v>1.1060000000000001</v>
      </c>
      <c r="EU120" s="78">
        <f t="shared" si="175"/>
        <v>1.0920000000000001</v>
      </c>
      <c r="EV120" s="78">
        <f t="shared" si="175"/>
        <v>1.18</v>
      </c>
      <c r="EW120" s="78">
        <f t="shared" si="175"/>
        <v>1.5960000000000001</v>
      </c>
      <c r="EX120" s="78">
        <f t="shared" si="175"/>
        <v>1.232</v>
      </c>
      <c r="EY120" s="78">
        <f t="shared" si="175"/>
        <v>1.117</v>
      </c>
      <c r="EZ120" s="78">
        <f t="shared" si="175"/>
        <v>1.1040000000000001</v>
      </c>
      <c r="FA120" s="78">
        <f t="shared" si="175"/>
        <v>1.321</v>
      </c>
      <c r="FB120" s="78">
        <f t="shared" si="175"/>
        <v>1.1459999999999999</v>
      </c>
      <c r="FC120" s="78">
        <f t="shared" si="175"/>
        <v>1.1950000000000001</v>
      </c>
      <c r="FD120" s="78">
        <f t="shared" si="175"/>
        <v>1.145</v>
      </c>
      <c r="FE120" s="78">
        <f t="shared" si="175"/>
        <v>1.1160000000000001</v>
      </c>
      <c r="FF120" s="78">
        <f t="shared" si="175"/>
        <v>1.1339999999999999</v>
      </c>
      <c r="FG120" s="78">
        <f t="shared" si="175"/>
        <v>1.1439999999999999</v>
      </c>
      <c r="FH120" s="78">
        <f t="shared" si="175"/>
        <v>1.1080000000000001</v>
      </c>
      <c r="FI120" s="78">
        <f t="shared" si="175"/>
        <v>1.1759999999999999</v>
      </c>
      <c r="FJ120" s="78">
        <f t="shared" si="175"/>
        <v>1.167</v>
      </c>
      <c r="FK120" s="78">
        <f t="shared" si="175"/>
        <v>1.1870000000000001</v>
      </c>
      <c r="FL120" s="78">
        <f t="shared" si="175"/>
        <v>1.175</v>
      </c>
      <c r="FM120" s="78">
        <f t="shared" si="175"/>
        <v>1.177</v>
      </c>
      <c r="FN120" s="78">
        <f t="shared" si="175"/>
        <v>1.1850000000000001</v>
      </c>
      <c r="FO120" s="78">
        <f t="shared" si="175"/>
        <v>1.177</v>
      </c>
      <c r="FP120" s="78">
        <f t="shared" si="175"/>
        <v>1.206</v>
      </c>
      <c r="FQ120" s="78">
        <f t="shared" si="175"/>
        <v>1.167</v>
      </c>
      <c r="FR120" s="78">
        <f t="shared" si="175"/>
        <v>1.149</v>
      </c>
      <c r="FS120" s="78">
        <f t="shared" si="175"/>
        <v>1.145</v>
      </c>
      <c r="FT120" s="78">
        <f t="shared" si="175"/>
        <v>1.1459999999999999</v>
      </c>
      <c r="FU120" s="78">
        <f t="shared" si="175"/>
        <v>1.1950000000000001</v>
      </c>
      <c r="FV120" s="78">
        <f t="shared" si="175"/>
        <v>1.147</v>
      </c>
      <c r="FW120" s="78">
        <f t="shared" si="175"/>
        <v>1.147</v>
      </c>
      <c r="FX120" s="78">
        <f t="shared" si="175"/>
        <v>1.196</v>
      </c>
      <c r="FY120" s="34"/>
      <c r="FZ120" s="26">
        <f>SUM(C120:FX120)</f>
        <v>208.14499999999995</v>
      </c>
      <c r="GA120" s="63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0"/>
      <c r="GM120" s="20"/>
      <c r="GN120" s="20"/>
      <c r="GO120" s="20"/>
      <c r="GP120" s="20"/>
      <c r="GQ120" s="20"/>
      <c r="GR120" s="20"/>
      <c r="GS120" s="20"/>
      <c r="GT120" s="20"/>
    </row>
    <row r="121" spans="1:202" x14ac:dyDescent="0.35">
      <c r="A121" s="3" t="s">
        <v>851</v>
      </c>
      <c r="B121" s="2" t="s">
        <v>852</v>
      </c>
      <c r="C121" s="2">
        <f t="shared" ref="C121:AH121" si="176">+C39</f>
        <v>8691.7999999999993</v>
      </c>
      <c r="D121" s="2">
        <f t="shared" si="176"/>
        <v>8691.7999999999993</v>
      </c>
      <c r="E121" s="2">
        <f t="shared" si="176"/>
        <v>8691.7999999999993</v>
      </c>
      <c r="F121" s="2">
        <f t="shared" si="176"/>
        <v>8691.7999999999993</v>
      </c>
      <c r="G121" s="2">
        <f t="shared" si="176"/>
        <v>8691.7999999999993</v>
      </c>
      <c r="H121" s="2">
        <f t="shared" si="176"/>
        <v>8691.7999999999993</v>
      </c>
      <c r="I121" s="2">
        <f t="shared" si="176"/>
        <v>8691.7999999999993</v>
      </c>
      <c r="J121" s="2">
        <f t="shared" si="176"/>
        <v>8691.7999999999993</v>
      </c>
      <c r="K121" s="2">
        <f t="shared" si="176"/>
        <v>8691.7999999999993</v>
      </c>
      <c r="L121" s="2">
        <f t="shared" si="176"/>
        <v>8691.7999999999993</v>
      </c>
      <c r="M121" s="2">
        <f t="shared" si="176"/>
        <v>8691.7999999999993</v>
      </c>
      <c r="N121" s="2">
        <f t="shared" si="176"/>
        <v>8691.7999999999993</v>
      </c>
      <c r="O121" s="2">
        <f t="shared" si="176"/>
        <v>8691.7999999999993</v>
      </c>
      <c r="P121" s="2">
        <f t="shared" si="176"/>
        <v>8691.7999999999993</v>
      </c>
      <c r="Q121" s="2">
        <f t="shared" si="176"/>
        <v>8691.7999999999993</v>
      </c>
      <c r="R121" s="2">
        <f t="shared" si="176"/>
        <v>8691.7999999999993</v>
      </c>
      <c r="S121" s="2">
        <f t="shared" si="176"/>
        <v>8691.7999999999993</v>
      </c>
      <c r="T121" s="2">
        <f t="shared" si="176"/>
        <v>8691.7999999999993</v>
      </c>
      <c r="U121" s="2">
        <f t="shared" si="176"/>
        <v>8691.7999999999993</v>
      </c>
      <c r="V121" s="2">
        <f t="shared" si="176"/>
        <v>8691.7999999999993</v>
      </c>
      <c r="W121" s="2">
        <f t="shared" si="176"/>
        <v>8691.7999999999993</v>
      </c>
      <c r="X121" s="2">
        <f t="shared" si="176"/>
        <v>8691.7999999999993</v>
      </c>
      <c r="Y121" s="2">
        <f t="shared" si="176"/>
        <v>8691.7999999999993</v>
      </c>
      <c r="Z121" s="2">
        <f t="shared" si="176"/>
        <v>8691.7999999999993</v>
      </c>
      <c r="AA121" s="2">
        <f t="shared" si="176"/>
        <v>8691.7999999999993</v>
      </c>
      <c r="AB121" s="2">
        <f t="shared" si="176"/>
        <v>8691.7999999999993</v>
      </c>
      <c r="AC121" s="2">
        <f t="shared" si="176"/>
        <v>8691.7999999999993</v>
      </c>
      <c r="AD121" s="2">
        <f t="shared" si="176"/>
        <v>8691.7999999999993</v>
      </c>
      <c r="AE121" s="2">
        <f t="shared" si="176"/>
        <v>8691.7999999999993</v>
      </c>
      <c r="AF121" s="2">
        <f t="shared" si="176"/>
        <v>8691.7999999999993</v>
      </c>
      <c r="AG121" s="2">
        <f t="shared" si="176"/>
        <v>8691.7999999999993</v>
      </c>
      <c r="AH121" s="2">
        <f t="shared" si="176"/>
        <v>8691.7999999999993</v>
      </c>
      <c r="AI121" s="2">
        <f t="shared" ref="AI121:BN121" si="177">+AI39</f>
        <v>8691.7999999999993</v>
      </c>
      <c r="AJ121" s="2">
        <f t="shared" si="177"/>
        <v>8691.7999999999993</v>
      </c>
      <c r="AK121" s="2">
        <f t="shared" si="177"/>
        <v>8691.7999999999993</v>
      </c>
      <c r="AL121" s="2">
        <f t="shared" si="177"/>
        <v>8691.7999999999993</v>
      </c>
      <c r="AM121" s="2">
        <f t="shared" si="177"/>
        <v>8691.7999999999993</v>
      </c>
      <c r="AN121" s="2">
        <f t="shared" si="177"/>
        <v>8691.7999999999993</v>
      </c>
      <c r="AO121" s="2">
        <f t="shared" si="177"/>
        <v>8691.7999999999993</v>
      </c>
      <c r="AP121" s="2">
        <f t="shared" si="177"/>
        <v>8691.7999999999993</v>
      </c>
      <c r="AQ121" s="2">
        <f t="shared" si="177"/>
        <v>8691.7999999999993</v>
      </c>
      <c r="AR121" s="2">
        <f t="shared" si="177"/>
        <v>8691.7999999999993</v>
      </c>
      <c r="AS121" s="2">
        <f t="shared" si="177"/>
        <v>8691.7999999999993</v>
      </c>
      <c r="AT121" s="2">
        <f t="shared" si="177"/>
        <v>8691.7999999999993</v>
      </c>
      <c r="AU121" s="2">
        <f t="shared" si="177"/>
        <v>8691.7999999999993</v>
      </c>
      <c r="AV121" s="2">
        <f t="shared" si="177"/>
        <v>8691.7999999999993</v>
      </c>
      <c r="AW121" s="2">
        <f t="shared" si="177"/>
        <v>8691.7999999999993</v>
      </c>
      <c r="AX121" s="2">
        <f t="shared" si="177"/>
        <v>8691.7999999999993</v>
      </c>
      <c r="AY121" s="2">
        <f t="shared" si="177"/>
        <v>8691.7999999999993</v>
      </c>
      <c r="AZ121" s="2">
        <f t="shared" si="177"/>
        <v>8691.7999999999993</v>
      </c>
      <c r="BA121" s="2">
        <f t="shared" si="177"/>
        <v>8691.7999999999993</v>
      </c>
      <c r="BB121" s="2">
        <f t="shared" si="177"/>
        <v>8691.7999999999993</v>
      </c>
      <c r="BC121" s="2">
        <f t="shared" si="177"/>
        <v>8691.7999999999993</v>
      </c>
      <c r="BD121" s="2">
        <f t="shared" si="177"/>
        <v>8691.7999999999993</v>
      </c>
      <c r="BE121" s="2">
        <f t="shared" si="177"/>
        <v>8691.7999999999993</v>
      </c>
      <c r="BF121" s="2">
        <f t="shared" si="177"/>
        <v>8691.7999999999993</v>
      </c>
      <c r="BG121" s="2">
        <f t="shared" si="177"/>
        <v>8691.7999999999993</v>
      </c>
      <c r="BH121" s="2">
        <f t="shared" si="177"/>
        <v>8691.7999999999993</v>
      </c>
      <c r="BI121" s="2">
        <f t="shared" si="177"/>
        <v>8691.7999999999993</v>
      </c>
      <c r="BJ121" s="2">
        <f t="shared" si="177"/>
        <v>8691.7999999999993</v>
      </c>
      <c r="BK121" s="2">
        <f t="shared" si="177"/>
        <v>8691.7999999999993</v>
      </c>
      <c r="BL121" s="2">
        <f t="shared" si="177"/>
        <v>8691.7999999999993</v>
      </c>
      <c r="BM121" s="2">
        <f t="shared" si="177"/>
        <v>8691.7999999999993</v>
      </c>
      <c r="BN121" s="2">
        <f t="shared" si="177"/>
        <v>8691.7999999999993</v>
      </c>
      <c r="BO121" s="2">
        <f t="shared" ref="BO121:DZ121" si="178">+BO39</f>
        <v>8691.7999999999993</v>
      </c>
      <c r="BP121" s="2">
        <f t="shared" si="178"/>
        <v>8691.7999999999993</v>
      </c>
      <c r="BQ121" s="2">
        <f t="shared" si="178"/>
        <v>8691.7999999999993</v>
      </c>
      <c r="BR121" s="2">
        <f t="shared" si="178"/>
        <v>8691.7999999999993</v>
      </c>
      <c r="BS121" s="2">
        <f t="shared" si="178"/>
        <v>8691.7999999999993</v>
      </c>
      <c r="BT121" s="2">
        <f t="shared" si="178"/>
        <v>8691.7999999999993</v>
      </c>
      <c r="BU121" s="2">
        <f t="shared" si="178"/>
        <v>8691.7999999999993</v>
      </c>
      <c r="BV121" s="2">
        <f t="shared" si="178"/>
        <v>8691.7999999999993</v>
      </c>
      <c r="BW121" s="2">
        <f t="shared" si="178"/>
        <v>8691.7999999999993</v>
      </c>
      <c r="BX121" s="2">
        <f t="shared" si="178"/>
        <v>8691.7999999999993</v>
      </c>
      <c r="BY121" s="2">
        <f t="shared" si="178"/>
        <v>8691.7999999999993</v>
      </c>
      <c r="BZ121" s="2">
        <f t="shared" si="178"/>
        <v>8691.7999999999993</v>
      </c>
      <c r="CA121" s="2">
        <f t="shared" si="178"/>
        <v>8691.7999999999993</v>
      </c>
      <c r="CB121" s="2">
        <f t="shared" si="178"/>
        <v>8691.7999999999993</v>
      </c>
      <c r="CC121" s="2">
        <f t="shared" si="178"/>
        <v>8691.7999999999993</v>
      </c>
      <c r="CD121" s="2">
        <f t="shared" si="178"/>
        <v>8691.7999999999993</v>
      </c>
      <c r="CE121" s="2">
        <f t="shared" si="178"/>
        <v>8691.7999999999993</v>
      </c>
      <c r="CF121" s="2">
        <f t="shared" si="178"/>
        <v>8691.7999999999993</v>
      </c>
      <c r="CG121" s="2">
        <f t="shared" si="178"/>
        <v>8691.7999999999993</v>
      </c>
      <c r="CH121" s="2">
        <f t="shared" si="178"/>
        <v>8691.7999999999993</v>
      </c>
      <c r="CI121" s="2">
        <f t="shared" si="178"/>
        <v>8691.7999999999993</v>
      </c>
      <c r="CJ121" s="2">
        <f t="shared" si="178"/>
        <v>8691.7999999999993</v>
      </c>
      <c r="CK121" s="2">
        <f t="shared" si="178"/>
        <v>8691.7999999999993</v>
      </c>
      <c r="CL121" s="2">
        <f t="shared" si="178"/>
        <v>8691.7999999999993</v>
      </c>
      <c r="CM121" s="2">
        <f t="shared" si="178"/>
        <v>8691.7999999999993</v>
      </c>
      <c r="CN121" s="2">
        <f t="shared" si="178"/>
        <v>8691.7999999999993</v>
      </c>
      <c r="CO121" s="2">
        <f t="shared" si="178"/>
        <v>8691.7999999999993</v>
      </c>
      <c r="CP121" s="2">
        <f t="shared" si="178"/>
        <v>8691.7999999999993</v>
      </c>
      <c r="CQ121" s="2">
        <f t="shared" si="178"/>
        <v>8691.7999999999993</v>
      </c>
      <c r="CR121" s="2">
        <f t="shared" si="178"/>
        <v>8691.7999999999993</v>
      </c>
      <c r="CS121" s="2">
        <f t="shared" si="178"/>
        <v>8691.7999999999993</v>
      </c>
      <c r="CT121" s="2">
        <f t="shared" si="178"/>
        <v>8691.7999999999993</v>
      </c>
      <c r="CU121" s="2">
        <f t="shared" si="178"/>
        <v>8691.7999999999993</v>
      </c>
      <c r="CV121" s="2">
        <f t="shared" si="178"/>
        <v>8691.7999999999993</v>
      </c>
      <c r="CW121" s="2">
        <f t="shared" si="178"/>
        <v>8691.7999999999993</v>
      </c>
      <c r="CX121" s="2">
        <f t="shared" si="178"/>
        <v>8691.7999999999993</v>
      </c>
      <c r="CY121" s="2">
        <f t="shared" si="178"/>
        <v>8691.7999999999993</v>
      </c>
      <c r="CZ121" s="2">
        <f t="shared" si="178"/>
        <v>8691.7999999999993</v>
      </c>
      <c r="DA121" s="2">
        <f t="shared" si="178"/>
        <v>8691.7999999999993</v>
      </c>
      <c r="DB121" s="2">
        <f t="shared" si="178"/>
        <v>8691.7999999999993</v>
      </c>
      <c r="DC121" s="2">
        <f t="shared" si="178"/>
        <v>8691.7999999999993</v>
      </c>
      <c r="DD121" s="2">
        <f t="shared" si="178"/>
        <v>8691.7999999999993</v>
      </c>
      <c r="DE121" s="2">
        <f t="shared" si="178"/>
        <v>8691.7999999999993</v>
      </c>
      <c r="DF121" s="2">
        <f t="shared" si="178"/>
        <v>8691.7999999999993</v>
      </c>
      <c r="DG121" s="2">
        <f t="shared" si="178"/>
        <v>8691.7999999999993</v>
      </c>
      <c r="DH121" s="2">
        <f t="shared" si="178"/>
        <v>8691.7999999999993</v>
      </c>
      <c r="DI121" s="2">
        <f t="shared" si="178"/>
        <v>8691.7999999999993</v>
      </c>
      <c r="DJ121" s="2">
        <f t="shared" si="178"/>
        <v>8691.7999999999993</v>
      </c>
      <c r="DK121" s="2">
        <f t="shared" si="178"/>
        <v>8691.7999999999993</v>
      </c>
      <c r="DL121" s="2">
        <f t="shared" si="178"/>
        <v>8691.7999999999993</v>
      </c>
      <c r="DM121" s="2">
        <f t="shared" si="178"/>
        <v>8691.7999999999993</v>
      </c>
      <c r="DN121" s="2">
        <f t="shared" si="178"/>
        <v>8691.7999999999993</v>
      </c>
      <c r="DO121" s="2">
        <f t="shared" si="178"/>
        <v>8691.7999999999993</v>
      </c>
      <c r="DP121" s="2">
        <f t="shared" si="178"/>
        <v>8691.7999999999993</v>
      </c>
      <c r="DQ121" s="2">
        <f t="shared" si="178"/>
        <v>8691.7999999999993</v>
      </c>
      <c r="DR121" s="2">
        <f t="shared" si="178"/>
        <v>8691.7999999999993</v>
      </c>
      <c r="DS121" s="2">
        <f t="shared" si="178"/>
        <v>8691.7999999999993</v>
      </c>
      <c r="DT121" s="2">
        <f t="shared" si="178"/>
        <v>8691.7999999999993</v>
      </c>
      <c r="DU121" s="2">
        <f t="shared" si="178"/>
        <v>8691.7999999999993</v>
      </c>
      <c r="DV121" s="2">
        <f t="shared" si="178"/>
        <v>8691.7999999999993</v>
      </c>
      <c r="DW121" s="2">
        <f t="shared" si="178"/>
        <v>8691.7999999999993</v>
      </c>
      <c r="DX121" s="2">
        <f t="shared" si="178"/>
        <v>8691.7999999999993</v>
      </c>
      <c r="DY121" s="2">
        <f t="shared" si="178"/>
        <v>8691.7999999999993</v>
      </c>
      <c r="DZ121" s="2">
        <f t="shared" si="178"/>
        <v>8691.7999999999993</v>
      </c>
      <c r="EA121" s="2">
        <f t="shared" ref="EA121:FX121" si="179">+EA39</f>
        <v>8691.7999999999993</v>
      </c>
      <c r="EB121" s="2">
        <f t="shared" si="179"/>
        <v>8691.7999999999993</v>
      </c>
      <c r="EC121" s="2">
        <f t="shared" si="179"/>
        <v>8691.7999999999993</v>
      </c>
      <c r="ED121" s="2">
        <f t="shared" si="179"/>
        <v>8691.7999999999993</v>
      </c>
      <c r="EE121" s="2">
        <f t="shared" si="179"/>
        <v>8691.7999999999993</v>
      </c>
      <c r="EF121" s="2">
        <f t="shared" si="179"/>
        <v>8691.7999999999993</v>
      </c>
      <c r="EG121" s="2">
        <f t="shared" si="179"/>
        <v>8691.7999999999993</v>
      </c>
      <c r="EH121" s="2">
        <f t="shared" si="179"/>
        <v>8691.7999999999993</v>
      </c>
      <c r="EI121" s="2">
        <f t="shared" si="179"/>
        <v>8691.7999999999993</v>
      </c>
      <c r="EJ121" s="2">
        <f t="shared" si="179"/>
        <v>8691.7999999999993</v>
      </c>
      <c r="EK121" s="2">
        <f t="shared" si="179"/>
        <v>8691.7999999999993</v>
      </c>
      <c r="EL121" s="2">
        <f t="shared" si="179"/>
        <v>8691.7999999999993</v>
      </c>
      <c r="EM121" s="2">
        <f t="shared" si="179"/>
        <v>8691.7999999999993</v>
      </c>
      <c r="EN121" s="2">
        <f t="shared" si="179"/>
        <v>8691.7999999999993</v>
      </c>
      <c r="EO121" s="2">
        <f t="shared" si="179"/>
        <v>8691.7999999999993</v>
      </c>
      <c r="EP121" s="2">
        <f t="shared" si="179"/>
        <v>8691.7999999999993</v>
      </c>
      <c r="EQ121" s="2">
        <f t="shared" si="179"/>
        <v>8691.7999999999993</v>
      </c>
      <c r="ER121" s="2">
        <f t="shared" si="179"/>
        <v>8691.7999999999993</v>
      </c>
      <c r="ES121" s="2">
        <f t="shared" si="179"/>
        <v>8691.7999999999993</v>
      </c>
      <c r="ET121" s="2">
        <f t="shared" si="179"/>
        <v>8691.7999999999993</v>
      </c>
      <c r="EU121" s="2">
        <f t="shared" si="179"/>
        <v>8691.7999999999993</v>
      </c>
      <c r="EV121" s="2">
        <f t="shared" si="179"/>
        <v>8691.7999999999993</v>
      </c>
      <c r="EW121" s="2">
        <f t="shared" si="179"/>
        <v>8691.7999999999993</v>
      </c>
      <c r="EX121" s="2">
        <f t="shared" si="179"/>
        <v>8691.7999999999993</v>
      </c>
      <c r="EY121" s="2">
        <f t="shared" si="179"/>
        <v>8691.7999999999993</v>
      </c>
      <c r="EZ121" s="2">
        <f t="shared" si="179"/>
        <v>8691.7999999999993</v>
      </c>
      <c r="FA121" s="2">
        <f t="shared" si="179"/>
        <v>8691.7999999999993</v>
      </c>
      <c r="FB121" s="2">
        <f t="shared" si="179"/>
        <v>8691.7999999999993</v>
      </c>
      <c r="FC121" s="2">
        <f t="shared" si="179"/>
        <v>8691.7999999999993</v>
      </c>
      <c r="FD121" s="2">
        <f t="shared" si="179"/>
        <v>8691.7999999999993</v>
      </c>
      <c r="FE121" s="2">
        <f t="shared" si="179"/>
        <v>8691.7999999999993</v>
      </c>
      <c r="FF121" s="2">
        <f t="shared" si="179"/>
        <v>8691.7999999999993</v>
      </c>
      <c r="FG121" s="2">
        <f t="shared" si="179"/>
        <v>8691.7999999999993</v>
      </c>
      <c r="FH121" s="2">
        <f t="shared" si="179"/>
        <v>8691.7999999999993</v>
      </c>
      <c r="FI121" s="2">
        <f t="shared" si="179"/>
        <v>8691.7999999999993</v>
      </c>
      <c r="FJ121" s="2">
        <f t="shared" si="179"/>
        <v>8691.7999999999993</v>
      </c>
      <c r="FK121" s="2">
        <f t="shared" si="179"/>
        <v>8691.7999999999993</v>
      </c>
      <c r="FL121" s="2">
        <f t="shared" si="179"/>
        <v>8691.7999999999993</v>
      </c>
      <c r="FM121" s="2">
        <f t="shared" si="179"/>
        <v>8691.7999999999993</v>
      </c>
      <c r="FN121" s="2">
        <f t="shared" si="179"/>
        <v>8691.7999999999993</v>
      </c>
      <c r="FO121" s="2">
        <f t="shared" si="179"/>
        <v>8691.7999999999993</v>
      </c>
      <c r="FP121" s="2">
        <f t="shared" si="179"/>
        <v>8691.7999999999993</v>
      </c>
      <c r="FQ121" s="2">
        <f t="shared" si="179"/>
        <v>8691.7999999999993</v>
      </c>
      <c r="FR121" s="2">
        <f t="shared" si="179"/>
        <v>8691.7999999999993</v>
      </c>
      <c r="FS121" s="2">
        <f t="shared" si="179"/>
        <v>8691.7999999999993</v>
      </c>
      <c r="FT121" s="2">
        <f t="shared" si="179"/>
        <v>8691.7999999999993</v>
      </c>
      <c r="FU121" s="2">
        <f t="shared" si="179"/>
        <v>8691.7999999999993</v>
      </c>
      <c r="FV121" s="2">
        <f t="shared" si="179"/>
        <v>8691.7999999999993</v>
      </c>
      <c r="FW121" s="2">
        <f t="shared" si="179"/>
        <v>8691.7999999999993</v>
      </c>
      <c r="FX121" s="2">
        <f t="shared" si="179"/>
        <v>8691.7999999999993</v>
      </c>
      <c r="FY121" s="2"/>
      <c r="FZ121" s="2"/>
      <c r="GA121" s="63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:202" x14ac:dyDescent="0.35">
      <c r="A122" s="3" t="s">
        <v>853</v>
      </c>
      <c r="B122" s="2" t="s">
        <v>854</v>
      </c>
      <c r="C122" s="26">
        <f t="shared" ref="C122:AH122" si="180">1-C115</f>
        <v>0.11580000000000001</v>
      </c>
      <c r="D122" s="26">
        <f t="shared" si="180"/>
        <v>9.4999999999999973E-2</v>
      </c>
      <c r="E122" s="26">
        <f t="shared" si="180"/>
        <v>0.12160000000000004</v>
      </c>
      <c r="F122" s="26">
        <f t="shared" si="180"/>
        <v>9.9999999999999978E-2</v>
      </c>
      <c r="G122" s="26">
        <f t="shared" si="180"/>
        <v>0.13919999999999999</v>
      </c>
      <c r="H122" s="26">
        <f t="shared" si="180"/>
        <v>0.15590000000000004</v>
      </c>
      <c r="I122" s="26">
        <f t="shared" si="180"/>
        <v>0.11499999999999999</v>
      </c>
      <c r="J122" s="26">
        <f t="shared" si="180"/>
        <v>0.13849999999999996</v>
      </c>
      <c r="K122" s="26">
        <f t="shared" si="180"/>
        <v>0.18810000000000004</v>
      </c>
      <c r="L122" s="26">
        <f t="shared" si="180"/>
        <v>0.13800000000000001</v>
      </c>
      <c r="M122" s="26">
        <f t="shared" si="180"/>
        <v>0.16259999999999997</v>
      </c>
      <c r="N122" s="26">
        <f t="shared" si="180"/>
        <v>9.4999999999999973E-2</v>
      </c>
      <c r="O122" s="26">
        <f t="shared" si="180"/>
        <v>0.1109</v>
      </c>
      <c r="P122" s="26">
        <f t="shared" si="180"/>
        <v>0.18400000000000005</v>
      </c>
      <c r="Q122" s="26">
        <f t="shared" si="180"/>
        <v>9.4999999999999973E-2</v>
      </c>
      <c r="R122" s="26">
        <f t="shared" si="180"/>
        <v>0.11560000000000004</v>
      </c>
      <c r="S122" s="26">
        <f t="shared" si="180"/>
        <v>0.14070000000000005</v>
      </c>
      <c r="T122" s="26">
        <f t="shared" si="180"/>
        <v>0.19379999999999997</v>
      </c>
      <c r="U122" s="26">
        <f t="shared" si="180"/>
        <v>0.20050000000000001</v>
      </c>
      <c r="V122" s="26">
        <f t="shared" si="180"/>
        <v>0.18779999999999997</v>
      </c>
      <c r="W122" s="26">
        <f t="shared" si="180"/>
        <v>0.20069999999999999</v>
      </c>
      <c r="X122" s="26">
        <f t="shared" si="180"/>
        <v>0.20079999999999998</v>
      </c>
      <c r="Y122" s="26">
        <f t="shared" si="180"/>
        <v>0.16210000000000002</v>
      </c>
      <c r="Z122" s="26">
        <f t="shared" si="180"/>
        <v>0.18920000000000003</v>
      </c>
      <c r="AA122" s="26">
        <f t="shared" si="180"/>
        <v>9.4999999999999973E-2</v>
      </c>
      <c r="AB122" s="26">
        <f t="shared" si="180"/>
        <v>9.7899999999999987E-2</v>
      </c>
      <c r="AC122" s="26">
        <f t="shared" si="180"/>
        <v>0.16279999999999994</v>
      </c>
      <c r="AD122" s="26">
        <f t="shared" si="180"/>
        <v>0.14439999999999997</v>
      </c>
      <c r="AE122" s="26">
        <f t="shared" si="180"/>
        <v>0.19779999999999998</v>
      </c>
      <c r="AF122" s="26">
        <f t="shared" si="180"/>
        <v>0.19350000000000001</v>
      </c>
      <c r="AG122" s="26">
        <f t="shared" si="180"/>
        <v>0.17090000000000005</v>
      </c>
      <c r="AH122" s="26">
        <f t="shared" si="180"/>
        <v>0.16090000000000004</v>
      </c>
      <c r="AI122" s="26">
        <f t="shared" ref="AI122:BN122" si="181">1-AI115</f>
        <v>0.17949999999999999</v>
      </c>
      <c r="AJ122" s="26">
        <f t="shared" si="181"/>
        <v>0.19240000000000002</v>
      </c>
      <c r="AK122" s="26">
        <f t="shared" si="181"/>
        <v>0.19359999999999999</v>
      </c>
      <c r="AL122" s="26">
        <f t="shared" si="181"/>
        <v>0.1855</v>
      </c>
      <c r="AM122" s="26">
        <f t="shared" si="181"/>
        <v>0.18440000000000001</v>
      </c>
      <c r="AN122" s="26">
        <f t="shared" si="181"/>
        <v>0.18689999999999996</v>
      </c>
      <c r="AO122" s="26">
        <f t="shared" si="181"/>
        <v>0.12809999999999999</v>
      </c>
      <c r="AP122" s="26">
        <f t="shared" si="181"/>
        <v>9.4999999999999973E-2</v>
      </c>
      <c r="AQ122" s="26">
        <f t="shared" si="181"/>
        <v>0.18789999999999996</v>
      </c>
      <c r="AR122" s="26">
        <f t="shared" si="181"/>
        <v>9.4999999999999973E-2</v>
      </c>
      <c r="AS122" s="26">
        <f t="shared" si="181"/>
        <v>0.11699999999999999</v>
      </c>
      <c r="AT122" s="26">
        <f t="shared" si="181"/>
        <v>0.13660000000000005</v>
      </c>
      <c r="AU122" s="26">
        <f t="shared" si="181"/>
        <v>0.18689999999999996</v>
      </c>
      <c r="AV122" s="26">
        <f t="shared" si="181"/>
        <v>0.18510000000000004</v>
      </c>
      <c r="AW122" s="26">
        <f t="shared" si="181"/>
        <v>0.18759999999999999</v>
      </c>
      <c r="AX122" s="26">
        <f t="shared" si="181"/>
        <v>0.19879999999999998</v>
      </c>
      <c r="AY122" s="26">
        <f t="shared" si="181"/>
        <v>0.17900000000000005</v>
      </c>
      <c r="AZ122" s="26">
        <f t="shared" si="181"/>
        <v>0.11129999999999995</v>
      </c>
      <c r="BA122" s="26">
        <f t="shared" si="181"/>
        <v>0.11380000000000001</v>
      </c>
      <c r="BB122" s="26">
        <f t="shared" si="181"/>
        <v>0.11529999999999996</v>
      </c>
      <c r="BC122" s="26">
        <f t="shared" si="181"/>
        <v>9.9999999999999978E-2</v>
      </c>
      <c r="BD122" s="26">
        <f t="shared" si="181"/>
        <v>0.13019999999999998</v>
      </c>
      <c r="BE122" s="26">
        <f t="shared" si="181"/>
        <v>0.1552</v>
      </c>
      <c r="BF122" s="26">
        <f t="shared" si="181"/>
        <v>9.8999999999999977E-2</v>
      </c>
      <c r="BG122" s="26">
        <f t="shared" si="181"/>
        <v>0.16059999999999997</v>
      </c>
      <c r="BH122" s="26">
        <f t="shared" si="181"/>
        <v>0.17130000000000001</v>
      </c>
      <c r="BI122" s="26">
        <f t="shared" si="181"/>
        <v>0.18769999999999998</v>
      </c>
      <c r="BJ122" s="26">
        <f t="shared" si="181"/>
        <v>0.11680000000000001</v>
      </c>
      <c r="BK122" s="26">
        <f t="shared" si="181"/>
        <v>9.4999999999999973E-2</v>
      </c>
      <c r="BL122" s="26">
        <f t="shared" si="181"/>
        <v>0.19930000000000003</v>
      </c>
      <c r="BM122" s="26">
        <f t="shared" si="181"/>
        <v>0.18169999999999997</v>
      </c>
      <c r="BN122" s="26">
        <f t="shared" si="181"/>
        <v>0.13319999999999999</v>
      </c>
      <c r="BO122" s="26">
        <f t="shared" ref="BO122:DZ122" si="182">1-BO115</f>
        <v>0.1522</v>
      </c>
      <c r="BP122" s="26">
        <f t="shared" si="182"/>
        <v>0.19520000000000004</v>
      </c>
      <c r="BQ122" s="26">
        <f t="shared" si="182"/>
        <v>0.11919999999999997</v>
      </c>
      <c r="BR122" s="26">
        <f t="shared" si="182"/>
        <v>0.126</v>
      </c>
      <c r="BS122" s="26">
        <f t="shared" si="182"/>
        <v>0.1532</v>
      </c>
      <c r="BT122" s="26">
        <f t="shared" si="182"/>
        <v>0.18140000000000001</v>
      </c>
      <c r="BU122" s="26">
        <f t="shared" si="182"/>
        <v>0.17959999999999998</v>
      </c>
      <c r="BV122" s="26">
        <f t="shared" si="182"/>
        <v>0.15059999999999996</v>
      </c>
      <c r="BW122" s="26">
        <f t="shared" si="182"/>
        <v>0.13829999999999998</v>
      </c>
      <c r="BX122" s="26">
        <f t="shared" si="182"/>
        <v>0.20030000000000003</v>
      </c>
      <c r="BY122" s="26">
        <f t="shared" si="182"/>
        <v>0.17889999999999995</v>
      </c>
      <c r="BZ122" s="26">
        <f t="shared" si="182"/>
        <v>0.18940000000000001</v>
      </c>
      <c r="CA122" s="26">
        <f t="shared" si="182"/>
        <v>0.19489999999999996</v>
      </c>
      <c r="CB122" s="26">
        <f t="shared" si="182"/>
        <v>9.4999999999999973E-2</v>
      </c>
      <c r="CC122" s="26">
        <f t="shared" si="182"/>
        <v>0.19210000000000005</v>
      </c>
      <c r="CD122" s="26">
        <f t="shared" si="182"/>
        <v>0.20079999999999998</v>
      </c>
      <c r="CE122" s="26">
        <f t="shared" si="182"/>
        <v>0.19389999999999996</v>
      </c>
      <c r="CF122" s="26">
        <f t="shared" si="182"/>
        <v>0.1976</v>
      </c>
      <c r="CG122" s="26">
        <f t="shared" si="182"/>
        <v>0.19179999999999997</v>
      </c>
      <c r="CH122" s="26">
        <f t="shared" si="182"/>
        <v>0.19820000000000004</v>
      </c>
      <c r="CI122" s="26">
        <f t="shared" si="182"/>
        <v>0.16790000000000005</v>
      </c>
      <c r="CJ122" s="26">
        <f t="shared" si="182"/>
        <v>0.16359999999999997</v>
      </c>
      <c r="CK122" s="26">
        <f t="shared" si="182"/>
        <v>0.12439999999999996</v>
      </c>
      <c r="CL122" s="26">
        <f t="shared" si="182"/>
        <v>0.1532</v>
      </c>
      <c r="CM122" s="26">
        <f t="shared" si="182"/>
        <v>0.16810000000000003</v>
      </c>
      <c r="CN122" s="26">
        <f t="shared" si="182"/>
        <v>9.4999999999999973E-2</v>
      </c>
      <c r="CO122" s="26">
        <f t="shared" si="182"/>
        <v>0.10940000000000005</v>
      </c>
      <c r="CP122" s="26">
        <f t="shared" si="182"/>
        <v>0.16239999999999999</v>
      </c>
      <c r="CQ122" s="26">
        <f t="shared" si="182"/>
        <v>0.16559999999999997</v>
      </c>
      <c r="CR122" s="26">
        <f t="shared" si="182"/>
        <v>0.1915</v>
      </c>
      <c r="CS122" s="26">
        <f t="shared" si="182"/>
        <v>0.18830000000000002</v>
      </c>
      <c r="CT122" s="26">
        <f t="shared" si="182"/>
        <v>0.19679999999999997</v>
      </c>
      <c r="CU122" s="26">
        <f t="shared" si="182"/>
        <v>0.17469999999999997</v>
      </c>
      <c r="CV122" s="26">
        <f t="shared" si="182"/>
        <v>0.20079999999999998</v>
      </c>
      <c r="CW122" s="26">
        <f t="shared" si="182"/>
        <v>0.19199999999999995</v>
      </c>
      <c r="CX122" s="26">
        <f t="shared" si="182"/>
        <v>0.17490000000000006</v>
      </c>
      <c r="CY122" s="26">
        <f t="shared" si="182"/>
        <v>0.20079999999999998</v>
      </c>
      <c r="CZ122" s="26">
        <f t="shared" si="182"/>
        <v>0.13959999999999995</v>
      </c>
      <c r="DA122" s="26">
        <f t="shared" si="182"/>
        <v>0.19099999999999995</v>
      </c>
      <c r="DB122" s="26">
        <f t="shared" si="182"/>
        <v>0.18410000000000004</v>
      </c>
      <c r="DC122" s="26">
        <f t="shared" si="182"/>
        <v>0.19159999999999999</v>
      </c>
      <c r="DD122" s="26">
        <f t="shared" si="182"/>
        <v>0.19279999999999997</v>
      </c>
      <c r="DE122" s="26">
        <f t="shared" si="182"/>
        <v>0.18610000000000004</v>
      </c>
      <c r="DF122" s="26">
        <f t="shared" si="182"/>
        <v>0.10409999999999997</v>
      </c>
      <c r="DG122" s="26">
        <f t="shared" si="182"/>
        <v>0.19799999999999995</v>
      </c>
      <c r="DH122" s="26">
        <f t="shared" si="182"/>
        <v>0.14000000000000001</v>
      </c>
      <c r="DI122" s="26">
        <f t="shared" si="182"/>
        <v>0.13660000000000005</v>
      </c>
      <c r="DJ122" s="26">
        <f t="shared" si="182"/>
        <v>0.17049999999999998</v>
      </c>
      <c r="DK122" s="26">
        <f t="shared" si="182"/>
        <v>0.1744</v>
      </c>
      <c r="DL122" s="26">
        <f t="shared" si="182"/>
        <v>0.12029999999999996</v>
      </c>
      <c r="DM122" s="26">
        <f t="shared" si="182"/>
        <v>0.18899999999999995</v>
      </c>
      <c r="DN122" s="26">
        <f t="shared" si="182"/>
        <v>0.14890000000000003</v>
      </c>
      <c r="DO122" s="26">
        <f t="shared" si="182"/>
        <v>0.13200000000000001</v>
      </c>
      <c r="DP122" s="26">
        <f t="shared" si="182"/>
        <v>0.19130000000000003</v>
      </c>
      <c r="DQ122" s="26">
        <f t="shared" si="182"/>
        <v>0.16159999999999997</v>
      </c>
      <c r="DR122" s="26">
        <f t="shared" si="182"/>
        <v>0.14980000000000004</v>
      </c>
      <c r="DS122" s="26">
        <f t="shared" si="182"/>
        <v>0.17220000000000002</v>
      </c>
      <c r="DT122" s="26">
        <f t="shared" si="182"/>
        <v>0.19279999999999997</v>
      </c>
      <c r="DU122" s="26">
        <f t="shared" si="182"/>
        <v>0.18189999999999995</v>
      </c>
      <c r="DV122" s="26">
        <f t="shared" si="182"/>
        <v>0.19130000000000003</v>
      </c>
      <c r="DW122" s="26">
        <f t="shared" si="182"/>
        <v>0.18579999999999997</v>
      </c>
      <c r="DX122" s="26">
        <f t="shared" si="182"/>
        <v>0.19320000000000004</v>
      </c>
      <c r="DY122" s="26">
        <f t="shared" si="182"/>
        <v>0.18610000000000004</v>
      </c>
      <c r="DZ122" s="26">
        <f t="shared" si="182"/>
        <v>0.17030000000000001</v>
      </c>
      <c r="EA122" s="26">
        <f t="shared" ref="EA122:FX122" si="183">1-EA115</f>
        <v>0.1734</v>
      </c>
      <c r="EB122" s="26">
        <f t="shared" si="183"/>
        <v>0.17369999999999997</v>
      </c>
      <c r="EC122" s="26">
        <f t="shared" si="183"/>
        <v>0.18740000000000001</v>
      </c>
      <c r="ED122" s="26">
        <f t="shared" si="183"/>
        <v>0.14119999999999999</v>
      </c>
      <c r="EE122" s="26">
        <f t="shared" si="183"/>
        <v>0.19210000000000005</v>
      </c>
      <c r="EF122" s="26">
        <f t="shared" si="183"/>
        <v>0.15000000000000002</v>
      </c>
      <c r="EG122" s="26">
        <f t="shared" si="183"/>
        <v>0.18799999999999994</v>
      </c>
      <c r="EH122" s="26">
        <f t="shared" si="183"/>
        <v>0.18830000000000002</v>
      </c>
      <c r="EI122" s="26">
        <f t="shared" si="183"/>
        <v>0.10999999999999999</v>
      </c>
      <c r="EJ122" s="26">
        <f t="shared" si="183"/>
        <v>0.11299999999999999</v>
      </c>
      <c r="EK122" s="26">
        <f t="shared" si="183"/>
        <v>0.16849999999999998</v>
      </c>
      <c r="EL122" s="26">
        <f t="shared" si="183"/>
        <v>0.1754</v>
      </c>
      <c r="EM122" s="26">
        <f t="shared" si="183"/>
        <v>0.18130000000000002</v>
      </c>
      <c r="EN122" s="26">
        <f t="shared" si="183"/>
        <v>0.16059999999999997</v>
      </c>
      <c r="EO122" s="26">
        <f t="shared" si="183"/>
        <v>0.18559999999999999</v>
      </c>
      <c r="EP122" s="26">
        <f t="shared" si="183"/>
        <v>0.17659999999999998</v>
      </c>
      <c r="EQ122" s="26">
        <f t="shared" si="183"/>
        <v>0.13580000000000003</v>
      </c>
      <c r="ER122" s="26">
        <f t="shared" si="183"/>
        <v>0.18430000000000002</v>
      </c>
      <c r="ES122" s="26">
        <f t="shared" si="183"/>
        <v>0.19389999999999996</v>
      </c>
      <c r="ET122" s="26">
        <f t="shared" si="183"/>
        <v>0.19140000000000001</v>
      </c>
      <c r="EU122" s="26">
        <f t="shared" si="183"/>
        <v>0.17149999999999999</v>
      </c>
      <c r="EV122" s="26">
        <f t="shared" si="183"/>
        <v>0.19979999999999998</v>
      </c>
      <c r="EW122" s="26">
        <f t="shared" si="183"/>
        <v>0.16600000000000004</v>
      </c>
      <c r="EX122" s="26">
        <f t="shared" si="183"/>
        <v>0.19289999999999996</v>
      </c>
      <c r="EY122" s="26">
        <f t="shared" si="183"/>
        <v>0.16890000000000005</v>
      </c>
      <c r="EZ122" s="26">
        <f t="shared" si="183"/>
        <v>0.19589999999999996</v>
      </c>
      <c r="FA122" s="26">
        <f t="shared" si="183"/>
        <v>0.1321</v>
      </c>
      <c r="FB122" s="26">
        <f t="shared" si="183"/>
        <v>0.18640000000000001</v>
      </c>
      <c r="FC122" s="26">
        <f t="shared" si="183"/>
        <v>0.14019999999999999</v>
      </c>
      <c r="FD122" s="26">
        <f t="shared" si="183"/>
        <v>0.17849999999999999</v>
      </c>
      <c r="FE122" s="26">
        <f t="shared" si="183"/>
        <v>0.19950000000000001</v>
      </c>
      <c r="FF122" s="26">
        <f t="shared" si="183"/>
        <v>0.19279999999999997</v>
      </c>
      <c r="FG122" s="26">
        <f t="shared" si="183"/>
        <v>0.19669999999999999</v>
      </c>
      <c r="FH122" s="26">
        <f t="shared" si="183"/>
        <v>0.1996</v>
      </c>
      <c r="FI122" s="26">
        <f t="shared" si="183"/>
        <v>0.14019999999999999</v>
      </c>
      <c r="FJ122" s="26">
        <f t="shared" si="183"/>
        <v>0.13829999999999998</v>
      </c>
      <c r="FK122" s="26">
        <f t="shared" si="183"/>
        <v>0.13600000000000001</v>
      </c>
      <c r="FL122" s="26">
        <f t="shared" si="183"/>
        <v>0.11429999999999996</v>
      </c>
      <c r="FM122" s="26">
        <f t="shared" si="183"/>
        <v>0.12849999999999995</v>
      </c>
      <c r="FN122" s="26">
        <f t="shared" si="183"/>
        <v>0.10160000000000002</v>
      </c>
      <c r="FO122" s="26">
        <f t="shared" si="183"/>
        <v>0.15439999999999998</v>
      </c>
      <c r="FP122" s="26">
        <f t="shared" si="183"/>
        <v>0.13670000000000004</v>
      </c>
      <c r="FQ122" s="26">
        <f t="shared" si="183"/>
        <v>0.15859999999999996</v>
      </c>
      <c r="FR122" s="26">
        <f t="shared" si="183"/>
        <v>0.19359999999999999</v>
      </c>
      <c r="FS122" s="26">
        <f t="shared" si="183"/>
        <v>0.19369999999999998</v>
      </c>
      <c r="FT122" s="26">
        <f t="shared" si="183"/>
        <v>0.20050000000000001</v>
      </c>
      <c r="FU122" s="26">
        <f t="shared" si="183"/>
        <v>0.16549999999999998</v>
      </c>
      <c r="FV122" s="26">
        <f t="shared" si="183"/>
        <v>0.16759999999999997</v>
      </c>
      <c r="FW122" s="26">
        <f t="shared" si="183"/>
        <v>0.19569999999999999</v>
      </c>
      <c r="FX122" s="26">
        <f t="shared" si="183"/>
        <v>0.19989999999999997</v>
      </c>
      <c r="FY122" s="26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:202" x14ac:dyDescent="0.35">
      <c r="A123" s="3" t="s">
        <v>855</v>
      </c>
      <c r="B123" s="2" t="s">
        <v>856</v>
      </c>
      <c r="C123" s="26">
        <f t="shared" ref="C123:AH123" si="184">C113</f>
        <v>1.0297000000000001</v>
      </c>
      <c r="D123" s="26">
        <f t="shared" si="184"/>
        <v>1.0297000000000001</v>
      </c>
      <c r="E123" s="26">
        <f t="shared" si="184"/>
        <v>1.0297000000000001</v>
      </c>
      <c r="F123" s="26">
        <f t="shared" si="184"/>
        <v>1.0297000000000001</v>
      </c>
      <c r="G123" s="26">
        <f t="shared" si="184"/>
        <v>1.0773999999999999</v>
      </c>
      <c r="H123" s="26">
        <f t="shared" si="184"/>
        <v>1.1191</v>
      </c>
      <c r="I123" s="26">
        <f t="shared" si="184"/>
        <v>1.0297000000000001</v>
      </c>
      <c r="J123" s="26">
        <f t="shared" si="184"/>
        <v>1.0697000000000001</v>
      </c>
      <c r="K123" s="26">
        <f t="shared" si="184"/>
        <v>1.6491</v>
      </c>
      <c r="L123" s="26">
        <f t="shared" si="184"/>
        <v>1.0645</v>
      </c>
      <c r="M123" s="26">
        <f t="shared" si="184"/>
        <v>1.1573</v>
      </c>
      <c r="N123" s="26">
        <f t="shared" si="184"/>
        <v>1.0297000000000001</v>
      </c>
      <c r="O123" s="26">
        <f t="shared" si="184"/>
        <v>1.0297000000000001</v>
      </c>
      <c r="P123" s="26">
        <f t="shared" si="184"/>
        <v>1.4836</v>
      </c>
      <c r="Q123" s="26">
        <f t="shared" si="184"/>
        <v>1.0297000000000001</v>
      </c>
      <c r="R123" s="26">
        <f t="shared" si="184"/>
        <v>1.0297000000000001</v>
      </c>
      <c r="S123" s="26">
        <f t="shared" si="184"/>
        <v>1.0928</v>
      </c>
      <c r="T123" s="26">
        <f t="shared" si="184"/>
        <v>1.982</v>
      </c>
      <c r="U123" s="26">
        <f t="shared" si="184"/>
        <v>2.3807999999999998</v>
      </c>
      <c r="V123" s="26">
        <f t="shared" si="184"/>
        <v>1.6322000000000001</v>
      </c>
      <c r="W123" s="26">
        <f t="shared" si="184"/>
        <v>2.3921000000000001</v>
      </c>
      <c r="X123" s="26">
        <f t="shared" si="184"/>
        <v>2.3957999999999999</v>
      </c>
      <c r="Y123" s="26">
        <f t="shared" si="184"/>
        <v>1.1536999999999999</v>
      </c>
      <c r="Z123" s="26">
        <f t="shared" si="184"/>
        <v>1.7150000000000001</v>
      </c>
      <c r="AA123" s="26">
        <f t="shared" si="184"/>
        <v>1.0297000000000001</v>
      </c>
      <c r="AB123" s="26">
        <f t="shared" si="184"/>
        <v>1.0297000000000001</v>
      </c>
      <c r="AC123" s="26">
        <f t="shared" si="184"/>
        <v>1.1585000000000001</v>
      </c>
      <c r="AD123" s="26">
        <f t="shared" si="184"/>
        <v>1.0992</v>
      </c>
      <c r="AE123" s="26">
        <f t="shared" si="184"/>
        <v>2.2189999999999999</v>
      </c>
      <c r="AF123" s="26">
        <f t="shared" si="184"/>
        <v>1.9670000000000001</v>
      </c>
      <c r="AG123" s="26">
        <f t="shared" si="184"/>
        <v>1.2123999999999999</v>
      </c>
      <c r="AH123" s="26">
        <f t="shared" si="184"/>
        <v>1.1459999999999999</v>
      </c>
      <c r="AI123" s="26">
        <f t="shared" ref="AI123:BN123" si="185">AI113</f>
        <v>1.3661000000000001</v>
      </c>
      <c r="AJ123" s="26">
        <f t="shared" si="185"/>
        <v>1.9012</v>
      </c>
      <c r="AK123" s="26">
        <f t="shared" si="185"/>
        <v>1.9725999999999999</v>
      </c>
      <c r="AL123" s="26">
        <f t="shared" si="185"/>
        <v>1.5246999999999999</v>
      </c>
      <c r="AM123" s="26">
        <f t="shared" si="185"/>
        <v>1.4953000000000001</v>
      </c>
      <c r="AN123" s="26">
        <f t="shared" si="185"/>
        <v>1.5758000000000001</v>
      </c>
      <c r="AO123" s="26">
        <f t="shared" si="185"/>
        <v>1.0342</v>
      </c>
      <c r="AP123" s="26">
        <f t="shared" si="185"/>
        <v>1.0297000000000001</v>
      </c>
      <c r="AQ123" s="26">
        <f t="shared" si="185"/>
        <v>1.6396999999999999</v>
      </c>
      <c r="AR123" s="26">
        <f t="shared" si="185"/>
        <v>1.0297000000000001</v>
      </c>
      <c r="AS123" s="26">
        <f t="shared" si="185"/>
        <v>1.0297000000000001</v>
      </c>
      <c r="AT123" s="26">
        <f t="shared" si="185"/>
        <v>1.0523</v>
      </c>
      <c r="AU123" s="26">
        <f t="shared" si="185"/>
        <v>1.5758000000000001</v>
      </c>
      <c r="AV123" s="26">
        <f t="shared" si="185"/>
        <v>1.5121</v>
      </c>
      <c r="AW123" s="26">
        <f t="shared" si="185"/>
        <v>1.6172</v>
      </c>
      <c r="AX123" s="26">
        <f t="shared" si="185"/>
        <v>2.2791999999999999</v>
      </c>
      <c r="AY123" s="26">
        <f t="shared" si="185"/>
        <v>1.3517999999999999</v>
      </c>
      <c r="AZ123" s="26">
        <f t="shared" si="185"/>
        <v>1.0297000000000001</v>
      </c>
      <c r="BA123" s="26">
        <f t="shared" si="185"/>
        <v>1.0297000000000001</v>
      </c>
      <c r="BB123" s="26">
        <f t="shared" si="185"/>
        <v>1.0297000000000001</v>
      </c>
      <c r="BC123" s="26">
        <f t="shared" si="185"/>
        <v>1.0297000000000001</v>
      </c>
      <c r="BD123" s="26">
        <f t="shared" si="185"/>
        <v>1.0361</v>
      </c>
      <c r="BE123" s="26">
        <f t="shared" si="185"/>
        <v>1.1180000000000001</v>
      </c>
      <c r="BF123" s="26">
        <f t="shared" si="185"/>
        <v>1.0297000000000001</v>
      </c>
      <c r="BG123" s="26">
        <f t="shared" si="185"/>
        <v>1.1435999999999999</v>
      </c>
      <c r="BH123" s="26">
        <f t="shared" si="185"/>
        <v>1.2148000000000001</v>
      </c>
      <c r="BI123" s="26">
        <f t="shared" si="185"/>
        <v>1.6266</v>
      </c>
      <c r="BJ123" s="26">
        <f t="shared" si="185"/>
        <v>1.0297000000000001</v>
      </c>
      <c r="BK123" s="26">
        <f t="shared" si="185"/>
        <v>1.0297000000000001</v>
      </c>
      <c r="BL123" s="26">
        <f t="shared" si="185"/>
        <v>2.3111999999999999</v>
      </c>
      <c r="BM123" s="26">
        <f t="shared" si="185"/>
        <v>1.4232</v>
      </c>
      <c r="BN123" s="26">
        <f t="shared" si="185"/>
        <v>1.0430999999999999</v>
      </c>
      <c r="BO123" s="26">
        <f t="shared" ref="BO123:DZ123" si="186">BO113</f>
        <v>1.1128</v>
      </c>
      <c r="BP123" s="26">
        <f t="shared" si="186"/>
        <v>2.0686</v>
      </c>
      <c r="BQ123" s="26">
        <f t="shared" si="186"/>
        <v>1.0297000000000001</v>
      </c>
      <c r="BR123" s="26">
        <f t="shared" si="186"/>
        <v>1.0322</v>
      </c>
      <c r="BS123" s="26">
        <f t="shared" si="186"/>
        <v>1.1144000000000001</v>
      </c>
      <c r="BT123" s="26">
        <f t="shared" si="186"/>
        <v>1.4164000000000001</v>
      </c>
      <c r="BU123" s="26">
        <f t="shared" si="186"/>
        <v>1.3677999999999999</v>
      </c>
      <c r="BV123" s="26">
        <f t="shared" si="186"/>
        <v>1.1099000000000001</v>
      </c>
      <c r="BW123" s="26">
        <f t="shared" si="186"/>
        <v>1.0681</v>
      </c>
      <c r="BX123" s="26">
        <f t="shared" si="186"/>
        <v>2.3694999999999999</v>
      </c>
      <c r="BY123" s="26">
        <f t="shared" si="186"/>
        <v>1.4279999999999999</v>
      </c>
      <c r="BZ123" s="26">
        <f t="shared" si="186"/>
        <v>1.7262999999999999</v>
      </c>
      <c r="CA123" s="26">
        <f t="shared" si="186"/>
        <v>2.0516000000000001</v>
      </c>
      <c r="CB123" s="26">
        <f t="shared" si="186"/>
        <v>1.0297000000000001</v>
      </c>
      <c r="CC123" s="26">
        <f t="shared" si="186"/>
        <v>1.8842000000000001</v>
      </c>
      <c r="CD123" s="26">
        <f t="shared" si="186"/>
        <v>2.3957999999999999</v>
      </c>
      <c r="CE123" s="26">
        <f t="shared" si="186"/>
        <v>1.9896</v>
      </c>
      <c r="CF123" s="26">
        <f t="shared" si="186"/>
        <v>2.2077</v>
      </c>
      <c r="CG123" s="26">
        <f t="shared" si="186"/>
        <v>1.8653999999999999</v>
      </c>
      <c r="CH123" s="26">
        <f t="shared" si="186"/>
        <v>2.2454000000000001</v>
      </c>
      <c r="CI123" s="26">
        <f t="shared" si="186"/>
        <v>1.1923999999999999</v>
      </c>
      <c r="CJ123" s="26">
        <f t="shared" si="186"/>
        <v>1.1636</v>
      </c>
      <c r="CK123" s="26">
        <f t="shared" si="186"/>
        <v>1.0306999999999999</v>
      </c>
      <c r="CL123" s="26">
        <f t="shared" si="186"/>
        <v>1.1145</v>
      </c>
      <c r="CM123" s="26">
        <f t="shared" si="186"/>
        <v>1.1933</v>
      </c>
      <c r="CN123" s="26">
        <f t="shared" si="186"/>
        <v>1.0297000000000001</v>
      </c>
      <c r="CO123" s="26">
        <f t="shared" si="186"/>
        <v>1.0297000000000001</v>
      </c>
      <c r="CP123" s="26">
        <f t="shared" si="186"/>
        <v>1.1554</v>
      </c>
      <c r="CQ123" s="26">
        <f t="shared" si="186"/>
        <v>1.1767000000000001</v>
      </c>
      <c r="CR123" s="26">
        <f t="shared" si="186"/>
        <v>1.8504</v>
      </c>
      <c r="CS123" s="26">
        <f t="shared" si="186"/>
        <v>1.6604000000000001</v>
      </c>
      <c r="CT123" s="26">
        <f t="shared" si="186"/>
        <v>2.1625999999999999</v>
      </c>
      <c r="CU123" s="26">
        <f t="shared" si="186"/>
        <v>1.2373000000000001</v>
      </c>
      <c r="CV123" s="26">
        <f t="shared" si="186"/>
        <v>2.3957999999999999</v>
      </c>
      <c r="CW123" s="26">
        <f t="shared" si="186"/>
        <v>1.8805000000000001</v>
      </c>
      <c r="CX123" s="26">
        <f t="shared" si="186"/>
        <v>1.2419</v>
      </c>
      <c r="CY123" s="26">
        <f t="shared" si="186"/>
        <v>2.3957999999999999</v>
      </c>
      <c r="CZ123" s="26">
        <f t="shared" si="186"/>
        <v>1.0815999999999999</v>
      </c>
      <c r="DA123" s="26">
        <f t="shared" si="186"/>
        <v>1.8184</v>
      </c>
      <c r="DB123" s="26">
        <f t="shared" si="186"/>
        <v>1.4878</v>
      </c>
      <c r="DC123" s="26">
        <f t="shared" si="186"/>
        <v>1.8579000000000001</v>
      </c>
      <c r="DD123" s="26">
        <f t="shared" si="186"/>
        <v>1.9275</v>
      </c>
      <c r="DE123" s="26">
        <f t="shared" si="186"/>
        <v>1.5398000000000001</v>
      </c>
      <c r="DF123" s="26">
        <f t="shared" si="186"/>
        <v>1.0297000000000001</v>
      </c>
      <c r="DG123" s="26">
        <f t="shared" si="186"/>
        <v>2.2322000000000002</v>
      </c>
      <c r="DH123" s="26">
        <f t="shared" si="186"/>
        <v>1.0861000000000001</v>
      </c>
      <c r="DI123" s="26">
        <f t="shared" si="186"/>
        <v>1.0525</v>
      </c>
      <c r="DJ123" s="26">
        <f t="shared" si="186"/>
        <v>1.2093</v>
      </c>
      <c r="DK123" s="26">
        <f t="shared" si="186"/>
        <v>1.2355</v>
      </c>
      <c r="DL123" s="26">
        <f t="shared" si="186"/>
        <v>1.0297000000000001</v>
      </c>
      <c r="DM123" s="26">
        <f t="shared" si="186"/>
        <v>1.6999</v>
      </c>
      <c r="DN123" s="26">
        <f t="shared" si="186"/>
        <v>1.107</v>
      </c>
      <c r="DO123" s="26">
        <f t="shared" si="186"/>
        <v>1.0397000000000001</v>
      </c>
      <c r="DP123" s="26">
        <f t="shared" si="186"/>
        <v>1.8352999999999999</v>
      </c>
      <c r="DQ123" s="26">
        <f t="shared" si="186"/>
        <v>1.1500999999999999</v>
      </c>
      <c r="DR123" s="26">
        <f t="shared" si="186"/>
        <v>1.1086</v>
      </c>
      <c r="DS123" s="26">
        <f t="shared" si="186"/>
        <v>1.2208000000000001</v>
      </c>
      <c r="DT123" s="26">
        <f t="shared" si="186"/>
        <v>1.9256</v>
      </c>
      <c r="DU123" s="26">
        <f t="shared" si="186"/>
        <v>1.4281999999999999</v>
      </c>
      <c r="DV123" s="26">
        <f t="shared" si="186"/>
        <v>1.8391</v>
      </c>
      <c r="DW123" s="26">
        <f t="shared" si="186"/>
        <v>1.5306</v>
      </c>
      <c r="DX123" s="26">
        <f t="shared" si="186"/>
        <v>1.952</v>
      </c>
      <c r="DY123" s="26">
        <f t="shared" si="186"/>
        <v>1.5389999999999999</v>
      </c>
      <c r="DZ123" s="26">
        <f t="shared" si="186"/>
        <v>1.2079</v>
      </c>
      <c r="EA123" s="26">
        <f t="shared" ref="EA123:FX123" si="187">EA113</f>
        <v>1.2284999999999999</v>
      </c>
      <c r="EB123" s="26">
        <f t="shared" si="187"/>
        <v>1.2304999999999999</v>
      </c>
      <c r="EC123" s="26">
        <f t="shared" si="187"/>
        <v>1.6059000000000001</v>
      </c>
      <c r="ED123" s="26">
        <f t="shared" si="187"/>
        <v>1.0934999999999999</v>
      </c>
      <c r="EE123" s="26">
        <f t="shared" si="187"/>
        <v>1.8861000000000001</v>
      </c>
      <c r="EF123" s="26">
        <f t="shared" si="187"/>
        <v>1.1088</v>
      </c>
      <c r="EG123" s="26">
        <f t="shared" si="187"/>
        <v>1.6435</v>
      </c>
      <c r="EH123" s="26">
        <f t="shared" si="187"/>
        <v>1.6585000000000001</v>
      </c>
      <c r="EI123" s="26">
        <f t="shared" si="187"/>
        <v>1.0297000000000001</v>
      </c>
      <c r="EJ123" s="26">
        <f t="shared" si="187"/>
        <v>1.0297000000000001</v>
      </c>
      <c r="EK123" s="26">
        <f t="shared" si="187"/>
        <v>1.1963999999999999</v>
      </c>
      <c r="EL123" s="26">
        <f t="shared" si="187"/>
        <v>1.2585999999999999</v>
      </c>
      <c r="EM123" s="26">
        <f t="shared" si="187"/>
        <v>1.4131</v>
      </c>
      <c r="EN123" s="26">
        <f t="shared" si="187"/>
        <v>1.1435999999999999</v>
      </c>
      <c r="EO123" s="26">
        <f t="shared" si="187"/>
        <v>1.5271999999999999</v>
      </c>
      <c r="EP123" s="26">
        <f t="shared" si="187"/>
        <v>1.2897000000000001</v>
      </c>
      <c r="EQ123" s="26">
        <f t="shared" si="187"/>
        <v>1.0501</v>
      </c>
      <c r="ER123" s="26">
        <f t="shared" si="187"/>
        <v>1.4911000000000001</v>
      </c>
      <c r="ES123" s="26">
        <f t="shared" si="187"/>
        <v>1.9933000000000001</v>
      </c>
      <c r="ET123" s="26">
        <f t="shared" si="187"/>
        <v>2.0855000000000001</v>
      </c>
      <c r="EU123" s="26">
        <f t="shared" si="187"/>
        <v>1.216</v>
      </c>
      <c r="EV123" s="26">
        <f t="shared" si="187"/>
        <v>2.3355999999999999</v>
      </c>
      <c r="EW123" s="26">
        <f t="shared" si="187"/>
        <v>1.1793</v>
      </c>
      <c r="EX123" s="26">
        <f t="shared" si="187"/>
        <v>1.9313</v>
      </c>
      <c r="EY123" s="26">
        <f t="shared" si="187"/>
        <v>1.1990000000000001</v>
      </c>
      <c r="EZ123" s="26">
        <f t="shared" si="187"/>
        <v>2.1061999999999999</v>
      </c>
      <c r="FA123" s="26">
        <f t="shared" si="187"/>
        <v>1.0401</v>
      </c>
      <c r="FB123" s="26">
        <f t="shared" si="187"/>
        <v>1.5476000000000001</v>
      </c>
      <c r="FC123" s="26">
        <f t="shared" si="187"/>
        <v>1.0882000000000001</v>
      </c>
      <c r="FD123" s="26">
        <f t="shared" si="187"/>
        <v>1.3391999999999999</v>
      </c>
      <c r="FE123" s="26">
        <f t="shared" si="187"/>
        <v>2.3206000000000002</v>
      </c>
      <c r="FF123" s="26">
        <f t="shared" si="187"/>
        <v>1.9256</v>
      </c>
      <c r="FG123" s="26">
        <f t="shared" si="187"/>
        <v>2.1551</v>
      </c>
      <c r="FH123" s="26">
        <f t="shared" si="187"/>
        <v>2.3243</v>
      </c>
      <c r="FI123" s="26">
        <f t="shared" si="187"/>
        <v>1.0882000000000001</v>
      </c>
      <c r="FJ123" s="26">
        <f t="shared" si="187"/>
        <v>1.0682</v>
      </c>
      <c r="FK123" s="26">
        <f t="shared" si="187"/>
        <v>1.0507</v>
      </c>
      <c r="FL123" s="26">
        <f t="shared" si="187"/>
        <v>1.0297000000000001</v>
      </c>
      <c r="FM123" s="26">
        <f t="shared" si="187"/>
        <v>1.0345</v>
      </c>
      <c r="FN123" s="26">
        <f t="shared" si="187"/>
        <v>1.0297000000000001</v>
      </c>
      <c r="FO123" s="26">
        <f t="shared" si="187"/>
        <v>1.1165</v>
      </c>
      <c r="FP123" s="26">
        <f t="shared" si="187"/>
        <v>1.0526</v>
      </c>
      <c r="FQ123" s="26">
        <f t="shared" si="187"/>
        <v>1.1307</v>
      </c>
      <c r="FR123" s="26">
        <f t="shared" si="187"/>
        <v>1.9725999999999999</v>
      </c>
      <c r="FS123" s="26">
        <f t="shared" si="187"/>
        <v>1.9802</v>
      </c>
      <c r="FT123" s="26">
        <f t="shared" si="187"/>
        <v>2.3807999999999998</v>
      </c>
      <c r="FU123" s="26">
        <f t="shared" si="187"/>
        <v>1.1765000000000001</v>
      </c>
      <c r="FV123" s="26">
        <f t="shared" si="187"/>
        <v>1.1902999999999999</v>
      </c>
      <c r="FW123" s="26">
        <f t="shared" si="187"/>
        <v>2.0949</v>
      </c>
      <c r="FX123" s="26">
        <f t="shared" si="187"/>
        <v>2.3431999999999999</v>
      </c>
      <c r="FY123" s="98"/>
      <c r="FZ123" s="26">
        <f>SUM(C123:FX123)</f>
        <v>257.61180000000007</v>
      </c>
      <c r="GA123" s="2"/>
      <c r="GB123" s="26"/>
      <c r="GC123" s="26"/>
      <c r="GD123" s="26"/>
      <c r="GE123" s="2"/>
      <c r="GF123" s="2"/>
      <c r="GG123" s="2"/>
      <c r="GH123" s="2"/>
      <c r="GI123" s="2"/>
      <c r="GJ123" s="2"/>
      <c r="GK123" s="2"/>
    </row>
    <row r="124" spans="1:202" x14ac:dyDescent="0.35">
      <c r="A124" s="3" t="s">
        <v>857</v>
      </c>
      <c r="B124" s="2" t="s">
        <v>844</v>
      </c>
      <c r="C124" s="63">
        <f>((C118*C119*C120)+(C122*C121))*C123</f>
        <v>10738.40710114463</v>
      </c>
      <c r="D124" s="63">
        <f t="shared" ref="D124:AI124" si="188">ROUND(((D118*D119*D120)+(D122*D121))*D123,8)</f>
        <v>10780.479009459999</v>
      </c>
      <c r="E124" s="63">
        <f t="shared" si="188"/>
        <v>10640.19754865</v>
      </c>
      <c r="F124" s="63">
        <f t="shared" si="188"/>
        <v>10689.81605182</v>
      </c>
      <c r="G124" s="63">
        <f t="shared" si="188"/>
        <v>11113.78245269</v>
      </c>
      <c r="H124" s="63">
        <f t="shared" si="188"/>
        <v>11434.78884331</v>
      </c>
      <c r="I124" s="63">
        <f t="shared" si="188"/>
        <v>10660.818225290001</v>
      </c>
      <c r="J124" s="63">
        <f t="shared" si="188"/>
        <v>10354.925036029999</v>
      </c>
      <c r="K124" s="63">
        <f t="shared" si="188"/>
        <v>15625.408582169999</v>
      </c>
      <c r="L124" s="63">
        <f t="shared" si="188"/>
        <v>11198.46432512</v>
      </c>
      <c r="M124" s="63">
        <f t="shared" si="188"/>
        <v>12114.33546552</v>
      </c>
      <c r="N124" s="63">
        <f t="shared" si="188"/>
        <v>11104.467071319999</v>
      </c>
      <c r="O124" s="63">
        <f t="shared" si="188"/>
        <v>10827.89224583</v>
      </c>
      <c r="P124" s="63">
        <f t="shared" si="188"/>
        <v>15168.002828029999</v>
      </c>
      <c r="Q124" s="63">
        <f t="shared" si="188"/>
        <v>10934.37333884</v>
      </c>
      <c r="R124" s="63">
        <f t="shared" si="188"/>
        <v>10659.65831223</v>
      </c>
      <c r="S124" s="63">
        <f t="shared" si="188"/>
        <v>11000.20231029</v>
      </c>
      <c r="T124" s="63">
        <f t="shared" si="188"/>
        <v>18393.78381719</v>
      </c>
      <c r="U124" s="63">
        <f t="shared" si="188"/>
        <v>21934.267682500002</v>
      </c>
      <c r="V124" s="63">
        <f t="shared" si="188"/>
        <v>15143.12206483</v>
      </c>
      <c r="W124" s="63">
        <f t="shared" si="188"/>
        <v>22038.062504919999</v>
      </c>
      <c r="X124" s="63">
        <f t="shared" si="188"/>
        <v>22055.351485030002</v>
      </c>
      <c r="Y124" s="63">
        <f t="shared" si="188"/>
        <v>10641.092791790001</v>
      </c>
      <c r="Z124" s="63">
        <f t="shared" si="188"/>
        <v>15559.088512460001</v>
      </c>
      <c r="AA124" s="63">
        <f t="shared" si="188"/>
        <v>10853.37632338</v>
      </c>
      <c r="AB124" s="63">
        <f t="shared" si="188"/>
        <v>11089.48933592</v>
      </c>
      <c r="AC124" s="63">
        <f t="shared" si="188"/>
        <v>11561.58575104</v>
      </c>
      <c r="AD124" s="63">
        <f t="shared" si="188"/>
        <v>10837.41130458</v>
      </c>
      <c r="AE124" s="63">
        <f t="shared" si="188"/>
        <v>20323.735904280002</v>
      </c>
      <c r="AF124" s="63">
        <f t="shared" si="188"/>
        <v>18765.18460416</v>
      </c>
      <c r="AG124" s="63">
        <f t="shared" si="188"/>
        <v>12425.131326799999</v>
      </c>
      <c r="AH124" s="63">
        <f t="shared" si="188"/>
        <v>10888.552968870001</v>
      </c>
      <c r="AI124" s="63">
        <f t="shared" si="188"/>
        <v>12867.603865110001</v>
      </c>
      <c r="AJ124" s="63">
        <f t="shared" ref="AJ124:BO124" si="189">ROUND(((AJ118*AJ119*AJ120)+(AJ122*AJ121))*AJ123,8)</f>
        <v>18059.57909376</v>
      </c>
      <c r="AK124" s="63">
        <f t="shared" si="189"/>
        <v>18403.61855969</v>
      </c>
      <c r="AL124" s="63">
        <f t="shared" si="189"/>
        <v>14364.17662738</v>
      </c>
      <c r="AM124" s="63">
        <f t="shared" si="189"/>
        <v>14194.674492620001</v>
      </c>
      <c r="AN124" s="63">
        <f t="shared" si="189"/>
        <v>15322.49012921</v>
      </c>
      <c r="AO124" s="63">
        <f t="shared" si="189"/>
        <v>10509.54639989</v>
      </c>
      <c r="AP124" s="63">
        <f t="shared" si="189"/>
        <v>10942.473040389999</v>
      </c>
      <c r="AQ124" s="63">
        <f t="shared" si="189"/>
        <v>16219.525156309999</v>
      </c>
      <c r="AR124" s="63">
        <f t="shared" si="189"/>
        <v>10942.473040389999</v>
      </c>
      <c r="AS124" s="63">
        <f t="shared" si="189"/>
        <v>11478.843331739999</v>
      </c>
      <c r="AT124" s="63">
        <f t="shared" si="189"/>
        <v>11104.83353812</v>
      </c>
      <c r="AU124" s="63">
        <f t="shared" si="189"/>
        <v>16102.0560076</v>
      </c>
      <c r="AV124" s="63">
        <f t="shared" si="189"/>
        <v>15317.026235920001</v>
      </c>
      <c r="AW124" s="63">
        <f t="shared" si="189"/>
        <v>16397.356424760001</v>
      </c>
      <c r="AX124" s="63">
        <f t="shared" si="189"/>
        <v>22572.087759149999</v>
      </c>
      <c r="AY124" s="63">
        <f t="shared" si="189"/>
        <v>13727.08750077</v>
      </c>
      <c r="AZ124" s="63">
        <f t="shared" si="189"/>
        <v>10612.29430057</v>
      </c>
      <c r="BA124" s="63">
        <f t="shared" si="189"/>
        <v>10377.606119509999</v>
      </c>
      <c r="BB124" s="63">
        <f t="shared" si="189"/>
        <v>10454.369810300001</v>
      </c>
      <c r="BC124" s="63">
        <f t="shared" si="189"/>
        <v>10625.37643731</v>
      </c>
      <c r="BD124" s="63">
        <f t="shared" si="189"/>
        <v>10658.347160290001</v>
      </c>
      <c r="BE124" s="63">
        <f t="shared" si="189"/>
        <v>11433.17336033</v>
      </c>
      <c r="BF124" s="63">
        <f t="shared" si="189"/>
        <v>10707.877043779999</v>
      </c>
      <c r="BG124" s="63">
        <f t="shared" si="189"/>
        <v>11575.285672669999</v>
      </c>
      <c r="BH124" s="63">
        <f t="shared" si="189"/>
        <v>12370.064461620001</v>
      </c>
      <c r="BI124" s="63">
        <f t="shared" si="189"/>
        <v>16205.267384000001</v>
      </c>
      <c r="BJ124" s="63">
        <f t="shared" si="189"/>
        <v>10768.002784099999</v>
      </c>
      <c r="BK124" s="63">
        <f t="shared" si="189"/>
        <v>10650.883784719999</v>
      </c>
      <c r="BL124" s="63">
        <f t="shared" si="189"/>
        <v>22742.488817500001</v>
      </c>
      <c r="BM124" s="63">
        <f t="shared" si="189"/>
        <v>14070.75142565</v>
      </c>
      <c r="BN124" s="63">
        <f t="shared" si="189"/>
        <v>10284.52591319</v>
      </c>
      <c r="BO124" s="63">
        <f t="shared" si="189"/>
        <v>10812.0518405</v>
      </c>
      <c r="BP124" s="63">
        <f t="shared" ref="BP124:EA124" si="190">ROUND(((BP118*BP119*BP120)+(BP122*BP121))*BP123,8)</f>
        <v>19803.10133179</v>
      </c>
      <c r="BQ124" s="63">
        <f t="shared" si="190"/>
        <v>11385.828328170001</v>
      </c>
      <c r="BR124" s="63">
        <f t="shared" si="190"/>
        <v>10586.972386539999</v>
      </c>
      <c r="BS124" s="63">
        <f t="shared" si="190"/>
        <v>11449.62029024</v>
      </c>
      <c r="BT124" s="63">
        <f t="shared" si="190"/>
        <v>14689.435343380001</v>
      </c>
      <c r="BU124" s="63">
        <f t="shared" si="190"/>
        <v>14209.96360976</v>
      </c>
      <c r="BV124" s="63">
        <f t="shared" si="190"/>
        <v>11203.924213140001</v>
      </c>
      <c r="BW124" s="63">
        <f t="shared" si="190"/>
        <v>11035.662144800001</v>
      </c>
      <c r="BX124" s="63">
        <f t="shared" si="190"/>
        <v>24169.209560529998</v>
      </c>
      <c r="BY124" s="63">
        <f t="shared" si="190"/>
        <v>13278.159672629999</v>
      </c>
      <c r="BZ124" s="63">
        <f t="shared" si="190"/>
        <v>15819.56011814</v>
      </c>
      <c r="CA124" s="63">
        <f t="shared" si="190"/>
        <v>20200.939377679999</v>
      </c>
      <c r="CB124" s="63">
        <f t="shared" si="190"/>
        <v>10845.27662183</v>
      </c>
      <c r="CC124" s="63">
        <f t="shared" si="190"/>
        <v>17237.107852609999</v>
      </c>
      <c r="CD124" s="63">
        <f t="shared" si="190"/>
        <v>21572.722102520001</v>
      </c>
      <c r="CE124" s="63">
        <f t="shared" si="190"/>
        <v>18352.649290990001</v>
      </c>
      <c r="CF124" s="63">
        <f t="shared" si="190"/>
        <v>19758.581884210002</v>
      </c>
      <c r="CG124" s="63">
        <f t="shared" si="190"/>
        <v>17222.683957050001</v>
      </c>
      <c r="CH124" s="63">
        <f t="shared" si="190"/>
        <v>20721.49328784</v>
      </c>
      <c r="CI124" s="63">
        <f t="shared" si="190"/>
        <v>11036.77194416</v>
      </c>
      <c r="CJ124" s="63">
        <f t="shared" si="190"/>
        <v>11712.560536610001</v>
      </c>
      <c r="CK124" s="63">
        <f t="shared" si="190"/>
        <v>10966.74927708</v>
      </c>
      <c r="CL124" s="63">
        <f t="shared" si="190"/>
        <v>11622.90989588</v>
      </c>
      <c r="CM124" s="63">
        <f t="shared" si="190"/>
        <v>12313.31592046</v>
      </c>
      <c r="CN124" s="63">
        <f t="shared" si="190"/>
        <v>10456.49094761</v>
      </c>
      <c r="CO124" s="63">
        <f t="shared" si="190"/>
        <v>10440.49023333</v>
      </c>
      <c r="CP124" s="63">
        <f t="shared" si="190"/>
        <v>11926.704745200001</v>
      </c>
      <c r="CQ124" s="63">
        <f t="shared" si="190"/>
        <v>11610.139939479999</v>
      </c>
      <c r="CR124" s="63">
        <f t="shared" si="190"/>
        <v>17552.68566359</v>
      </c>
      <c r="CS124" s="63">
        <f t="shared" si="190"/>
        <v>15861.014760370001</v>
      </c>
      <c r="CT124" s="63">
        <f t="shared" si="190"/>
        <v>19899.015814840001</v>
      </c>
      <c r="CU124" s="63">
        <f t="shared" si="190"/>
        <v>10896.373367599999</v>
      </c>
      <c r="CV124" s="63">
        <f t="shared" si="190"/>
        <v>21073.45032751</v>
      </c>
      <c r="CW124" s="63">
        <f t="shared" si="190"/>
        <v>17876.90748967</v>
      </c>
      <c r="CX124" s="63">
        <f t="shared" si="190"/>
        <v>12094.683043749999</v>
      </c>
      <c r="CY124" s="63">
        <f t="shared" si="190"/>
        <v>22255.060195040001</v>
      </c>
      <c r="CZ124" s="63">
        <f t="shared" si="190"/>
        <v>10703.325812520001</v>
      </c>
      <c r="DA124" s="63">
        <f t="shared" si="190"/>
        <v>17365.10770181</v>
      </c>
      <c r="DB124" s="63">
        <f t="shared" si="190"/>
        <v>14535.40313685</v>
      </c>
      <c r="DC124" s="63">
        <f t="shared" si="190"/>
        <v>17884.736210269999</v>
      </c>
      <c r="DD124" s="63">
        <f t="shared" si="190"/>
        <v>18484.437191249999</v>
      </c>
      <c r="DE124" s="63">
        <f t="shared" si="190"/>
        <v>14974.002795259999</v>
      </c>
      <c r="DF124" s="63">
        <f t="shared" si="190"/>
        <v>10120.61198689</v>
      </c>
      <c r="DG124" s="63">
        <f t="shared" si="190"/>
        <v>21782.55764331</v>
      </c>
      <c r="DH124" s="63">
        <f t="shared" si="190"/>
        <v>10544.285559100001</v>
      </c>
      <c r="DI124" s="63">
        <f t="shared" si="190"/>
        <v>10332.892456449999</v>
      </c>
      <c r="DJ124" s="63">
        <f t="shared" si="190"/>
        <v>11906.01282917</v>
      </c>
      <c r="DK124" s="63">
        <f t="shared" si="190"/>
        <v>12050.870075930001</v>
      </c>
      <c r="DL124" s="63">
        <f t="shared" si="190"/>
        <v>10737.1782735</v>
      </c>
      <c r="DM124" s="63">
        <f t="shared" si="190"/>
        <v>17207.67481027</v>
      </c>
      <c r="DN124" s="63">
        <f t="shared" si="190"/>
        <v>11169.56877761</v>
      </c>
      <c r="DO124" s="63">
        <f t="shared" si="190"/>
        <v>10574.28813685</v>
      </c>
      <c r="DP124" s="63">
        <f t="shared" si="190"/>
        <v>18222.536459129999</v>
      </c>
      <c r="DQ124" s="63">
        <f t="shared" si="190"/>
        <v>11437.97369266</v>
      </c>
      <c r="DR124" s="63">
        <f t="shared" si="190"/>
        <v>10823.61257456</v>
      </c>
      <c r="DS124" s="63">
        <f t="shared" si="190"/>
        <v>11787.97112882</v>
      </c>
      <c r="DT124" s="63">
        <f t="shared" si="190"/>
        <v>18533.76672476</v>
      </c>
      <c r="DU124" s="63">
        <f t="shared" si="190"/>
        <v>13683.077471070001</v>
      </c>
      <c r="DV124" s="63">
        <f t="shared" si="190"/>
        <v>17562.200677360001</v>
      </c>
      <c r="DW124" s="63">
        <f t="shared" si="190"/>
        <v>14744.30477954</v>
      </c>
      <c r="DX124" s="63">
        <f t="shared" si="190"/>
        <v>21223.512856869998</v>
      </c>
      <c r="DY124" s="63">
        <f t="shared" si="190"/>
        <v>16501.329564240001</v>
      </c>
      <c r="DZ124" s="63">
        <f t="shared" si="190"/>
        <v>12580.72441312</v>
      </c>
      <c r="EA124" s="63">
        <f t="shared" si="190"/>
        <v>12575.53779816</v>
      </c>
      <c r="EB124" s="63">
        <f t="shared" ref="EB124:FX124" si="191">ROUND(((EB118*EB119*EB120)+(EB122*EB121))*EB123,8)</f>
        <v>11738.084104129999</v>
      </c>
      <c r="EC124" s="63">
        <f t="shared" si="191"/>
        <v>14808.84177993</v>
      </c>
      <c r="ED124" s="63">
        <f t="shared" si="191"/>
        <v>14826.40086824</v>
      </c>
      <c r="EE124" s="63">
        <f t="shared" si="191"/>
        <v>17373.6890365</v>
      </c>
      <c r="EF124" s="63">
        <f t="shared" si="191"/>
        <v>10726.983579309999</v>
      </c>
      <c r="EG124" s="63">
        <f t="shared" si="191"/>
        <v>14783.74742774</v>
      </c>
      <c r="EH124" s="63">
        <f t="shared" si="191"/>
        <v>15269.518908210001</v>
      </c>
      <c r="EI124" s="63">
        <f t="shared" si="191"/>
        <v>10367.796978189999</v>
      </c>
      <c r="EJ124" s="63">
        <f t="shared" si="191"/>
        <v>10267.75447666</v>
      </c>
      <c r="EK124" s="63">
        <f t="shared" si="191"/>
        <v>11505.64200075</v>
      </c>
      <c r="EL124" s="63">
        <f t="shared" si="191"/>
        <v>11886.67416348</v>
      </c>
      <c r="EM124" s="63">
        <f t="shared" si="191"/>
        <v>13509.16414743</v>
      </c>
      <c r="EN124" s="63">
        <f t="shared" si="191"/>
        <v>10966.20376928</v>
      </c>
      <c r="EO124" s="63">
        <f t="shared" si="191"/>
        <v>14495.696776299999</v>
      </c>
      <c r="EP124" s="63">
        <f t="shared" si="191"/>
        <v>13508.124605360001</v>
      </c>
      <c r="EQ124" s="63">
        <f t="shared" si="191"/>
        <v>11272.73462827</v>
      </c>
      <c r="ER124" s="63">
        <f t="shared" si="191"/>
        <v>15582.137418660001</v>
      </c>
      <c r="ES124" s="63">
        <f t="shared" si="191"/>
        <v>18470.575027610001</v>
      </c>
      <c r="ET124" s="63">
        <f t="shared" si="191"/>
        <v>19680.421551020001</v>
      </c>
      <c r="EU124" s="63">
        <f t="shared" si="191"/>
        <v>11374.836557590001</v>
      </c>
      <c r="EV124" s="63">
        <f t="shared" si="191"/>
        <v>23224.580703970001</v>
      </c>
      <c r="EW124" s="63">
        <f t="shared" si="191"/>
        <v>15345.264906120001</v>
      </c>
      <c r="EX124" s="63">
        <f t="shared" si="191"/>
        <v>19929.69347079</v>
      </c>
      <c r="EY124" s="63">
        <f t="shared" si="191"/>
        <v>11434.838219859999</v>
      </c>
      <c r="EZ124" s="63">
        <f t="shared" si="191"/>
        <v>19837.589997840001</v>
      </c>
      <c r="FA124" s="63">
        <f t="shared" si="191"/>
        <v>11558.94316735</v>
      </c>
      <c r="FB124" s="63">
        <f t="shared" si="191"/>
        <v>15049.2658254</v>
      </c>
      <c r="FC124" s="63">
        <f t="shared" si="191"/>
        <v>11044.2243724</v>
      </c>
      <c r="FD124" s="63">
        <f t="shared" si="191"/>
        <v>13026.59323552</v>
      </c>
      <c r="FE124" s="63">
        <f t="shared" si="191"/>
        <v>22043.15468331</v>
      </c>
      <c r="FF124" s="63">
        <f t="shared" si="191"/>
        <v>18547.276774720001</v>
      </c>
      <c r="FG124" s="63">
        <f t="shared" si="191"/>
        <v>20898.491113309999</v>
      </c>
      <c r="FH124" s="63">
        <f t="shared" si="191"/>
        <v>21948.706585489999</v>
      </c>
      <c r="FI124" s="63">
        <f t="shared" si="191"/>
        <v>10889.709784520001</v>
      </c>
      <c r="FJ124" s="63">
        <f t="shared" si="191"/>
        <v>10620.66814123</v>
      </c>
      <c r="FK124" s="63">
        <f t="shared" si="191"/>
        <v>10607.989861239999</v>
      </c>
      <c r="FL124" s="63">
        <f t="shared" si="191"/>
        <v>10337.16578643</v>
      </c>
      <c r="FM124" s="63">
        <f t="shared" si="191"/>
        <v>10378.68120434</v>
      </c>
      <c r="FN124" s="63">
        <f t="shared" si="191"/>
        <v>10437.463361440001</v>
      </c>
      <c r="FO124" s="63">
        <f t="shared" si="191"/>
        <v>11156.86310002</v>
      </c>
      <c r="FP124" s="63">
        <f t="shared" si="191"/>
        <v>10776.042997050001</v>
      </c>
      <c r="FQ124" s="63">
        <f t="shared" si="191"/>
        <v>11208.76234942</v>
      </c>
      <c r="FR124" s="63">
        <f t="shared" si="191"/>
        <v>19205.531581899999</v>
      </c>
      <c r="FS124" s="63">
        <f t="shared" si="191"/>
        <v>19223.75934117</v>
      </c>
      <c r="FT124" s="63">
        <f t="shared" si="191"/>
        <v>23108.92031206</v>
      </c>
      <c r="FU124" s="63">
        <f t="shared" si="191"/>
        <v>11889.938281610001</v>
      </c>
      <c r="FV124" s="63">
        <f t="shared" si="191"/>
        <v>11611.796658089999</v>
      </c>
      <c r="FW124" s="63">
        <f t="shared" si="191"/>
        <v>20361.275316430001</v>
      </c>
      <c r="FX124" s="63">
        <f t="shared" si="191"/>
        <v>23560.511865029999</v>
      </c>
      <c r="FY124" s="2"/>
      <c r="FZ124" s="26">
        <f>AVERAGE(C124:FX124)</f>
        <v>14243.233261013631</v>
      </c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:202" x14ac:dyDescent="0.35">
      <c r="A125" s="2"/>
      <c r="B125" s="2" t="s">
        <v>858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6"/>
      <c r="FZ125" s="63">
        <f>FZ124/178</f>
        <v>80.018164387717022</v>
      </c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:202" x14ac:dyDescent="0.35">
      <c r="A126" s="2"/>
      <c r="B126" s="2" t="s">
        <v>859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6"/>
      <c r="FZ126" s="63"/>
      <c r="GA126" s="2"/>
      <c r="GB126" s="26"/>
      <c r="GC126" s="26"/>
      <c r="GD126" s="26"/>
      <c r="GE126" s="2"/>
      <c r="GF126" s="2"/>
      <c r="GG126" s="2"/>
      <c r="GH126" s="2"/>
      <c r="GI126" s="2"/>
      <c r="GJ126" s="2"/>
      <c r="GK126" s="2"/>
    </row>
    <row r="127" spans="1:202" x14ac:dyDescent="0.35">
      <c r="A127" s="3" t="s">
        <v>860</v>
      </c>
      <c r="B127" s="2" t="s">
        <v>861</v>
      </c>
      <c r="C127" s="12">
        <f t="shared" ref="C127:AH127" si="192">ROUND(C96,1)</f>
        <v>6364.5</v>
      </c>
      <c r="D127" s="12">
        <f t="shared" si="192"/>
        <v>36758.699999999997</v>
      </c>
      <c r="E127" s="12">
        <f t="shared" si="192"/>
        <v>5353.9</v>
      </c>
      <c r="F127" s="12">
        <f t="shared" si="192"/>
        <v>22398.6</v>
      </c>
      <c r="G127" s="12">
        <f t="shared" si="192"/>
        <v>1844</v>
      </c>
      <c r="H127" s="12">
        <f t="shared" si="192"/>
        <v>1070</v>
      </c>
      <c r="I127" s="12">
        <f t="shared" si="192"/>
        <v>7777.2</v>
      </c>
      <c r="J127" s="12">
        <f t="shared" si="192"/>
        <v>1988</v>
      </c>
      <c r="K127" s="12">
        <f t="shared" si="192"/>
        <v>248.5</v>
      </c>
      <c r="L127" s="12">
        <f t="shared" si="192"/>
        <v>2062</v>
      </c>
      <c r="M127" s="12">
        <f t="shared" si="192"/>
        <v>839</v>
      </c>
      <c r="N127" s="12">
        <f t="shared" si="192"/>
        <v>49651.6</v>
      </c>
      <c r="O127" s="12">
        <f t="shared" si="192"/>
        <v>12263.8</v>
      </c>
      <c r="P127" s="12">
        <f t="shared" si="192"/>
        <v>313</v>
      </c>
      <c r="Q127" s="12">
        <f t="shared" si="192"/>
        <v>39320.800000000003</v>
      </c>
      <c r="R127" s="12">
        <f t="shared" si="192"/>
        <v>481</v>
      </c>
      <c r="S127" s="12">
        <f t="shared" si="192"/>
        <v>1546</v>
      </c>
      <c r="T127" s="12">
        <f t="shared" si="192"/>
        <v>160</v>
      </c>
      <c r="U127" s="12">
        <f t="shared" si="192"/>
        <v>54</v>
      </c>
      <c r="V127" s="12">
        <f t="shared" si="192"/>
        <v>253</v>
      </c>
      <c r="W127" s="12">
        <f t="shared" si="192"/>
        <v>50</v>
      </c>
      <c r="X127" s="12">
        <f t="shared" si="192"/>
        <v>50</v>
      </c>
      <c r="Y127" s="12">
        <f t="shared" si="192"/>
        <v>397</v>
      </c>
      <c r="Z127" s="12">
        <f t="shared" si="192"/>
        <v>231</v>
      </c>
      <c r="AA127" s="12">
        <f t="shared" si="192"/>
        <v>30258.799999999999</v>
      </c>
      <c r="AB127" s="12">
        <f t="shared" si="192"/>
        <v>26514.2</v>
      </c>
      <c r="AC127" s="12">
        <f t="shared" si="192"/>
        <v>847.5</v>
      </c>
      <c r="AD127" s="12">
        <f t="shared" si="192"/>
        <v>1435.1</v>
      </c>
      <c r="AE127" s="12">
        <f t="shared" si="192"/>
        <v>97</v>
      </c>
      <c r="AF127" s="12">
        <f t="shared" si="192"/>
        <v>164</v>
      </c>
      <c r="AG127" s="12">
        <f t="shared" si="192"/>
        <v>585.5</v>
      </c>
      <c r="AH127" s="12">
        <f t="shared" si="192"/>
        <v>908</v>
      </c>
      <c r="AI127" s="12">
        <f t="shared" ref="AI127:BN127" si="193">ROUND(AI96,1)</f>
        <v>383</v>
      </c>
      <c r="AJ127" s="12">
        <f t="shared" si="193"/>
        <v>181.5</v>
      </c>
      <c r="AK127" s="12">
        <f t="shared" si="193"/>
        <v>162.5</v>
      </c>
      <c r="AL127" s="12">
        <f t="shared" si="193"/>
        <v>288.5</v>
      </c>
      <c r="AM127" s="12">
        <f t="shared" si="193"/>
        <v>306</v>
      </c>
      <c r="AN127" s="12">
        <f t="shared" si="193"/>
        <v>267</v>
      </c>
      <c r="AO127" s="12">
        <f t="shared" si="193"/>
        <v>3681.6</v>
      </c>
      <c r="AP127" s="12">
        <f t="shared" si="193"/>
        <v>83522.600000000006</v>
      </c>
      <c r="AQ127" s="12">
        <f t="shared" si="193"/>
        <v>251</v>
      </c>
      <c r="AR127" s="12">
        <f t="shared" si="193"/>
        <v>59430.3</v>
      </c>
      <c r="AS127" s="12">
        <f t="shared" si="193"/>
        <v>6256.5</v>
      </c>
      <c r="AT127" s="12">
        <f t="shared" si="193"/>
        <v>2360.1999999999998</v>
      </c>
      <c r="AU127" s="12">
        <f t="shared" si="193"/>
        <v>268</v>
      </c>
      <c r="AV127" s="12">
        <f t="shared" si="193"/>
        <v>296</v>
      </c>
      <c r="AW127" s="12">
        <f t="shared" si="193"/>
        <v>255</v>
      </c>
      <c r="AX127" s="12">
        <f t="shared" si="193"/>
        <v>81</v>
      </c>
      <c r="AY127" s="12">
        <f t="shared" si="193"/>
        <v>391.5</v>
      </c>
      <c r="AZ127" s="12">
        <f t="shared" si="193"/>
        <v>11780.9</v>
      </c>
      <c r="BA127" s="12">
        <f t="shared" si="193"/>
        <v>8849.5</v>
      </c>
      <c r="BB127" s="12">
        <f t="shared" si="193"/>
        <v>7441.2</v>
      </c>
      <c r="BC127" s="12">
        <f t="shared" si="193"/>
        <v>23940.1</v>
      </c>
      <c r="BD127" s="12">
        <f t="shared" si="193"/>
        <v>3633.5</v>
      </c>
      <c r="BE127" s="12">
        <f t="shared" si="193"/>
        <v>1092</v>
      </c>
      <c r="BF127" s="12">
        <f t="shared" si="193"/>
        <v>24377.7</v>
      </c>
      <c r="BG127" s="12">
        <f t="shared" si="193"/>
        <v>919.6</v>
      </c>
      <c r="BH127" s="12">
        <f t="shared" si="193"/>
        <v>534</v>
      </c>
      <c r="BI127" s="12">
        <f t="shared" si="193"/>
        <v>254.5</v>
      </c>
      <c r="BJ127" s="12">
        <f t="shared" si="193"/>
        <v>6297.4</v>
      </c>
      <c r="BK127" s="12">
        <f t="shared" si="193"/>
        <v>21864.7</v>
      </c>
      <c r="BL127" s="12">
        <f t="shared" si="193"/>
        <v>69.5</v>
      </c>
      <c r="BM127" s="12">
        <f t="shared" si="193"/>
        <v>330.5</v>
      </c>
      <c r="BN127" s="12">
        <f t="shared" si="193"/>
        <v>2993.1</v>
      </c>
      <c r="BO127" s="12">
        <f t="shared" ref="BO127:DZ127" si="194">ROUND(BO96,1)</f>
        <v>1186</v>
      </c>
      <c r="BP127" s="12">
        <f t="shared" si="194"/>
        <v>137</v>
      </c>
      <c r="BQ127" s="12">
        <f t="shared" si="194"/>
        <v>5834.6</v>
      </c>
      <c r="BR127" s="12">
        <f t="shared" si="194"/>
        <v>4474.5</v>
      </c>
      <c r="BS127" s="12">
        <f t="shared" si="194"/>
        <v>1158.0999999999999</v>
      </c>
      <c r="BT127" s="12">
        <f t="shared" si="194"/>
        <v>353</v>
      </c>
      <c r="BU127" s="12">
        <f t="shared" si="194"/>
        <v>382</v>
      </c>
      <c r="BV127" s="12">
        <f t="shared" si="194"/>
        <v>1243</v>
      </c>
      <c r="BW127" s="12">
        <f t="shared" si="194"/>
        <v>2017.5</v>
      </c>
      <c r="BX127" s="12">
        <f t="shared" si="194"/>
        <v>57</v>
      </c>
      <c r="BY127" s="12">
        <f t="shared" si="194"/>
        <v>392.6</v>
      </c>
      <c r="BZ127" s="12">
        <f t="shared" si="194"/>
        <v>228</v>
      </c>
      <c r="CA127" s="12">
        <f t="shared" si="194"/>
        <v>141.5</v>
      </c>
      <c r="CB127" s="12">
        <f t="shared" si="194"/>
        <v>71054.2</v>
      </c>
      <c r="CC127" s="12">
        <f t="shared" si="194"/>
        <v>186</v>
      </c>
      <c r="CD127" s="12">
        <f t="shared" si="194"/>
        <v>50</v>
      </c>
      <c r="CE127" s="12">
        <f t="shared" si="194"/>
        <v>158</v>
      </c>
      <c r="CF127" s="12">
        <f t="shared" si="194"/>
        <v>100</v>
      </c>
      <c r="CG127" s="12">
        <f t="shared" si="194"/>
        <v>191</v>
      </c>
      <c r="CH127" s="12">
        <f t="shared" si="194"/>
        <v>90</v>
      </c>
      <c r="CI127" s="12">
        <f t="shared" si="194"/>
        <v>683</v>
      </c>
      <c r="CJ127" s="12">
        <f t="shared" si="194"/>
        <v>822.5</v>
      </c>
      <c r="CK127" s="12">
        <f t="shared" si="194"/>
        <v>4772.7</v>
      </c>
      <c r="CL127" s="12">
        <f t="shared" si="194"/>
        <v>1148</v>
      </c>
      <c r="CM127" s="12">
        <f t="shared" si="194"/>
        <v>676.6</v>
      </c>
      <c r="CN127" s="12">
        <f t="shared" si="194"/>
        <v>30868.799999999999</v>
      </c>
      <c r="CO127" s="12">
        <f t="shared" si="194"/>
        <v>13924.1</v>
      </c>
      <c r="CP127" s="12">
        <f t="shared" si="194"/>
        <v>857.3</v>
      </c>
      <c r="CQ127" s="12">
        <f t="shared" si="194"/>
        <v>759</v>
      </c>
      <c r="CR127" s="12">
        <f t="shared" si="194"/>
        <v>195</v>
      </c>
      <c r="CS127" s="12">
        <f t="shared" si="194"/>
        <v>245.5</v>
      </c>
      <c r="CT127" s="12">
        <f t="shared" si="194"/>
        <v>112</v>
      </c>
      <c r="CU127" s="12">
        <f t="shared" si="194"/>
        <v>67</v>
      </c>
      <c r="CV127" s="12">
        <f t="shared" si="194"/>
        <v>50</v>
      </c>
      <c r="CW127" s="12">
        <f t="shared" si="194"/>
        <v>187</v>
      </c>
      <c r="CX127" s="12">
        <f t="shared" si="194"/>
        <v>457</v>
      </c>
      <c r="CY127" s="12">
        <f t="shared" si="194"/>
        <v>50</v>
      </c>
      <c r="CZ127" s="12">
        <f t="shared" si="194"/>
        <v>1768.2</v>
      </c>
      <c r="DA127" s="12">
        <f t="shared" si="194"/>
        <v>203.5</v>
      </c>
      <c r="DB127" s="12">
        <f t="shared" si="194"/>
        <v>310.5</v>
      </c>
      <c r="DC127" s="12">
        <f t="shared" si="194"/>
        <v>193</v>
      </c>
      <c r="DD127" s="12">
        <f t="shared" si="194"/>
        <v>174.5</v>
      </c>
      <c r="DE127" s="12">
        <f t="shared" si="194"/>
        <v>279.5</v>
      </c>
      <c r="DF127" s="12">
        <f t="shared" si="194"/>
        <v>19850.5</v>
      </c>
      <c r="DG127" s="12">
        <f t="shared" si="194"/>
        <v>93.5</v>
      </c>
      <c r="DH127" s="12">
        <f t="shared" si="194"/>
        <v>1684</v>
      </c>
      <c r="DI127" s="12">
        <f t="shared" si="194"/>
        <v>2350.1</v>
      </c>
      <c r="DJ127" s="12">
        <f t="shared" si="194"/>
        <v>600</v>
      </c>
      <c r="DK127" s="12">
        <f t="shared" si="194"/>
        <v>472.5</v>
      </c>
      <c r="DL127" s="12">
        <f t="shared" si="194"/>
        <v>5616.1</v>
      </c>
      <c r="DM127" s="12">
        <f t="shared" si="194"/>
        <v>235</v>
      </c>
      <c r="DN127" s="12">
        <f t="shared" si="194"/>
        <v>1294.5</v>
      </c>
      <c r="DO127" s="12">
        <f t="shared" si="194"/>
        <v>3290</v>
      </c>
      <c r="DP127" s="12">
        <f t="shared" si="194"/>
        <v>199</v>
      </c>
      <c r="DQ127" s="12">
        <f t="shared" si="194"/>
        <v>887</v>
      </c>
      <c r="DR127" s="12">
        <f t="shared" si="194"/>
        <v>1266.0999999999999</v>
      </c>
      <c r="DS127" s="12">
        <f t="shared" si="194"/>
        <v>545</v>
      </c>
      <c r="DT127" s="12">
        <f t="shared" si="194"/>
        <v>175</v>
      </c>
      <c r="DU127" s="12">
        <f t="shared" si="194"/>
        <v>346</v>
      </c>
      <c r="DV127" s="12">
        <f t="shared" si="194"/>
        <v>198</v>
      </c>
      <c r="DW127" s="12">
        <f t="shared" si="194"/>
        <v>285</v>
      </c>
      <c r="DX127" s="12">
        <f t="shared" si="194"/>
        <v>168</v>
      </c>
      <c r="DY127" s="12">
        <f t="shared" si="194"/>
        <v>280</v>
      </c>
      <c r="DZ127" s="12">
        <f t="shared" si="194"/>
        <v>606.5</v>
      </c>
      <c r="EA127" s="12">
        <f t="shared" ref="EA127:FX127" si="195">ROUND(EA96,1)</f>
        <v>507.5</v>
      </c>
      <c r="EB127" s="12">
        <f t="shared" si="195"/>
        <v>498</v>
      </c>
      <c r="EC127" s="12">
        <f t="shared" si="195"/>
        <v>260</v>
      </c>
      <c r="ED127" s="12">
        <f t="shared" si="195"/>
        <v>1546.5</v>
      </c>
      <c r="EE127" s="12">
        <f t="shared" si="195"/>
        <v>185.5</v>
      </c>
      <c r="EF127" s="12">
        <f t="shared" si="195"/>
        <v>1260</v>
      </c>
      <c r="EG127" s="12">
        <f t="shared" si="195"/>
        <v>250</v>
      </c>
      <c r="EH127" s="12">
        <f t="shared" si="195"/>
        <v>246</v>
      </c>
      <c r="EI127" s="12">
        <f t="shared" si="195"/>
        <v>13258.5</v>
      </c>
      <c r="EJ127" s="12">
        <f t="shared" si="195"/>
        <v>9752</v>
      </c>
      <c r="EK127" s="12">
        <f t="shared" si="195"/>
        <v>663.5</v>
      </c>
      <c r="EL127" s="12">
        <f t="shared" si="195"/>
        <v>447</v>
      </c>
      <c r="EM127" s="12">
        <f t="shared" si="195"/>
        <v>355</v>
      </c>
      <c r="EN127" s="12">
        <f t="shared" si="195"/>
        <v>876.5</v>
      </c>
      <c r="EO127" s="12">
        <f t="shared" si="195"/>
        <v>287</v>
      </c>
      <c r="EP127" s="12">
        <f t="shared" si="195"/>
        <v>428.5</v>
      </c>
      <c r="EQ127" s="12">
        <f t="shared" si="195"/>
        <v>2526.4</v>
      </c>
      <c r="ER127" s="12">
        <f t="shared" si="195"/>
        <v>306.5</v>
      </c>
      <c r="ES127" s="12">
        <f t="shared" si="195"/>
        <v>157</v>
      </c>
      <c r="ET127" s="12">
        <f t="shared" si="195"/>
        <v>197.5</v>
      </c>
      <c r="EU127" s="12">
        <f t="shared" si="195"/>
        <v>568</v>
      </c>
      <c r="EV127" s="12">
        <f t="shared" si="195"/>
        <v>66</v>
      </c>
      <c r="EW127" s="12">
        <f t="shared" si="195"/>
        <v>746.5</v>
      </c>
      <c r="EX127" s="12">
        <f t="shared" si="195"/>
        <v>173.5</v>
      </c>
      <c r="EY127" s="12">
        <f t="shared" si="195"/>
        <v>201</v>
      </c>
      <c r="EZ127" s="12">
        <f t="shared" si="195"/>
        <v>127</v>
      </c>
      <c r="FA127" s="12">
        <f t="shared" si="195"/>
        <v>3245</v>
      </c>
      <c r="FB127" s="12">
        <f t="shared" si="195"/>
        <v>275.5</v>
      </c>
      <c r="FC127" s="12">
        <f t="shared" si="195"/>
        <v>1640.9</v>
      </c>
      <c r="FD127" s="12">
        <f t="shared" si="195"/>
        <v>399</v>
      </c>
      <c r="FE127" s="12">
        <f t="shared" si="195"/>
        <v>70</v>
      </c>
      <c r="FF127" s="12">
        <f t="shared" si="195"/>
        <v>175</v>
      </c>
      <c r="FG127" s="12">
        <f t="shared" si="195"/>
        <v>114</v>
      </c>
      <c r="FH127" s="12">
        <f t="shared" si="195"/>
        <v>69</v>
      </c>
      <c r="FI127" s="12">
        <f t="shared" si="195"/>
        <v>1645</v>
      </c>
      <c r="FJ127" s="12">
        <f t="shared" si="195"/>
        <v>2016.5</v>
      </c>
      <c r="FK127" s="12">
        <f t="shared" si="195"/>
        <v>2482</v>
      </c>
      <c r="FL127" s="12">
        <f t="shared" si="195"/>
        <v>8538.5</v>
      </c>
      <c r="FM127" s="12">
        <f t="shared" si="195"/>
        <v>3981.5</v>
      </c>
      <c r="FN127" s="12">
        <f t="shared" si="195"/>
        <v>22422.3</v>
      </c>
      <c r="FO127" s="12">
        <f t="shared" si="195"/>
        <v>1117.2</v>
      </c>
      <c r="FP127" s="12">
        <f t="shared" si="195"/>
        <v>2341.5</v>
      </c>
      <c r="FQ127" s="12">
        <f t="shared" si="195"/>
        <v>982.5</v>
      </c>
      <c r="FR127" s="12">
        <f t="shared" si="195"/>
        <v>162.5</v>
      </c>
      <c r="FS127" s="12">
        <f t="shared" si="195"/>
        <v>160.5</v>
      </c>
      <c r="FT127" s="12">
        <f t="shared" si="195"/>
        <v>54</v>
      </c>
      <c r="FU127" s="12">
        <f t="shared" si="195"/>
        <v>760</v>
      </c>
      <c r="FV127" s="12">
        <f t="shared" si="195"/>
        <v>692</v>
      </c>
      <c r="FW127" s="12">
        <f t="shared" si="195"/>
        <v>128</v>
      </c>
      <c r="FX127" s="12">
        <f t="shared" si="195"/>
        <v>64</v>
      </c>
      <c r="FY127" s="14"/>
      <c r="FZ127" s="26">
        <f>SUM(C127:FX127)</f>
        <v>803153.89999999991</v>
      </c>
      <c r="GA127" s="14"/>
      <c r="GB127" s="26"/>
      <c r="GC127" s="26"/>
      <c r="GD127" s="26"/>
      <c r="GE127" s="2"/>
      <c r="GF127" s="26"/>
      <c r="GG127" s="26"/>
      <c r="GH127" s="26"/>
      <c r="GI127" s="26"/>
      <c r="GJ127" s="26"/>
      <c r="GK127" s="26"/>
    </row>
    <row r="128" spans="1:202" x14ac:dyDescent="0.35">
      <c r="A128" s="3" t="s">
        <v>862</v>
      </c>
      <c r="B128" s="2" t="s">
        <v>863</v>
      </c>
      <c r="C128" s="2">
        <f t="shared" ref="C128:AH128" si="196">ROUND(C127*C124,2)</f>
        <v>68344592</v>
      </c>
      <c r="D128" s="2">
        <f t="shared" si="196"/>
        <v>396276393.76999998</v>
      </c>
      <c r="E128" s="2">
        <f t="shared" si="196"/>
        <v>56966553.659999996</v>
      </c>
      <c r="F128" s="2">
        <f t="shared" si="196"/>
        <v>239436913.81999999</v>
      </c>
      <c r="G128" s="2">
        <f t="shared" si="196"/>
        <v>20493814.84</v>
      </c>
      <c r="H128" s="2">
        <f t="shared" si="196"/>
        <v>12235224.060000001</v>
      </c>
      <c r="I128" s="2">
        <f t="shared" si="196"/>
        <v>82911315.5</v>
      </c>
      <c r="J128" s="2">
        <f t="shared" si="196"/>
        <v>20585590.969999999</v>
      </c>
      <c r="K128" s="2">
        <f t="shared" si="196"/>
        <v>3882914.03</v>
      </c>
      <c r="L128" s="2">
        <f t="shared" si="196"/>
        <v>23091233.440000001</v>
      </c>
      <c r="M128" s="2">
        <f t="shared" si="196"/>
        <v>10163927.460000001</v>
      </c>
      <c r="N128" s="2">
        <f t="shared" si="196"/>
        <v>551354557.24000001</v>
      </c>
      <c r="O128" s="2">
        <f t="shared" si="196"/>
        <v>132791104.92</v>
      </c>
      <c r="P128" s="2">
        <f t="shared" si="196"/>
        <v>4747584.8899999997</v>
      </c>
      <c r="Q128" s="2">
        <f t="shared" si="196"/>
        <v>429948307.18000001</v>
      </c>
      <c r="R128" s="2">
        <f t="shared" si="196"/>
        <v>5127295.6500000004</v>
      </c>
      <c r="S128" s="2">
        <f t="shared" si="196"/>
        <v>17006312.77</v>
      </c>
      <c r="T128" s="2">
        <f t="shared" si="196"/>
        <v>2943005.41</v>
      </c>
      <c r="U128" s="2">
        <f t="shared" si="196"/>
        <v>1184450.45</v>
      </c>
      <c r="V128" s="2">
        <f t="shared" si="196"/>
        <v>3831209.88</v>
      </c>
      <c r="W128" s="2">
        <f t="shared" si="196"/>
        <v>1101903.1299999999</v>
      </c>
      <c r="X128" s="2">
        <f t="shared" si="196"/>
        <v>1102767.57</v>
      </c>
      <c r="Y128" s="2">
        <f t="shared" si="196"/>
        <v>4224513.84</v>
      </c>
      <c r="Z128" s="2">
        <f t="shared" si="196"/>
        <v>3594149.45</v>
      </c>
      <c r="AA128" s="2">
        <f t="shared" si="196"/>
        <v>328410143.49000001</v>
      </c>
      <c r="AB128" s="2">
        <f t="shared" si="196"/>
        <v>294028938.14999998</v>
      </c>
      <c r="AC128" s="2">
        <f t="shared" si="196"/>
        <v>9798443.9199999999</v>
      </c>
      <c r="AD128" s="2">
        <f t="shared" si="196"/>
        <v>15552768.960000001</v>
      </c>
      <c r="AE128" s="2">
        <f t="shared" si="196"/>
        <v>1971402.38</v>
      </c>
      <c r="AF128" s="2">
        <f t="shared" si="196"/>
        <v>3077490.28</v>
      </c>
      <c r="AG128" s="2">
        <f t="shared" si="196"/>
        <v>7274914.3899999997</v>
      </c>
      <c r="AH128" s="2">
        <f t="shared" si="196"/>
        <v>9886806.0999999996</v>
      </c>
      <c r="AI128" s="2">
        <f t="shared" ref="AI128:BN128" si="197">ROUND(AI127*AI124,2)</f>
        <v>4928292.28</v>
      </c>
      <c r="AJ128" s="2">
        <f t="shared" si="197"/>
        <v>3277813.61</v>
      </c>
      <c r="AK128" s="2">
        <f t="shared" si="197"/>
        <v>2990588.02</v>
      </c>
      <c r="AL128" s="2">
        <f t="shared" si="197"/>
        <v>4144064.96</v>
      </c>
      <c r="AM128" s="2">
        <f t="shared" si="197"/>
        <v>4343570.3899999997</v>
      </c>
      <c r="AN128" s="2">
        <f t="shared" si="197"/>
        <v>4091104.86</v>
      </c>
      <c r="AO128" s="2">
        <f t="shared" si="197"/>
        <v>38691946.030000001</v>
      </c>
      <c r="AP128" s="2">
        <f t="shared" si="197"/>
        <v>913943798.75999999</v>
      </c>
      <c r="AQ128" s="2">
        <f t="shared" si="197"/>
        <v>4071100.81</v>
      </c>
      <c r="AR128" s="2">
        <f t="shared" si="197"/>
        <v>650314455.52999997</v>
      </c>
      <c r="AS128" s="2">
        <f t="shared" si="197"/>
        <v>71817383.310000002</v>
      </c>
      <c r="AT128" s="2">
        <f t="shared" si="197"/>
        <v>26209628.120000001</v>
      </c>
      <c r="AU128" s="2">
        <f t="shared" si="197"/>
        <v>4315351.01</v>
      </c>
      <c r="AV128" s="2">
        <f t="shared" si="197"/>
        <v>4533839.7699999996</v>
      </c>
      <c r="AW128" s="2">
        <f t="shared" si="197"/>
        <v>4181325.89</v>
      </c>
      <c r="AX128" s="2">
        <f t="shared" si="197"/>
        <v>1828339.11</v>
      </c>
      <c r="AY128" s="2">
        <f t="shared" si="197"/>
        <v>5374154.7599999998</v>
      </c>
      <c r="AZ128" s="2">
        <f t="shared" si="197"/>
        <v>125022377.93000001</v>
      </c>
      <c r="BA128" s="2">
        <f t="shared" si="197"/>
        <v>91836625.349999994</v>
      </c>
      <c r="BB128" s="2">
        <f t="shared" si="197"/>
        <v>77793056.629999995</v>
      </c>
      <c r="BC128" s="2">
        <f t="shared" si="197"/>
        <v>254372574.44999999</v>
      </c>
      <c r="BD128" s="2">
        <f t="shared" si="197"/>
        <v>38727104.409999996</v>
      </c>
      <c r="BE128" s="2">
        <f t="shared" si="197"/>
        <v>12485025.310000001</v>
      </c>
      <c r="BF128" s="2">
        <f t="shared" si="197"/>
        <v>261033414.21000001</v>
      </c>
      <c r="BG128" s="2">
        <f t="shared" si="197"/>
        <v>10644632.699999999</v>
      </c>
      <c r="BH128" s="2">
        <f t="shared" si="197"/>
        <v>6605614.4199999999</v>
      </c>
      <c r="BI128" s="2">
        <f t="shared" si="197"/>
        <v>4124240.55</v>
      </c>
      <c r="BJ128" s="2">
        <f t="shared" si="197"/>
        <v>67810420.730000004</v>
      </c>
      <c r="BK128" s="2">
        <f t="shared" si="197"/>
        <v>232878378.69</v>
      </c>
      <c r="BL128" s="2">
        <f t="shared" si="197"/>
        <v>1580602.97</v>
      </c>
      <c r="BM128" s="2">
        <f t="shared" si="197"/>
        <v>4650383.3499999996</v>
      </c>
      <c r="BN128" s="2">
        <f t="shared" si="197"/>
        <v>30782614.510000002</v>
      </c>
      <c r="BO128" s="2">
        <f t="shared" ref="BO128:DZ128" si="198">ROUND(BO127*BO124,2)</f>
        <v>12823093.48</v>
      </c>
      <c r="BP128" s="2">
        <f t="shared" si="198"/>
        <v>2713024.88</v>
      </c>
      <c r="BQ128" s="2">
        <f t="shared" si="198"/>
        <v>66431753.960000001</v>
      </c>
      <c r="BR128" s="2">
        <f t="shared" si="198"/>
        <v>47371407.939999998</v>
      </c>
      <c r="BS128" s="2">
        <f t="shared" si="198"/>
        <v>13259805.26</v>
      </c>
      <c r="BT128" s="2">
        <f t="shared" si="198"/>
        <v>5185370.68</v>
      </c>
      <c r="BU128" s="2">
        <f t="shared" si="198"/>
        <v>5428206.0999999996</v>
      </c>
      <c r="BV128" s="2">
        <f t="shared" si="198"/>
        <v>13926477.800000001</v>
      </c>
      <c r="BW128" s="2">
        <f t="shared" si="198"/>
        <v>22264448.379999999</v>
      </c>
      <c r="BX128" s="2">
        <f t="shared" si="198"/>
        <v>1377644.94</v>
      </c>
      <c r="BY128" s="2">
        <f t="shared" si="198"/>
        <v>5213005.49</v>
      </c>
      <c r="BZ128" s="2">
        <f t="shared" si="198"/>
        <v>3606859.71</v>
      </c>
      <c r="CA128" s="2">
        <f t="shared" si="198"/>
        <v>2858432.92</v>
      </c>
      <c r="CB128" s="2">
        <f t="shared" si="198"/>
        <v>770602454.13999999</v>
      </c>
      <c r="CC128" s="2">
        <f t="shared" si="198"/>
        <v>3206102.06</v>
      </c>
      <c r="CD128" s="2">
        <f t="shared" si="198"/>
        <v>1078636.1100000001</v>
      </c>
      <c r="CE128" s="2">
        <f t="shared" si="198"/>
        <v>2899718.59</v>
      </c>
      <c r="CF128" s="2">
        <f t="shared" si="198"/>
        <v>1975858.19</v>
      </c>
      <c r="CG128" s="2">
        <f t="shared" si="198"/>
        <v>3289532.64</v>
      </c>
      <c r="CH128" s="2">
        <f t="shared" si="198"/>
        <v>1864934.3999999999</v>
      </c>
      <c r="CI128" s="2">
        <f t="shared" si="198"/>
        <v>7538115.2400000002</v>
      </c>
      <c r="CJ128" s="2">
        <f t="shared" si="198"/>
        <v>9633581.0399999991</v>
      </c>
      <c r="CK128" s="2">
        <f t="shared" si="198"/>
        <v>52341004.270000003</v>
      </c>
      <c r="CL128" s="2">
        <f t="shared" si="198"/>
        <v>13343100.560000001</v>
      </c>
      <c r="CM128" s="2">
        <f t="shared" si="198"/>
        <v>8331189.5499999998</v>
      </c>
      <c r="CN128" s="2">
        <f t="shared" si="198"/>
        <v>322779327.75999999</v>
      </c>
      <c r="CO128" s="2">
        <f t="shared" si="198"/>
        <v>145374430.06</v>
      </c>
      <c r="CP128" s="2">
        <f t="shared" si="198"/>
        <v>10224763.98</v>
      </c>
      <c r="CQ128" s="2">
        <f t="shared" si="198"/>
        <v>8812096.2100000009</v>
      </c>
      <c r="CR128" s="2">
        <f t="shared" si="198"/>
        <v>3422773.7</v>
      </c>
      <c r="CS128" s="2">
        <f t="shared" si="198"/>
        <v>3893879.12</v>
      </c>
      <c r="CT128" s="2">
        <f t="shared" si="198"/>
        <v>2228689.77</v>
      </c>
      <c r="CU128" s="2">
        <f t="shared" si="198"/>
        <v>730057.02</v>
      </c>
      <c r="CV128" s="2">
        <f t="shared" si="198"/>
        <v>1053672.52</v>
      </c>
      <c r="CW128" s="2">
        <f t="shared" si="198"/>
        <v>3342981.7</v>
      </c>
      <c r="CX128" s="2">
        <f t="shared" si="198"/>
        <v>5527270.1500000004</v>
      </c>
      <c r="CY128" s="2">
        <f t="shared" si="198"/>
        <v>1112753.01</v>
      </c>
      <c r="CZ128" s="2">
        <f t="shared" si="198"/>
        <v>18925620.699999999</v>
      </c>
      <c r="DA128" s="2">
        <f t="shared" si="198"/>
        <v>3533799.42</v>
      </c>
      <c r="DB128" s="2">
        <f t="shared" si="198"/>
        <v>4513242.67</v>
      </c>
      <c r="DC128" s="2">
        <f t="shared" si="198"/>
        <v>3451754.09</v>
      </c>
      <c r="DD128" s="2">
        <f t="shared" si="198"/>
        <v>3225534.29</v>
      </c>
      <c r="DE128" s="2">
        <f t="shared" si="198"/>
        <v>4185233.78</v>
      </c>
      <c r="DF128" s="2">
        <f t="shared" si="198"/>
        <v>200899208.25</v>
      </c>
      <c r="DG128" s="2">
        <f t="shared" si="198"/>
        <v>2036669.14</v>
      </c>
      <c r="DH128" s="2">
        <f t="shared" si="198"/>
        <v>17756576.879999999</v>
      </c>
      <c r="DI128" s="2">
        <f t="shared" si="198"/>
        <v>24283330.559999999</v>
      </c>
      <c r="DJ128" s="2">
        <f t="shared" si="198"/>
        <v>7143607.7000000002</v>
      </c>
      <c r="DK128" s="2">
        <f t="shared" si="198"/>
        <v>5694036.1100000003</v>
      </c>
      <c r="DL128" s="2">
        <f t="shared" si="198"/>
        <v>60301066.899999999</v>
      </c>
      <c r="DM128" s="2">
        <f t="shared" si="198"/>
        <v>4043803.58</v>
      </c>
      <c r="DN128" s="2">
        <f t="shared" si="198"/>
        <v>14459006.779999999</v>
      </c>
      <c r="DO128" s="2">
        <f t="shared" si="198"/>
        <v>34789407.969999999</v>
      </c>
      <c r="DP128" s="2">
        <f t="shared" si="198"/>
        <v>3626284.76</v>
      </c>
      <c r="DQ128" s="2">
        <f t="shared" si="198"/>
        <v>10145482.67</v>
      </c>
      <c r="DR128" s="2">
        <f t="shared" si="198"/>
        <v>13703775.880000001</v>
      </c>
      <c r="DS128" s="2">
        <f t="shared" si="198"/>
        <v>6424444.2699999996</v>
      </c>
      <c r="DT128" s="2">
        <f t="shared" si="198"/>
        <v>3243409.18</v>
      </c>
      <c r="DU128" s="2">
        <f t="shared" si="198"/>
        <v>4734344.8</v>
      </c>
      <c r="DV128" s="2">
        <f t="shared" si="198"/>
        <v>3477315.73</v>
      </c>
      <c r="DW128" s="2">
        <f t="shared" si="198"/>
        <v>4202126.8600000003</v>
      </c>
      <c r="DX128" s="2">
        <f t="shared" si="198"/>
        <v>3565550.16</v>
      </c>
      <c r="DY128" s="2">
        <f t="shared" si="198"/>
        <v>4620372.28</v>
      </c>
      <c r="DZ128" s="2">
        <f t="shared" si="198"/>
        <v>7630209.3600000003</v>
      </c>
      <c r="EA128" s="2">
        <f t="shared" ref="EA128:FX128" si="199">ROUND(EA127*EA124,2)</f>
        <v>6382085.4299999997</v>
      </c>
      <c r="EB128" s="2">
        <f t="shared" si="199"/>
        <v>5845565.8799999999</v>
      </c>
      <c r="EC128" s="2">
        <f t="shared" si="199"/>
        <v>3850298.86</v>
      </c>
      <c r="ED128" s="2">
        <f t="shared" si="199"/>
        <v>22929028.940000001</v>
      </c>
      <c r="EE128" s="2">
        <f t="shared" si="199"/>
        <v>3222819.32</v>
      </c>
      <c r="EF128" s="2">
        <f t="shared" si="199"/>
        <v>13515999.310000001</v>
      </c>
      <c r="EG128" s="2">
        <f t="shared" si="199"/>
        <v>3695936.86</v>
      </c>
      <c r="EH128" s="2">
        <f t="shared" si="199"/>
        <v>3756301.65</v>
      </c>
      <c r="EI128" s="2">
        <f t="shared" si="199"/>
        <v>137461436.24000001</v>
      </c>
      <c r="EJ128" s="2">
        <f t="shared" si="199"/>
        <v>100131141.66</v>
      </c>
      <c r="EK128" s="2">
        <f t="shared" si="199"/>
        <v>7633993.4699999997</v>
      </c>
      <c r="EL128" s="2">
        <f t="shared" si="199"/>
        <v>5313343.3499999996</v>
      </c>
      <c r="EM128" s="2">
        <f t="shared" si="199"/>
        <v>4795753.2699999996</v>
      </c>
      <c r="EN128" s="2">
        <f t="shared" si="199"/>
        <v>9611877.5999999996</v>
      </c>
      <c r="EO128" s="2">
        <f t="shared" si="199"/>
        <v>4160264.97</v>
      </c>
      <c r="EP128" s="2">
        <f t="shared" si="199"/>
        <v>5788231.3899999997</v>
      </c>
      <c r="EQ128" s="2">
        <f t="shared" si="199"/>
        <v>28479436.760000002</v>
      </c>
      <c r="ER128" s="2">
        <f t="shared" si="199"/>
        <v>4775925.12</v>
      </c>
      <c r="ES128" s="2">
        <f t="shared" si="199"/>
        <v>2899880.28</v>
      </c>
      <c r="ET128" s="2">
        <f t="shared" si="199"/>
        <v>3886883.26</v>
      </c>
      <c r="EU128" s="2">
        <f t="shared" si="199"/>
        <v>6460907.1600000001</v>
      </c>
      <c r="EV128" s="2">
        <f t="shared" si="199"/>
        <v>1532822.33</v>
      </c>
      <c r="EW128" s="2">
        <f t="shared" si="199"/>
        <v>11455240.25</v>
      </c>
      <c r="EX128" s="2">
        <f t="shared" si="199"/>
        <v>3457801.82</v>
      </c>
      <c r="EY128" s="2">
        <f t="shared" si="199"/>
        <v>2298402.48</v>
      </c>
      <c r="EZ128" s="2">
        <f t="shared" si="199"/>
        <v>2519373.9300000002</v>
      </c>
      <c r="FA128" s="2">
        <f t="shared" si="199"/>
        <v>37508770.579999998</v>
      </c>
      <c r="FB128" s="2">
        <f t="shared" si="199"/>
        <v>4146072.73</v>
      </c>
      <c r="FC128" s="2">
        <f t="shared" si="199"/>
        <v>18122467.77</v>
      </c>
      <c r="FD128" s="2">
        <f t="shared" si="199"/>
        <v>5197610.7</v>
      </c>
      <c r="FE128" s="2">
        <f t="shared" si="199"/>
        <v>1543020.83</v>
      </c>
      <c r="FF128" s="2">
        <f t="shared" si="199"/>
        <v>3245773.44</v>
      </c>
      <c r="FG128" s="2">
        <f t="shared" si="199"/>
        <v>2382427.9900000002</v>
      </c>
      <c r="FH128" s="2">
        <f t="shared" si="199"/>
        <v>1514460.75</v>
      </c>
      <c r="FI128" s="2">
        <f t="shared" si="199"/>
        <v>17913572.600000001</v>
      </c>
      <c r="FJ128" s="2">
        <f t="shared" si="199"/>
        <v>21416577.309999999</v>
      </c>
      <c r="FK128" s="2">
        <f t="shared" si="199"/>
        <v>26329030.84</v>
      </c>
      <c r="FL128" s="2">
        <f t="shared" si="199"/>
        <v>88263890.069999993</v>
      </c>
      <c r="FM128" s="2">
        <f t="shared" si="199"/>
        <v>41322719.219999999</v>
      </c>
      <c r="FN128" s="2">
        <f t="shared" si="199"/>
        <v>234031934.72999999</v>
      </c>
      <c r="FO128" s="2">
        <f t="shared" si="199"/>
        <v>12464447.460000001</v>
      </c>
      <c r="FP128" s="2">
        <f t="shared" si="199"/>
        <v>25232104.68</v>
      </c>
      <c r="FQ128" s="2">
        <f t="shared" si="199"/>
        <v>11012609.01</v>
      </c>
      <c r="FR128" s="2">
        <f t="shared" si="199"/>
        <v>3120898.88</v>
      </c>
      <c r="FS128" s="2">
        <f t="shared" si="199"/>
        <v>3085413.37</v>
      </c>
      <c r="FT128" s="2">
        <f t="shared" si="199"/>
        <v>1247881.7</v>
      </c>
      <c r="FU128" s="2">
        <f t="shared" si="199"/>
        <v>9036353.0899999999</v>
      </c>
      <c r="FV128" s="2">
        <f t="shared" si="199"/>
        <v>8035363.29</v>
      </c>
      <c r="FW128" s="2">
        <f t="shared" si="199"/>
        <v>2606243.2400000002</v>
      </c>
      <c r="FX128" s="2">
        <f t="shared" si="199"/>
        <v>1507872.76</v>
      </c>
      <c r="FY128" s="2"/>
      <c r="FZ128" s="2">
        <f>SUM(C128:FX128)</f>
        <v>8780580303.760006</v>
      </c>
      <c r="GA128" s="62"/>
      <c r="GB128" s="2">
        <f>FZ128-GA128</f>
        <v>8780580303.760006</v>
      </c>
      <c r="GC128" s="63"/>
      <c r="GD128" s="63"/>
      <c r="GE128" s="2"/>
      <c r="GF128" s="2"/>
      <c r="GG128" s="2"/>
      <c r="GH128" s="2"/>
      <c r="GI128" s="2"/>
      <c r="GJ128" s="2"/>
      <c r="GK128" s="2"/>
    </row>
    <row r="129" spans="1:254" x14ac:dyDescent="0.35">
      <c r="A129" s="2"/>
      <c r="B129" s="2" t="s">
        <v>864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GA129" s="14"/>
      <c r="GB129" s="63"/>
      <c r="GC129" s="63"/>
      <c r="GD129" s="63"/>
      <c r="GE129" s="2"/>
      <c r="GF129" s="2"/>
      <c r="GG129" s="2"/>
      <c r="GH129" s="2"/>
      <c r="GI129" s="2"/>
      <c r="GJ129" s="2"/>
      <c r="GK129" s="2"/>
    </row>
    <row r="130" spans="1:254" x14ac:dyDescent="0.35">
      <c r="A130" s="3" t="s">
        <v>490</v>
      </c>
      <c r="B130" s="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2"/>
      <c r="GA130" s="14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:254" x14ac:dyDescent="0.35">
      <c r="A131" s="2"/>
      <c r="B131" s="30" t="s">
        <v>865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2"/>
      <c r="FZ131" s="2"/>
      <c r="GA131" s="14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0"/>
      <c r="GM131" s="20"/>
      <c r="GN131" s="20"/>
    </row>
    <row r="132" spans="1:254" x14ac:dyDescent="0.35">
      <c r="A132" s="3" t="s">
        <v>491</v>
      </c>
      <c r="B132" s="2" t="s">
        <v>866</v>
      </c>
      <c r="C132" s="181">
        <f t="shared" ref="C132:AH132" si="200">C17</f>
        <v>2311</v>
      </c>
      <c r="D132" s="181">
        <f t="shared" si="200"/>
        <v>9785</v>
      </c>
      <c r="E132" s="181">
        <f t="shared" si="200"/>
        <v>2809</v>
      </c>
      <c r="F132" s="181">
        <f t="shared" si="200"/>
        <v>3989</v>
      </c>
      <c r="G132" s="181">
        <f t="shared" si="200"/>
        <v>189</v>
      </c>
      <c r="H132" s="181">
        <f t="shared" si="200"/>
        <v>169</v>
      </c>
      <c r="I132" s="181">
        <f t="shared" si="200"/>
        <v>4032</v>
      </c>
      <c r="J132" s="181">
        <f t="shared" si="200"/>
        <v>831</v>
      </c>
      <c r="K132" s="181">
        <f t="shared" si="200"/>
        <v>83</v>
      </c>
      <c r="L132" s="181">
        <f t="shared" si="200"/>
        <v>732</v>
      </c>
      <c r="M132" s="181">
        <f t="shared" si="200"/>
        <v>521</v>
      </c>
      <c r="N132" s="181">
        <f t="shared" si="200"/>
        <v>8671</v>
      </c>
      <c r="O132" s="181">
        <f t="shared" si="200"/>
        <v>1022</v>
      </c>
      <c r="P132" s="181">
        <f t="shared" si="200"/>
        <v>65</v>
      </c>
      <c r="Q132" s="181">
        <f t="shared" si="200"/>
        <v>17070</v>
      </c>
      <c r="R132" s="181">
        <f t="shared" si="200"/>
        <v>839</v>
      </c>
      <c r="S132" s="181">
        <f t="shared" si="200"/>
        <v>529</v>
      </c>
      <c r="T132" s="181">
        <f t="shared" si="200"/>
        <v>57</v>
      </c>
      <c r="U132" s="181">
        <f t="shared" si="200"/>
        <v>26</v>
      </c>
      <c r="V132" s="181">
        <f t="shared" si="200"/>
        <v>100</v>
      </c>
      <c r="W132" s="181">
        <f t="shared" si="200"/>
        <v>50</v>
      </c>
      <c r="X132" s="181">
        <f t="shared" si="200"/>
        <v>14</v>
      </c>
      <c r="Y132" s="181">
        <f t="shared" si="200"/>
        <v>276</v>
      </c>
      <c r="Z132" s="181">
        <f t="shared" si="200"/>
        <v>60</v>
      </c>
      <c r="AA132" s="181">
        <f t="shared" si="200"/>
        <v>5295</v>
      </c>
      <c r="AB132" s="181">
        <f t="shared" si="200"/>
        <v>3397</v>
      </c>
      <c r="AC132" s="181">
        <f t="shared" si="200"/>
        <v>123</v>
      </c>
      <c r="AD132" s="181">
        <f t="shared" si="200"/>
        <v>283</v>
      </c>
      <c r="AE132" s="181">
        <f t="shared" si="200"/>
        <v>20</v>
      </c>
      <c r="AF132" s="181">
        <f t="shared" si="200"/>
        <v>34</v>
      </c>
      <c r="AG132" s="181">
        <f t="shared" si="200"/>
        <v>74</v>
      </c>
      <c r="AH132" s="181">
        <f t="shared" si="200"/>
        <v>356</v>
      </c>
      <c r="AI132" s="181">
        <f t="shared" ref="AI132:BN132" si="201">AI17</f>
        <v>129</v>
      </c>
      <c r="AJ132" s="181">
        <f t="shared" si="201"/>
        <v>71</v>
      </c>
      <c r="AK132" s="181">
        <f t="shared" si="201"/>
        <v>106</v>
      </c>
      <c r="AL132" s="181">
        <f t="shared" si="201"/>
        <v>109</v>
      </c>
      <c r="AM132" s="181">
        <f t="shared" si="201"/>
        <v>175</v>
      </c>
      <c r="AN132" s="181">
        <f t="shared" si="201"/>
        <v>98</v>
      </c>
      <c r="AO132" s="181">
        <f t="shared" si="201"/>
        <v>1189</v>
      </c>
      <c r="AP132" s="181">
        <f t="shared" si="201"/>
        <v>30699</v>
      </c>
      <c r="AQ132" s="181">
        <f t="shared" si="201"/>
        <v>74</v>
      </c>
      <c r="AR132" s="181">
        <f t="shared" si="201"/>
        <v>3849</v>
      </c>
      <c r="AS132" s="181">
        <f t="shared" si="201"/>
        <v>1103</v>
      </c>
      <c r="AT132" s="181">
        <f t="shared" si="201"/>
        <v>221</v>
      </c>
      <c r="AU132" s="181">
        <f t="shared" si="201"/>
        <v>48</v>
      </c>
      <c r="AV132" s="181">
        <f t="shared" si="201"/>
        <v>107</v>
      </c>
      <c r="AW132" s="181">
        <f t="shared" si="201"/>
        <v>42</v>
      </c>
      <c r="AX132" s="181">
        <f t="shared" si="201"/>
        <v>0</v>
      </c>
      <c r="AY132" s="181">
        <f t="shared" si="201"/>
        <v>133</v>
      </c>
      <c r="AZ132" s="181">
        <f t="shared" si="201"/>
        <v>5157</v>
      </c>
      <c r="BA132" s="181">
        <f t="shared" si="201"/>
        <v>2278</v>
      </c>
      <c r="BB132" s="181">
        <f t="shared" si="201"/>
        <v>2184</v>
      </c>
      <c r="BC132" s="181">
        <f t="shared" si="201"/>
        <v>8604</v>
      </c>
      <c r="BD132" s="181">
        <f t="shared" si="201"/>
        <v>170</v>
      </c>
      <c r="BE132" s="181">
        <f t="shared" si="201"/>
        <v>210</v>
      </c>
      <c r="BF132" s="181">
        <f t="shared" si="201"/>
        <v>1507</v>
      </c>
      <c r="BG132" s="181">
        <f t="shared" si="201"/>
        <v>224</v>
      </c>
      <c r="BH132" s="181">
        <f t="shared" si="201"/>
        <v>65</v>
      </c>
      <c r="BI132" s="181">
        <f t="shared" si="201"/>
        <v>101</v>
      </c>
      <c r="BJ132" s="181">
        <f t="shared" si="201"/>
        <v>387</v>
      </c>
      <c r="BK132" s="181">
        <f t="shared" si="201"/>
        <v>3764</v>
      </c>
      <c r="BL132" s="181">
        <f t="shared" si="201"/>
        <v>24</v>
      </c>
      <c r="BM132" s="181">
        <f t="shared" si="201"/>
        <v>92</v>
      </c>
      <c r="BN132" s="181">
        <f t="shared" si="201"/>
        <v>1087</v>
      </c>
      <c r="BO132" s="181">
        <f t="shared" ref="BO132:DZ132" si="202">BO17</f>
        <v>366</v>
      </c>
      <c r="BP132" s="181">
        <f t="shared" si="202"/>
        <v>82</v>
      </c>
      <c r="BQ132" s="181">
        <f t="shared" si="202"/>
        <v>1279</v>
      </c>
      <c r="BR132" s="181">
        <f t="shared" si="202"/>
        <v>1093</v>
      </c>
      <c r="BS132" s="181">
        <f t="shared" si="202"/>
        <v>465</v>
      </c>
      <c r="BT132" s="181">
        <f t="shared" si="202"/>
        <v>61</v>
      </c>
      <c r="BU132" s="181">
        <f t="shared" si="202"/>
        <v>78</v>
      </c>
      <c r="BV132" s="181">
        <f t="shared" si="202"/>
        <v>206</v>
      </c>
      <c r="BW132" s="181">
        <f t="shared" si="202"/>
        <v>217</v>
      </c>
      <c r="BX132" s="181">
        <f t="shared" si="202"/>
        <v>14</v>
      </c>
      <c r="BY132" s="181">
        <f t="shared" si="202"/>
        <v>256</v>
      </c>
      <c r="BZ132" s="181">
        <f t="shared" si="202"/>
        <v>55</v>
      </c>
      <c r="CA132" s="181">
        <f t="shared" si="202"/>
        <v>33</v>
      </c>
      <c r="CB132" s="181">
        <f t="shared" si="202"/>
        <v>13384</v>
      </c>
      <c r="CC132" s="181">
        <f t="shared" si="202"/>
        <v>49</v>
      </c>
      <c r="CD132" s="181">
        <f t="shared" si="202"/>
        <v>7</v>
      </c>
      <c r="CE132" s="181">
        <f t="shared" si="202"/>
        <v>25</v>
      </c>
      <c r="CF132" s="181">
        <f t="shared" si="202"/>
        <v>41</v>
      </c>
      <c r="CG132" s="181">
        <f t="shared" si="202"/>
        <v>63</v>
      </c>
      <c r="CH132" s="181">
        <f t="shared" si="202"/>
        <v>36</v>
      </c>
      <c r="CI132" s="181">
        <f t="shared" si="202"/>
        <v>281</v>
      </c>
      <c r="CJ132" s="181">
        <f t="shared" si="202"/>
        <v>280</v>
      </c>
      <c r="CK132" s="181">
        <f t="shared" si="202"/>
        <v>852</v>
      </c>
      <c r="CL132" s="181">
        <f t="shared" si="202"/>
        <v>250</v>
      </c>
      <c r="CM132" s="181">
        <f t="shared" si="202"/>
        <v>180</v>
      </c>
      <c r="CN132" s="181">
        <f t="shared" si="202"/>
        <v>4931</v>
      </c>
      <c r="CO132" s="181">
        <f t="shared" si="202"/>
        <v>2428</v>
      </c>
      <c r="CP132" s="181">
        <f t="shared" si="202"/>
        <v>198</v>
      </c>
      <c r="CQ132" s="181">
        <f t="shared" si="202"/>
        <v>352</v>
      </c>
      <c r="CR132" s="181">
        <f t="shared" si="202"/>
        <v>69</v>
      </c>
      <c r="CS132" s="181">
        <f t="shared" si="202"/>
        <v>80</v>
      </c>
      <c r="CT132" s="181">
        <f t="shared" si="202"/>
        <v>54</v>
      </c>
      <c r="CU132" s="181">
        <f t="shared" si="202"/>
        <v>68</v>
      </c>
      <c r="CV132" s="181">
        <f t="shared" si="202"/>
        <v>3</v>
      </c>
      <c r="CW132" s="181">
        <f t="shared" si="202"/>
        <v>53</v>
      </c>
      <c r="CX132" s="181">
        <f t="shared" si="202"/>
        <v>117</v>
      </c>
      <c r="CY132" s="181">
        <f t="shared" si="202"/>
        <v>14</v>
      </c>
      <c r="CZ132" s="181">
        <f t="shared" si="202"/>
        <v>677</v>
      </c>
      <c r="DA132" s="181">
        <f t="shared" si="202"/>
        <v>36</v>
      </c>
      <c r="DB132" s="181">
        <f t="shared" si="202"/>
        <v>59</v>
      </c>
      <c r="DC132" s="181">
        <f t="shared" si="202"/>
        <v>28</v>
      </c>
      <c r="DD132" s="181">
        <f t="shared" si="202"/>
        <v>41</v>
      </c>
      <c r="DE132" s="181">
        <f t="shared" si="202"/>
        <v>34</v>
      </c>
      <c r="DF132" s="181">
        <f t="shared" si="202"/>
        <v>5994</v>
      </c>
      <c r="DG132" s="181">
        <f t="shared" si="202"/>
        <v>20</v>
      </c>
      <c r="DH132" s="181">
        <f t="shared" si="202"/>
        <v>548</v>
      </c>
      <c r="DI132" s="181">
        <f t="shared" si="202"/>
        <v>1006</v>
      </c>
      <c r="DJ132" s="181">
        <f t="shared" si="202"/>
        <v>126</v>
      </c>
      <c r="DK132" s="181">
        <f t="shared" si="202"/>
        <v>172</v>
      </c>
      <c r="DL132" s="181">
        <f t="shared" si="202"/>
        <v>1818</v>
      </c>
      <c r="DM132" s="181">
        <f t="shared" si="202"/>
        <v>81</v>
      </c>
      <c r="DN132" s="181">
        <f t="shared" si="202"/>
        <v>418</v>
      </c>
      <c r="DO132" s="181">
        <f t="shared" si="202"/>
        <v>925</v>
      </c>
      <c r="DP132" s="181">
        <f t="shared" si="202"/>
        <v>47</v>
      </c>
      <c r="DQ132" s="181">
        <f t="shared" si="202"/>
        <v>162</v>
      </c>
      <c r="DR132" s="181">
        <f t="shared" si="202"/>
        <v>640</v>
      </c>
      <c r="DS132" s="181">
        <f t="shared" si="202"/>
        <v>342</v>
      </c>
      <c r="DT132" s="181">
        <f t="shared" si="202"/>
        <v>72</v>
      </c>
      <c r="DU132" s="181">
        <f t="shared" si="202"/>
        <v>128</v>
      </c>
      <c r="DV132" s="181">
        <f t="shared" si="202"/>
        <v>56</v>
      </c>
      <c r="DW132" s="181">
        <f t="shared" si="202"/>
        <v>91</v>
      </c>
      <c r="DX132" s="181">
        <f t="shared" si="202"/>
        <v>24</v>
      </c>
      <c r="DY132" s="181">
        <f t="shared" si="202"/>
        <v>27</v>
      </c>
      <c r="DZ132" s="181">
        <f t="shared" si="202"/>
        <v>74</v>
      </c>
      <c r="EA132" s="181">
        <f t="shared" ref="EA132:FX132" si="203">EA17</f>
        <v>130</v>
      </c>
      <c r="EB132" s="181">
        <f t="shared" si="203"/>
        <v>172</v>
      </c>
      <c r="EC132" s="181">
        <f t="shared" si="203"/>
        <v>68</v>
      </c>
      <c r="ED132" s="181">
        <f t="shared" si="203"/>
        <v>24</v>
      </c>
      <c r="EE132" s="181">
        <f t="shared" si="203"/>
        <v>69</v>
      </c>
      <c r="EF132" s="181">
        <f t="shared" si="203"/>
        <v>603</v>
      </c>
      <c r="EG132" s="181">
        <f t="shared" si="203"/>
        <v>100</v>
      </c>
      <c r="EH132" s="181">
        <f t="shared" si="203"/>
        <v>68</v>
      </c>
      <c r="EI132" s="181">
        <f t="shared" si="203"/>
        <v>6981</v>
      </c>
      <c r="EJ132" s="181">
        <f t="shared" si="203"/>
        <v>2957</v>
      </c>
      <c r="EK132" s="181">
        <f t="shared" si="203"/>
        <v>147</v>
      </c>
      <c r="EL132" s="181">
        <f t="shared" si="203"/>
        <v>123</v>
      </c>
      <c r="EM132" s="181">
        <f t="shared" si="203"/>
        <v>111</v>
      </c>
      <c r="EN132" s="181">
        <f t="shared" si="203"/>
        <v>401</v>
      </c>
      <c r="EO132" s="181">
        <f t="shared" si="203"/>
        <v>68</v>
      </c>
      <c r="EP132" s="181">
        <f t="shared" si="203"/>
        <v>53</v>
      </c>
      <c r="EQ132" s="181">
        <f t="shared" si="203"/>
        <v>54</v>
      </c>
      <c r="ER132" s="181">
        <f t="shared" si="203"/>
        <v>52</v>
      </c>
      <c r="ES132" s="181">
        <f t="shared" si="203"/>
        <v>45</v>
      </c>
      <c r="ET132" s="181">
        <f t="shared" si="203"/>
        <v>105</v>
      </c>
      <c r="EU132" s="181">
        <f t="shared" si="203"/>
        <v>308</v>
      </c>
      <c r="EV132" s="181">
        <f t="shared" si="203"/>
        <v>32</v>
      </c>
      <c r="EW132" s="181">
        <f t="shared" si="203"/>
        <v>111</v>
      </c>
      <c r="EX132" s="181">
        <f t="shared" si="203"/>
        <v>40</v>
      </c>
      <c r="EY132" s="181">
        <f t="shared" si="203"/>
        <v>163</v>
      </c>
      <c r="EZ132" s="181">
        <f t="shared" si="203"/>
        <v>39</v>
      </c>
      <c r="FA132" s="181">
        <f t="shared" si="203"/>
        <v>619</v>
      </c>
      <c r="FB132" s="181">
        <f t="shared" si="203"/>
        <v>87</v>
      </c>
      <c r="FC132" s="181">
        <f t="shared" si="203"/>
        <v>275</v>
      </c>
      <c r="FD132" s="181">
        <f t="shared" si="203"/>
        <v>127</v>
      </c>
      <c r="FE132" s="181">
        <f t="shared" si="203"/>
        <v>25</v>
      </c>
      <c r="FF132" s="181">
        <f t="shared" si="203"/>
        <v>63</v>
      </c>
      <c r="FG132" s="181">
        <f t="shared" si="203"/>
        <v>16</v>
      </c>
      <c r="FH132" s="181">
        <f t="shared" si="203"/>
        <v>18</v>
      </c>
      <c r="FI132" s="181">
        <f t="shared" si="203"/>
        <v>453</v>
      </c>
      <c r="FJ132" s="181">
        <f t="shared" si="203"/>
        <v>369</v>
      </c>
      <c r="FK132" s="181">
        <f t="shared" si="203"/>
        <v>506</v>
      </c>
      <c r="FL132" s="181">
        <f t="shared" si="203"/>
        <v>657</v>
      </c>
      <c r="FM132" s="181">
        <f t="shared" si="203"/>
        <v>275</v>
      </c>
      <c r="FN132" s="181">
        <f t="shared" si="203"/>
        <v>8885</v>
      </c>
      <c r="FO132" s="181">
        <f t="shared" si="203"/>
        <v>307</v>
      </c>
      <c r="FP132" s="181">
        <f t="shared" si="203"/>
        <v>752</v>
      </c>
      <c r="FQ132" s="181">
        <f t="shared" si="203"/>
        <v>184</v>
      </c>
      <c r="FR132" s="181">
        <f t="shared" si="203"/>
        <v>31</v>
      </c>
      <c r="FS132" s="181">
        <f t="shared" si="203"/>
        <v>18</v>
      </c>
      <c r="FT132" s="181">
        <f t="shared" si="203"/>
        <v>16</v>
      </c>
      <c r="FU132" s="181">
        <f t="shared" si="203"/>
        <v>332</v>
      </c>
      <c r="FV132" s="181">
        <f t="shared" si="203"/>
        <v>237</v>
      </c>
      <c r="FW132" s="181">
        <f t="shared" si="203"/>
        <v>50</v>
      </c>
      <c r="FX132" s="181">
        <f t="shared" si="203"/>
        <v>16</v>
      </c>
      <c r="FY132" s="64"/>
      <c r="FZ132" s="21"/>
      <c r="GA132" s="14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:254" x14ac:dyDescent="0.35">
      <c r="A133" s="3" t="s">
        <v>492</v>
      </c>
      <c r="B133" s="2" t="s">
        <v>867</v>
      </c>
      <c r="C133" s="181">
        <f t="shared" ref="C133:AH133" si="204">C20</f>
        <v>5936.4</v>
      </c>
      <c r="D133" s="181">
        <f t="shared" si="204"/>
        <v>28893.599999999999</v>
      </c>
      <c r="E133" s="181">
        <f t="shared" si="204"/>
        <v>4468.8</v>
      </c>
      <c r="F133" s="181">
        <f t="shared" si="204"/>
        <v>15351.599999999999</v>
      </c>
      <c r="G133" s="181">
        <f t="shared" si="204"/>
        <v>850.8</v>
      </c>
      <c r="H133" s="181">
        <f t="shared" si="204"/>
        <v>794.4</v>
      </c>
      <c r="I133" s="181">
        <f t="shared" si="204"/>
        <v>6464.4</v>
      </c>
      <c r="J133" s="181">
        <f t="shared" si="204"/>
        <v>1663.2</v>
      </c>
      <c r="K133" s="181">
        <f t="shared" si="204"/>
        <v>186</v>
      </c>
      <c r="L133" s="181">
        <f t="shared" si="204"/>
        <v>1503.6</v>
      </c>
      <c r="M133" s="181">
        <f t="shared" si="204"/>
        <v>685.19999999999993</v>
      </c>
      <c r="N133" s="181">
        <f t="shared" si="204"/>
        <v>36894</v>
      </c>
      <c r="O133" s="181">
        <f t="shared" si="204"/>
        <v>9018</v>
      </c>
      <c r="P133" s="181">
        <f t="shared" si="204"/>
        <v>188.4</v>
      </c>
      <c r="Q133" s="181">
        <f t="shared" si="204"/>
        <v>28060.799999999999</v>
      </c>
      <c r="R133" s="181">
        <f t="shared" si="204"/>
        <v>3002.4</v>
      </c>
      <c r="S133" s="181">
        <f t="shared" si="204"/>
        <v>1274.3999999999999</v>
      </c>
      <c r="T133" s="181">
        <f t="shared" si="204"/>
        <v>124.8</v>
      </c>
      <c r="U133" s="181">
        <f t="shared" si="204"/>
        <v>37.199999999999996</v>
      </c>
      <c r="V133" s="181">
        <f t="shared" si="204"/>
        <v>208.79999999999998</v>
      </c>
      <c r="W133" s="181">
        <f t="shared" si="204"/>
        <v>181.2</v>
      </c>
      <c r="X133" s="181">
        <f t="shared" si="204"/>
        <v>36</v>
      </c>
      <c r="Y133" s="181">
        <f t="shared" si="204"/>
        <v>460.79999999999995</v>
      </c>
      <c r="Z133" s="181">
        <f t="shared" si="204"/>
        <v>170.4</v>
      </c>
      <c r="AA133" s="181">
        <f t="shared" si="204"/>
        <v>22339.200000000001</v>
      </c>
      <c r="AB133" s="181">
        <f t="shared" si="204"/>
        <v>19311.599999999999</v>
      </c>
      <c r="AC133" s="181">
        <f t="shared" si="204"/>
        <v>718.8</v>
      </c>
      <c r="AD133" s="181">
        <f t="shared" si="204"/>
        <v>1010.4</v>
      </c>
      <c r="AE133" s="181">
        <f t="shared" si="204"/>
        <v>67.2</v>
      </c>
      <c r="AF133" s="181">
        <f t="shared" si="204"/>
        <v>141.6</v>
      </c>
      <c r="AG133" s="181">
        <f t="shared" si="204"/>
        <v>415.2</v>
      </c>
      <c r="AH133" s="181">
        <f t="shared" si="204"/>
        <v>710.4</v>
      </c>
      <c r="AI133" s="181">
        <f t="shared" ref="AI133:BN133" si="205">AI20</f>
        <v>262.8</v>
      </c>
      <c r="AJ133" s="181">
        <f t="shared" si="205"/>
        <v>108</v>
      </c>
      <c r="AK133" s="181">
        <f t="shared" si="205"/>
        <v>139.19999999999999</v>
      </c>
      <c r="AL133" s="181">
        <f t="shared" si="205"/>
        <v>169.2</v>
      </c>
      <c r="AM133" s="181">
        <f t="shared" si="205"/>
        <v>295.2</v>
      </c>
      <c r="AN133" s="181">
        <f t="shared" si="205"/>
        <v>248.39999999999998</v>
      </c>
      <c r="AO133" s="181">
        <f t="shared" si="205"/>
        <v>3228</v>
      </c>
      <c r="AP133" s="181">
        <f t="shared" si="205"/>
        <v>60844.799999999996</v>
      </c>
      <c r="AQ133" s="181">
        <f t="shared" si="205"/>
        <v>171.6</v>
      </c>
      <c r="AR133" s="181">
        <f t="shared" si="205"/>
        <v>45588</v>
      </c>
      <c r="AS133" s="181">
        <f t="shared" si="205"/>
        <v>4693.2</v>
      </c>
      <c r="AT133" s="181">
        <f t="shared" si="205"/>
        <v>1702.8</v>
      </c>
      <c r="AU133" s="181">
        <f t="shared" si="205"/>
        <v>177.6</v>
      </c>
      <c r="AV133" s="181">
        <f t="shared" si="205"/>
        <v>230.39999999999998</v>
      </c>
      <c r="AW133" s="181">
        <f t="shared" si="205"/>
        <v>178.79999999999998</v>
      </c>
      <c r="AX133" s="181">
        <f t="shared" si="205"/>
        <v>61.199999999999996</v>
      </c>
      <c r="AY133" s="181">
        <f t="shared" si="205"/>
        <v>319.2</v>
      </c>
      <c r="AZ133" s="181">
        <f t="shared" si="205"/>
        <v>10087.199999999999</v>
      </c>
      <c r="BA133" s="181">
        <f t="shared" si="205"/>
        <v>6768</v>
      </c>
      <c r="BB133" s="181">
        <f t="shared" si="205"/>
        <v>6028.8</v>
      </c>
      <c r="BC133" s="181">
        <f t="shared" si="205"/>
        <v>19404</v>
      </c>
      <c r="BD133" s="181">
        <f t="shared" si="205"/>
        <v>2425.1999999999998</v>
      </c>
      <c r="BE133" s="181">
        <f t="shared" si="205"/>
        <v>919.19999999999993</v>
      </c>
      <c r="BF133" s="181">
        <f t="shared" si="205"/>
        <v>18489.599999999999</v>
      </c>
      <c r="BG133" s="181">
        <f t="shared" si="205"/>
        <v>656.4</v>
      </c>
      <c r="BH133" s="181">
        <f t="shared" si="205"/>
        <v>358.8</v>
      </c>
      <c r="BI133" s="181">
        <f t="shared" si="205"/>
        <v>177.6</v>
      </c>
      <c r="BJ133" s="181">
        <f t="shared" si="205"/>
        <v>4314</v>
      </c>
      <c r="BK133" s="181">
        <f t="shared" si="205"/>
        <v>14372.4</v>
      </c>
      <c r="BL133" s="181">
        <f t="shared" si="205"/>
        <v>57.599999999999994</v>
      </c>
      <c r="BM133" s="181">
        <f t="shared" si="205"/>
        <v>207.6</v>
      </c>
      <c r="BN133" s="181">
        <f t="shared" si="205"/>
        <v>2450.4</v>
      </c>
      <c r="BO133" s="181">
        <f t="shared" ref="BO133:DZ133" si="206">BO20</f>
        <v>1017.5999999999999</v>
      </c>
      <c r="BP133" s="181">
        <f t="shared" si="206"/>
        <v>153.6</v>
      </c>
      <c r="BQ133" s="181">
        <f t="shared" si="206"/>
        <v>4099.2</v>
      </c>
      <c r="BR133" s="181">
        <f t="shared" si="206"/>
        <v>3291.6</v>
      </c>
      <c r="BS133" s="181">
        <f t="shared" si="206"/>
        <v>853.19999999999993</v>
      </c>
      <c r="BT133" s="181">
        <f t="shared" si="206"/>
        <v>291.59999999999997</v>
      </c>
      <c r="BU133" s="181">
        <f t="shared" si="206"/>
        <v>290.39999999999998</v>
      </c>
      <c r="BV133" s="181">
        <f t="shared" si="206"/>
        <v>890.4</v>
      </c>
      <c r="BW133" s="181">
        <f t="shared" si="206"/>
        <v>1508.3999999999999</v>
      </c>
      <c r="BX133" s="181">
        <f t="shared" si="206"/>
        <v>45.6</v>
      </c>
      <c r="BY133" s="181">
        <f t="shared" si="206"/>
        <v>372</v>
      </c>
      <c r="BZ133" s="181">
        <f t="shared" si="206"/>
        <v>128.4</v>
      </c>
      <c r="CA133" s="181">
        <f t="shared" si="206"/>
        <v>106.8</v>
      </c>
      <c r="CB133" s="181">
        <f t="shared" si="206"/>
        <v>54669.599999999999</v>
      </c>
      <c r="CC133" s="181">
        <f t="shared" si="206"/>
        <v>139.19999999999999</v>
      </c>
      <c r="CD133" s="181">
        <f t="shared" si="206"/>
        <v>122.39999999999999</v>
      </c>
      <c r="CE133" s="181">
        <f t="shared" si="206"/>
        <v>96</v>
      </c>
      <c r="CF133" s="181">
        <f t="shared" si="206"/>
        <v>99.6</v>
      </c>
      <c r="CG133" s="181">
        <f t="shared" si="206"/>
        <v>148.79999999999998</v>
      </c>
      <c r="CH133" s="181">
        <f t="shared" si="206"/>
        <v>66</v>
      </c>
      <c r="CI133" s="181">
        <f t="shared" si="206"/>
        <v>511.2</v>
      </c>
      <c r="CJ133" s="181">
        <f t="shared" si="206"/>
        <v>643.19999999999993</v>
      </c>
      <c r="CK133" s="181">
        <f t="shared" si="206"/>
        <v>4425.5999999999995</v>
      </c>
      <c r="CL133" s="181">
        <f t="shared" si="206"/>
        <v>985.19999999999993</v>
      </c>
      <c r="CM133" s="181">
        <f t="shared" si="206"/>
        <v>456</v>
      </c>
      <c r="CN133" s="181">
        <f t="shared" si="206"/>
        <v>23926.799999999999</v>
      </c>
      <c r="CO133" s="181">
        <f t="shared" si="206"/>
        <v>10768.8</v>
      </c>
      <c r="CP133" s="181">
        <f t="shared" si="206"/>
        <v>679.19999999999993</v>
      </c>
      <c r="CQ133" s="181">
        <f t="shared" si="206"/>
        <v>577.19999999999993</v>
      </c>
      <c r="CR133" s="181">
        <f t="shared" si="206"/>
        <v>177.6</v>
      </c>
      <c r="CS133" s="181">
        <f t="shared" si="206"/>
        <v>240</v>
      </c>
      <c r="CT133" s="181">
        <f t="shared" si="206"/>
        <v>80.399999999999991</v>
      </c>
      <c r="CU133" s="181">
        <f t="shared" si="206"/>
        <v>340.8</v>
      </c>
      <c r="CV133" s="181">
        <f t="shared" si="206"/>
        <v>14.399999999999999</v>
      </c>
      <c r="CW133" s="181">
        <f t="shared" si="206"/>
        <v>150</v>
      </c>
      <c r="CX133" s="181">
        <f t="shared" si="206"/>
        <v>315.59999999999997</v>
      </c>
      <c r="CY133" s="181">
        <f t="shared" si="206"/>
        <v>26.4</v>
      </c>
      <c r="CZ133" s="181">
        <f t="shared" si="206"/>
        <v>1434</v>
      </c>
      <c r="DA133" s="181">
        <f t="shared" si="206"/>
        <v>154.79999999999998</v>
      </c>
      <c r="DB133" s="181">
        <f t="shared" si="206"/>
        <v>228</v>
      </c>
      <c r="DC133" s="181">
        <f t="shared" si="206"/>
        <v>115.19999999999999</v>
      </c>
      <c r="DD133" s="181">
        <f t="shared" si="206"/>
        <v>126</v>
      </c>
      <c r="DE133" s="181">
        <f t="shared" si="206"/>
        <v>177.6</v>
      </c>
      <c r="DF133" s="181">
        <f t="shared" si="206"/>
        <v>15525.599999999999</v>
      </c>
      <c r="DG133" s="181">
        <f t="shared" si="206"/>
        <v>56.4</v>
      </c>
      <c r="DH133" s="181">
        <f t="shared" si="206"/>
        <v>1485.6</v>
      </c>
      <c r="DI133" s="181">
        <f t="shared" si="206"/>
        <v>1899.6</v>
      </c>
      <c r="DJ133" s="181">
        <f t="shared" si="206"/>
        <v>543.6</v>
      </c>
      <c r="DK133" s="181">
        <f t="shared" si="206"/>
        <v>338.4</v>
      </c>
      <c r="DL133" s="181">
        <f t="shared" si="206"/>
        <v>4126.8</v>
      </c>
      <c r="DM133" s="181">
        <f t="shared" si="206"/>
        <v>174</v>
      </c>
      <c r="DN133" s="181">
        <f t="shared" si="206"/>
        <v>985.19999999999993</v>
      </c>
      <c r="DO133" s="181">
        <f t="shared" si="206"/>
        <v>2394</v>
      </c>
      <c r="DP133" s="181">
        <f t="shared" si="206"/>
        <v>163.19999999999999</v>
      </c>
      <c r="DQ133" s="181">
        <f t="shared" si="206"/>
        <v>570</v>
      </c>
      <c r="DR133" s="181">
        <f t="shared" si="206"/>
        <v>1002</v>
      </c>
      <c r="DS133" s="181">
        <f t="shared" si="206"/>
        <v>495.59999999999997</v>
      </c>
      <c r="DT133" s="181">
        <f t="shared" si="206"/>
        <v>106.8</v>
      </c>
      <c r="DU133" s="181">
        <f t="shared" si="206"/>
        <v>266.39999999999998</v>
      </c>
      <c r="DV133" s="181">
        <f t="shared" si="206"/>
        <v>160.79999999999998</v>
      </c>
      <c r="DW133" s="181">
        <f t="shared" si="206"/>
        <v>235.2</v>
      </c>
      <c r="DX133" s="181">
        <f t="shared" si="206"/>
        <v>136.79999999999998</v>
      </c>
      <c r="DY133" s="181">
        <f t="shared" si="206"/>
        <v>223.2</v>
      </c>
      <c r="DZ133" s="181">
        <f t="shared" si="206"/>
        <v>536.4</v>
      </c>
      <c r="EA133" s="181">
        <f t="shared" ref="EA133:FX133" si="207">EA20</f>
        <v>430.8</v>
      </c>
      <c r="EB133" s="181">
        <f t="shared" si="207"/>
        <v>394.8</v>
      </c>
      <c r="EC133" s="181">
        <f t="shared" si="207"/>
        <v>222</v>
      </c>
      <c r="ED133" s="181">
        <f t="shared" si="207"/>
        <v>1160.3999999999999</v>
      </c>
      <c r="EE133" s="181">
        <f t="shared" si="207"/>
        <v>122.39999999999999</v>
      </c>
      <c r="EF133" s="181">
        <f t="shared" si="207"/>
        <v>1033.2</v>
      </c>
      <c r="EG133" s="181">
        <f t="shared" si="207"/>
        <v>186</v>
      </c>
      <c r="EH133" s="181">
        <f t="shared" si="207"/>
        <v>198</v>
      </c>
      <c r="EI133" s="181">
        <f t="shared" si="207"/>
        <v>10844.4</v>
      </c>
      <c r="EJ133" s="181">
        <f t="shared" si="207"/>
        <v>7365.5999999999995</v>
      </c>
      <c r="EK133" s="181">
        <f t="shared" si="207"/>
        <v>490.79999999999995</v>
      </c>
      <c r="EL133" s="181">
        <f t="shared" si="207"/>
        <v>357.59999999999997</v>
      </c>
      <c r="EM133" s="181">
        <f t="shared" si="207"/>
        <v>310.8</v>
      </c>
      <c r="EN133" s="181">
        <f t="shared" si="207"/>
        <v>699.6</v>
      </c>
      <c r="EO133" s="181">
        <f t="shared" si="207"/>
        <v>244.79999999999998</v>
      </c>
      <c r="EP133" s="181">
        <f t="shared" si="207"/>
        <v>316.8</v>
      </c>
      <c r="EQ133" s="181">
        <f t="shared" si="207"/>
        <v>1966.8</v>
      </c>
      <c r="ER133" s="181">
        <f t="shared" si="207"/>
        <v>212.4</v>
      </c>
      <c r="ES133" s="181">
        <f t="shared" si="207"/>
        <v>134.4</v>
      </c>
      <c r="ET133" s="181">
        <f t="shared" si="207"/>
        <v>158.4</v>
      </c>
      <c r="EU133" s="181">
        <f t="shared" si="207"/>
        <v>408</v>
      </c>
      <c r="EV133" s="181">
        <f t="shared" si="207"/>
        <v>60</v>
      </c>
      <c r="EW133" s="181">
        <f t="shared" si="207"/>
        <v>604.79999999999995</v>
      </c>
      <c r="EX133" s="181">
        <f t="shared" si="207"/>
        <v>140.4</v>
      </c>
      <c r="EY133" s="181">
        <f t="shared" si="207"/>
        <v>393.59999999999997</v>
      </c>
      <c r="EZ133" s="181">
        <f t="shared" si="207"/>
        <v>99.6</v>
      </c>
      <c r="FA133" s="181">
        <f t="shared" si="207"/>
        <v>2515.1999999999998</v>
      </c>
      <c r="FB133" s="181">
        <f t="shared" si="207"/>
        <v>220.79999999999998</v>
      </c>
      <c r="FC133" s="181">
        <f t="shared" si="207"/>
        <v>1204.8</v>
      </c>
      <c r="FD133" s="181">
        <f t="shared" si="207"/>
        <v>306</v>
      </c>
      <c r="FE133" s="181">
        <f t="shared" si="207"/>
        <v>56.4</v>
      </c>
      <c r="FF133" s="181">
        <f t="shared" si="207"/>
        <v>146.4</v>
      </c>
      <c r="FG133" s="181">
        <f t="shared" si="207"/>
        <v>92.399999999999991</v>
      </c>
      <c r="FH133" s="181">
        <f t="shared" si="207"/>
        <v>57.599999999999994</v>
      </c>
      <c r="FI133" s="181">
        <f t="shared" si="207"/>
        <v>1282.8</v>
      </c>
      <c r="FJ133" s="181">
        <f t="shared" si="207"/>
        <v>1510.8</v>
      </c>
      <c r="FK133" s="181">
        <f t="shared" si="207"/>
        <v>1927.1999999999998</v>
      </c>
      <c r="FL133" s="181">
        <f t="shared" si="207"/>
        <v>5967.5999999999995</v>
      </c>
      <c r="FM133" s="181">
        <f t="shared" si="207"/>
        <v>2769.6</v>
      </c>
      <c r="FN133" s="181">
        <f t="shared" si="207"/>
        <v>15997.199999999999</v>
      </c>
      <c r="FO133" s="181">
        <f t="shared" si="207"/>
        <v>782.4</v>
      </c>
      <c r="FP133" s="181">
        <f t="shared" si="207"/>
        <v>1665.6</v>
      </c>
      <c r="FQ133" s="181">
        <f t="shared" si="207"/>
        <v>739.19999999999993</v>
      </c>
      <c r="FR133" s="181">
        <f t="shared" si="207"/>
        <v>116.39999999999999</v>
      </c>
      <c r="FS133" s="181">
        <f t="shared" si="207"/>
        <v>141.6</v>
      </c>
      <c r="FT133" s="181">
        <f t="shared" si="207"/>
        <v>48</v>
      </c>
      <c r="FU133" s="181">
        <f t="shared" si="207"/>
        <v>598.79999999999995</v>
      </c>
      <c r="FV133" s="181">
        <f t="shared" si="207"/>
        <v>510</v>
      </c>
      <c r="FW133" s="181">
        <f t="shared" si="207"/>
        <v>120</v>
      </c>
      <c r="FX133" s="181">
        <f t="shared" si="207"/>
        <v>50.4</v>
      </c>
      <c r="FY133" s="33"/>
      <c r="FZ133" s="21"/>
      <c r="GA133" s="26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:254" x14ac:dyDescent="0.35">
      <c r="A134" s="3" t="s">
        <v>493</v>
      </c>
      <c r="B134" s="2" t="s">
        <v>868</v>
      </c>
      <c r="C134" s="85">
        <f t="shared" ref="C134:AH134" si="208">ROUND(C132/C133,4)</f>
        <v>0.38929999999999998</v>
      </c>
      <c r="D134" s="85">
        <f t="shared" si="208"/>
        <v>0.3387</v>
      </c>
      <c r="E134" s="85">
        <f t="shared" si="208"/>
        <v>0.62860000000000005</v>
      </c>
      <c r="F134" s="85">
        <f t="shared" si="208"/>
        <v>0.25979999999999998</v>
      </c>
      <c r="G134" s="85">
        <f t="shared" si="208"/>
        <v>0.22209999999999999</v>
      </c>
      <c r="H134" s="85">
        <f t="shared" si="208"/>
        <v>0.2127</v>
      </c>
      <c r="I134" s="85">
        <f t="shared" si="208"/>
        <v>0.62370000000000003</v>
      </c>
      <c r="J134" s="85">
        <f t="shared" si="208"/>
        <v>0.49959999999999999</v>
      </c>
      <c r="K134" s="85">
        <f t="shared" si="208"/>
        <v>0.44619999999999999</v>
      </c>
      <c r="L134" s="85">
        <f t="shared" si="208"/>
        <v>0.48680000000000001</v>
      </c>
      <c r="M134" s="85">
        <f t="shared" si="208"/>
        <v>0.76039999999999996</v>
      </c>
      <c r="N134" s="85">
        <f t="shared" si="208"/>
        <v>0.23499999999999999</v>
      </c>
      <c r="O134" s="85">
        <f t="shared" si="208"/>
        <v>0.1133</v>
      </c>
      <c r="P134" s="85">
        <f t="shared" si="208"/>
        <v>0.34499999999999997</v>
      </c>
      <c r="Q134" s="85">
        <f t="shared" si="208"/>
        <v>0.60829999999999995</v>
      </c>
      <c r="R134" s="85">
        <f t="shared" si="208"/>
        <v>0.27939999999999998</v>
      </c>
      <c r="S134" s="85">
        <f t="shared" si="208"/>
        <v>0.41510000000000002</v>
      </c>
      <c r="T134" s="85">
        <f t="shared" si="208"/>
        <v>0.45669999999999999</v>
      </c>
      <c r="U134" s="85">
        <f t="shared" si="208"/>
        <v>0.69889999999999997</v>
      </c>
      <c r="V134" s="85">
        <f t="shared" si="208"/>
        <v>0.47889999999999999</v>
      </c>
      <c r="W134" s="85">
        <f t="shared" si="208"/>
        <v>0.27589999999999998</v>
      </c>
      <c r="X134" s="85">
        <f t="shared" si="208"/>
        <v>0.38890000000000002</v>
      </c>
      <c r="Y134" s="85">
        <f t="shared" si="208"/>
        <v>0.59899999999999998</v>
      </c>
      <c r="Z134" s="85">
        <f t="shared" si="208"/>
        <v>0.35210000000000002</v>
      </c>
      <c r="AA134" s="85">
        <f t="shared" si="208"/>
        <v>0.23699999999999999</v>
      </c>
      <c r="AB134" s="85">
        <f t="shared" si="208"/>
        <v>0.1759</v>
      </c>
      <c r="AC134" s="85">
        <f t="shared" si="208"/>
        <v>0.1711</v>
      </c>
      <c r="AD134" s="85">
        <f t="shared" si="208"/>
        <v>0.28010000000000002</v>
      </c>
      <c r="AE134" s="85">
        <f t="shared" si="208"/>
        <v>0.29759999999999998</v>
      </c>
      <c r="AF134" s="85">
        <f t="shared" si="208"/>
        <v>0.24010000000000001</v>
      </c>
      <c r="AG134" s="85">
        <f t="shared" si="208"/>
        <v>0.1782</v>
      </c>
      <c r="AH134" s="85">
        <f t="shared" si="208"/>
        <v>0.50109999999999999</v>
      </c>
      <c r="AI134" s="85">
        <f t="shared" ref="AI134:BN134" si="209">ROUND(AI132/AI133,4)</f>
        <v>0.4909</v>
      </c>
      <c r="AJ134" s="85">
        <f t="shared" si="209"/>
        <v>0.65739999999999998</v>
      </c>
      <c r="AK134" s="85">
        <f t="shared" si="209"/>
        <v>0.76149999999999995</v>
      </c>
      <c r="AL134" s="85">
        <f t="shared" si="209"/>
        <v>0.64419999999999999</v>
      </c>
      <c r="AM134" s="85">
        <f t="shared" si="209"/>
        <v>0.59279999999999999</v>
      </c>
      <c r="AN134" s="85">
        <f t="shared" si="209"/>
        <v>0.39450000000000002</v>
      </c>
      <c r="AO134" s="85">
        <f t="shared" si="209"/>
        <v>0.36830000000000002</v>
      </c>
      <c r="AP134" s="85">
        <f t="shared" si="209"/>
        <v>0.50449999999999995</v>
      </c>
      <c r="AQ134" s="85">
        <f t="shared" si="209"/>
        <v>0.43120000000000003</v>
      </c>
      <c r="AR134" s="85">
        <f t="shared" si="209"/>
        <v>8.4400000000000003E-2</v>
      </c>
      <c r="AS134" s="85">
        <f t="shared" si="209"/>
        <v>0.23499999999999999</v>
      </c>
      <c r="AT134" s="85">
        <f t="shared" si="209"/>
        <v>0.1298</v>
      </c>
      <c r="AU134" s="85">
        <f t="shared" si="209"/>
        <v>0.27029999999999998</v>
      </c>
      <c r="AV134" s="85">
        <f t="shared" si="209"/>
        <v>0.46439999999999998</v>
      </c>
      <c r="AW134" s="85">
        <f t="shared" si="209"/>
        <v>0.2349</v>
      </c>
      <c r="AX134" s="85">
        <f t="shared" si="209"/>
        <v>0</v>
      </c>
      <c r="AY134" s="85">
        <f t="shared" si="209"/>
        <v>0.41670000000000001</v>
      </c>
      <c r="AZ134" s="85">
        <f t="shared" si="209"/>
        <v>0.51119999999999999</v>
      </c>
      <c r="BA134" s="85">
        <f t="shared" si="209"/>
        <v>0.33660000000000001</v>
      </c>
      <c r="BB134" s="85">
        <f t="shared" si="209"/>
        <v>0.36230000000000001</v>
      </c>
      <c r="BC134" s="85">
        <f t="shared" si="209"/>
        <v>0.44340000000000002</v>
      </c>
      <c r="BD134" s="85">
        <f t="shared" si="209"/>
        <v>7.0099999999999996E-2</v>
      </c>
      <c r="BE134" s="85">
        <f t="shared" si="209"/>
        <v>0.22850000000000001</v>
      </c>
      <c r="BF134" s="85">
        <f t="shared" si="209"/>
        <v>8.1500000000000003E-2</v>
      </c>
      <c r="BG134" s="85">
        <f t="shared" si="209"/>
        <v>0.34129999999999999</v>
      </c>
      <c r="BH134" s="85">
        <f t="shared" si="209"/>
        <v>0.1812</v>
      </c>
      <c r="BI134" s="85">
        <f t="shared" si="209"/>
        <v>0.56869999999999998</v>
      </c>
      <c r="BJ134" s="85">
        <f t="shared" si="209"/>
        <v>8.9700000000000002E-2</v>
      </c>
      <c r="BK134" s="85">
        <f t="shared" si="209"/>
        <v>0.26190000000000002</v>
      </c>
      <c r="BL134" s="85">
        <f t="shared" si="209"/>
        <v>0.41670000000000001</v>
      </c>
      <c r="BM134" s="85">
        <f t="shared" si="209"/>
        <v>0.44319999999999998</v>
      </c>
      <c r="BN134" s="85">
        <f t="shared" si="209"/>
        <v>0.44359999999999999</v>
      </c>
      <c r="BO134" s="85">
        <f t="shared" ref="BO134:DZ134" si="210">ROUND(BO132/BO133,4)</f>
        <v>0.35970000000000002</v>
      </c>
      <c r="BP134" s="85">
        <f t="shared" si="210"/>
        <v>0.53390000000000004</v>
      </c>
      <c r="BQ134" s="85">
        <f t="shared" si="210"/>
        <v>0.312</v>
      </c>
      <c r="BR134" s="85">
        <f t="shared" si="210"/>
        <v>0.33210000000000001</v>
      </c>
      <c r="BS134" s="85">
        <f t="shared" si="210"/>
        <v>0.54500000000000004</v>
      </c>
      <c r="BT134" s="85">
        <f t="shared" si="210"/>
        <v>0.2092</v>
      </c>
      <c r="BU134" s="85">
        <f t="shared" si="210"/>
        <v>0.26860000000000001</v>
      </c>
      <c r="BV134" s="85">
        <f t="shared" si="210"/>
        <v>0.23139999999999999</v>
      </c>
      <c r="BW134" s="85">
        <f t="shared" si="210"/>
        <v>0.1439</v>
      </c>
      <c r="BX134" s="85">
        <f t="shared" si="210"/>
        <v>0.307</v>
      </c>
      <c r="BY134" s="85">
        <f t="shared" si="210"/>
        <v>0.68820000000000003</v>
      </c>
      <c r="BZ134" s="85">
        <f t="shared" si="210"/>
        <v>0.42830000000000001</v>
      </c>
      <c r="CA134" s="85">
        <f t="shared" si="210"/>
        <v>0.309</v>
      </c>
      <c r="CB134" s="85">
        <f t="shared" si="210"/>
        <v>0.24479999999999999</v>
      </c>
      <c r="CC134" s="85">
        <f t="shared" si="210"/>
        <v>0.35199999999999998</v>
      </c>
      <c r="CD134" s="85">
        <f t="shared" si="210"/>
        <v>5.7200000000000001E-2</v>
      </c>
      <c r="CE134" s="85">
        <f t="shared" si="210"/>
        <v>0.26040000000000002</v>
      </c>
      <c r="CF134" s="85">
        <f t="shared" si="210"/>
        <v>0.41160000000000002</v>
      </c>
      <c r="CG134" s="85">
        <f t="shared" si="210"/>
        <v>0.4234</v>
      </c>
      <c r="CH134" s="85">
        <f t="shared" si="210"/>
        <v>0.54549999999999998</v>
      </c>
      <c r="CI134" s="85">
        <f t="shared" si="210"/>
        <v>0.54969999999999997</v>
      </c>
      <c r="CJ134" s="85">
        <f t="shared" si="210"/>
        <v>0.43530000000000002</v>
      </c>
      <c r="CK134" s="85">
        <f t="shared" si="210"/>
        <v>0.1925</v>
      </c>
      <c r="CL134" s="85">
        <f t="shared" si="210"/>
        <v>0.25380000000000003</v>
      </c>
      <c r="CM134" s="85">
        <f t="shared" si="210"/>
        <v>0.3947</v>
      </c>
      <c r="CN134" s="85">
        <f t="shared" si="210"/>
        <v>0.20610000000000001</v>
      </c>
      <c r="CO134" s="85">
        <f t="shared" si="210"/>
        <v>0.22550000000000001</v>
      </c>
      <c r="CP134" s="85">
        <f t="shared" si="210"/>
        <v>0.29149999999999998</v>
      </c>
      <c r="CQ134" s="85">
        <f t="shared" si="210"/>
        <v>0.60980000000000001</v>
      </c>
      <c r="CR134" s="85">
        <f t="shared" si="210"/>
        <v>0.38850000000000001</v>
      </c>
      <c r="CS134" s="85">
        <f t="shared" si="210"/>
        <v>0.33329999999999999</v>
      </c>
      <c r="CT134" s="85">
        <f t="shared" si="210"/>
        <v>0.67159999999999997</v>
      </c>
      <c r="CU134" s="85">
        <f t="shared" si="210"/>
        <v>0.19950000000000001</v>
      </c>
      <c r="CV134" s="85">
        <f t="shared" si="210"/>
        <v>0.20830000000000001</v>
      </c>
      <c r="CW134" s="85">
        <f t="shared" si="210"/>
        <v>0.3533</v>
      </c>
      <c r="CX134" s="85">
        <f t="shared" si="210"/>
        <v>0.37069999999999997</v>
      </c>
      <c r="CY134" s="85">
        <f t="shared" si="210"/>
        <v>0.53029999999999999</v>
      </c>
      <c r="CZ134" s="85">
        <f t="shared" si="210"/>
        <v>0.47210000000000002</v>
      </c>
      <c r="DA134" s="85">
        <f t="shared" si="210"/>
        <v>0.2326</v>
      </c>
      <c r="DB134" s="85">
        <f t="shared" si="210"/>
        <v>0.25879999999999997</v>
      </c>
      <c r="DC134" s="85">
        <f t="shared" si="210"/>
        <v>0.24310000000000001</v>
      </c>
      <c r="DD134" s="85">
        <f t="shared" si="210"/>
        <v>0.32540000000000002</v>
      </c>
      <c r="DE134" s="85">
        <f t="shared" si="210"/>
        <v>0.19139999999999999</v>
      </c>
      <c r="DF134" s="85">
        <f t="shared" si="210"/>
        <v>0.3861</v>
      </c>
      <c r="DG134" s="85">
        <f t="shared" si="210"/>
        <v>0.35460000000000003</v>
      </c>
      <c r="DH134" s="85">
        <f t="shared" si="210"/>
        <v>0.36890000000000001</v>
      </c>
      <c r="DI134" s="85">
        <f t="shared" si="210"/>
        <v>0.52959999999999996</v>
      </c>
      <c r="DJ134" s="85">
        <f t="shared" si="210"/>
        <v>0.23180000000000001</v>
      </c>
      <c r="DK134" s="85">
        <f t="shared" si="210"/>
        <v>0.50829999999999997</v>
      </c>
      <c r="DL134" s="85">
        <f t="shared" si="210"/>
        <v>0.4405</v>
      </c>
      <c r="DM134" s="85">
        <f t="shared" si="210"/>
        <v>0.46550000000000002</v>
      </c>
      <c r="DN134" s="85">
        <f t="shared" si="210"/>
        <v>0.42430000000000001</v>
      </c>
      <c r="DO134" s="85">
        <f t="shared" si="210"/>
        <v>0.38640000000000002</v>
      </c>
      <c r="DP134" s="85">
        <f t="shared" si="210"/>
        <v>0.28799999999999998</v>
      </c>
      <c r="DQ134" s="85">
        <f t="shared" si="210"/>
        <v>0.28420000000000001</v>
      </c>
      <c r="DR134" s="85">
        <f t="shared" si="210"/>
        <v>0.63870000000000005</v>
      </c>
      <c r="DS134" s="85">
        <f t="shared" si="210"/>
        <v>0.69010000000000005</v>
      </c>
      <c r="DT134" s="85">
        <f t="shared" si="210"/>
        <v>0.67420000000000002</v>
      </c>
      <c r="DU134" s="85">
        <f t="shared" si="210"/>
        <v>0.48049999999999998</v>
      </c>
      <c r="DV134" s="85">
        <f t="shared" si="210"/>
        <v>0.3483</v>
      </c>
      <c r="DW134" s="85">
        <f t="shared" si="210"/>
        <v>0.38690000000000002</v>
      </c>
      <c r="DX134" s="85">
        <f t="shared" si="210"/>
        <v>0.1754</v>
      </c>
      <c r="DY134" s="85">
        <f t="shared" si="210"/>
        <v>0.121</v>
      </c>
      <c r="DZ134" s="85">
        <f t="shared" si="210"/>
        <v>0.13800000000000001</v>
      </c>
      <c r="EA134" s="85">
        <f t="shared" ref="EA134:FX134" si="211">ROUND(EA132/EA133,4)</f>
        <v>0.30180000000000001</v>
      </c>
      <c r="EB134" s="85">
        <f t="shared" si="211"/>
        <v>0.43569999999999998</v>
      </c>
      <c r="EC134" s="85">
        <f t="shared" si="211"/>
        <v>0.30630000000000002</v>
      </c>
      <c r="ED134" s="85">
        <f t="shared" si="211"/>
        <v>2.07E-2</v>
      </c>
      <c r="EE134" s="85">
        <f t="shared" si="211"/>
        <v>0.56369999999999998</v>
      </c>
      <c r="EF134" s="85">
        <f t="shared" si="211"/>
        <v>0.58360000000000001</v>
      </c>
      <c r="EG134" s="85">
        <f t="shared" si="211"/>
        <v>0.53759999999999997</v>
      </c>
      <c r="EH134" s="85">
        <f t="shared" si="211"/>
        <v>0.34339999999999998</v>
      </c>
      <c r="EI134" s="85">
        <f t="shared" si="211"/>
        <v>0.64370000000000005</v>
      </c>
      <c r="EJ134" s="85">
        <f t="shared" si="211"/>
        <v>0.40150000000000002</v>
      </c>
      <c r="EK134" s="85">
        <f t="shared" si="211"/>
        <v>0.29949999999999999</v>
      </c>
      <c r="EL134" s="85">
        <f t="shared" si="211"/>
        <v>0.34399999999999997</v>
      </c>
      <c r="EM134" s="85">
        <f t="shared" si="211"/>
        <v>0.35709999999999997</v>
      </c>
      <c r="EN134" s="85">
        <f t="shared" si="211"/>
        <v>0.57320000000000004</v>
      </c>
      <c r="EO134" s="85">
        <f t="shared" si="211"/>
        <v>0.27779999999999999</v>
      </c>
      <c r="EP134" s="85">
        <f t="shared" si="211"/>
        <v>0.1673</v>
      </c>
      <c r="EQ134" s="85">
        <f t="shared" si="211"/>
        <v>2.75E-2</v>
      </c>
      <c r="ER134" s="85">
        <f t="shared" si="211"/>
        <v>0.24479999999999999</v>
      </c>
      <c r="ES134" s="85">
        <f t="shared" si="211"/>
        <v>0.33479999999999999</v>
      </c>
      <c r="ET134" s="85">
        <f t="shared" si="211"/>
        <v>0.66290000000000004</v>
      </c>
      <c r="EU134" s="85">
        <f t="shared" si="211"/>
        <v>0.75490000000000002</v>
      </c>
      <c r="EV134" s="85">
        <f t="shared" si="211"/>
        <v>0.5333</v>
      </c>
      <c r="EW134" s="85">
        <f t="shared" si="211"/>
        <v>0.1835</v>
      </c>
      <c r="EX134" s="85">
        <f t="shared" si="211"/>
        <v>0.28489999999999999</v>
      </c>
      <c r="EY134" s="85">
        <f t="shared" si="211"/>
        <v>0.41410000000000002</v>
      </c>
      <c r="EZ134" s="85">
        <f t="shared" si="211"/>
        <v>0.3916</v>
      </c>
      <c r="FA134" s="85">
        <f t="shared" si="211"/>
        <v>0.24610000000000001</v>
      </c>
      <c r="FB134" s="85">
        <f t="shared" si="211"/>
        <v>0.39400000000000002</v>
      </c>
      <c r="FC134" s="85">
        <f t="shared" si="211"/>
        <v>0.2283</v>
      </c>
      <c r="FD134" s="85">
        <f t="shared" si="211"/>
        <v>0.41499999999999998</v>
      </c>
      <c r="FE134" s="85">
        <f t="shared" si="211"/>
        <v>0.44330000000000003</v>
      </c>
      <c r="FF134" s="85">
        <f t="shared" si="211"/>
        <v>0.43030000000000002</v>
      </c>
      <c r="FG134" s="85">
        <f t="shared" si="211"/>
        <v>0.17319999999999999</v>
      </c>
      <c r="FH134" s="85">
        <f t="shared" si="211"/>
        <v>0.3125</v>
      </c>
      <c r="FI134" s="85">
        <f t="shared" si="211"/>
        <v>0.35310000000000002</v>
      </c>
      <c r="FJ134" s="85">
        <f t="shared" si="211"/>
        <v>0.2442</v>
      </c>
      <c r="FK134" s="85">
        <f t="shared" si="211"/>
        <v>0.2626</v>
      </c>
      <c r="FL134" s="85">
        <f t="shared" si="211"/>
        <v>0.1101</v>
      </c>
      <c r="FM134" s="85">
        <f t="shared" si="211"/>
        <v>9.9299999999999999E-2</v>
      </c>
      <c r="FN134" s="85">
        <f t="shared" si="211"/>
        <v>0.5554</v>
      </c>
      <c r="FO134" s="85">
        <f t="shared" si="211"/>
        <v>0.39240000000000003</v>
      </c>
      <c r="FP134" s="85">
        <f t="shared" si="211"/>
        <v>0.45150000000000001</v>
      </c>
      <c r="FQ134" s="85">
        <f t="shared" si="211"/>
        <v>0.24890000000000001</v>
      </c>
      <c r="FR134" s="85">
        <f t="shared" si="211"/>
        <v>0.26629999999999998</v>
      </c>
      <c r="FS134" s="85">
        <f t="shared" si="211"/>
        <v>0.12709999999999999</v>
      </c>
      <c r="FT134" s="85">
        <f t="shared" si="211"/>
        <v>0.33329999999999999</v>
      </c>
      <c r="FU134" s="85">
        <f t="shared" si="211"/>
        <v>0.5544</v>
      </c>
      <c r="FV134" s="85">
        <f t="shared" si="211"/>
        <v>0.4647</v>
      </c>
      <c r="FW134" s="85">
        <f t="shared" si="211"/>
        <v>0.41670000000000001</v>
      </c>
      <c r="FX134" s="85">
        <f t="shared" si="211"/>
        <v>0.3175</v>
      </c>
      <c r="FY134" s="21"/>
      <c r="FZ134" s="14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:254" x14ac:dyDescent="0.35">
      <c r="A135" s="3" t="s">
        <v>494</v>
      </c>
      <c r="B135" s="2" t="s">
        <v>869</v>
      </c>
      <c r="C135" s="182">
        <f t="shared" ref="C135:AH135" si="212">ROUND((C134*C21),1)</f>
        <v>2539</v>
      </c>
      <c r="D135" s="182">
        <f t="shared" si="212"/>
        <v>12631.8</v>
      </c>
      <c r="E135" s="182">
        <f t="shared" si="212"/>
        <v>3366.9</v>
      </c>
      <c r="F135" s="182">
        <f t="shared" si="212"/>
        <v>6343</v>
      </c>
      <c r="G135" s="182">
        <f t="shared" si="212"/>
        <v>409.5</v>
      </c>
      <c r="H135" s="182">
        <f t="shared" si="212"/>
        <v>227.8</v>
      </c>
      <c r="I135" s="182">
        <f t="shared" si="212"/>
        <v>4861.1000000000004</v>
      </c>
      <c r="J135" s="182">
        <f t="shared" si="212"/>
        <v>993.7</v>
      </c>
      <c r="K135" s="182">
        <f t="shared" si="212"/>
        <v>111.1</v>
      </c>
      <c r="L135" s="182">
        <f t="shared" si="212"/>
        <v>1016.4</v>
      </c>
      <c r="M135" s="182">
        <f t="shared" si="212"/>
        <v>645.70000000000005</v>
      </c>
      <c r="N135" s="182">
        <f t="shared" si="212"/>
        <v>11808.1</v>
      </c>
      <c r="O135" s="182">
        <f t="shared" si="212"/>
        <v>1401.6</v>
      </c>
      <c r="P135" s="182">
        <f t="shared" si="212"/>
        <v>107.6</v>
      </c>
      <c r="Q135" s="182">
        <f t="shared" si="212"/>
        <v>24444.6</v>
      </c>
      <c r="R135" s="182">
        <f t="shared" si="212"/>
        <v>2066.1</v>
      </c>
      <c r="S135" s="182">
        <f t="shared" si="212"/>
        <v>657.8</v>
      </c>
      <c r="T135" s="182">
        <f t="shared" si="212"/>
        <v>73.099999999999994</v>
      </c>
      <c r="U135" s="182">
        <f t="shared" si="212"/>
        <v>37.700000000000003</v>
      </c>
      <c r="V135" s="182">
        <f t="shared" si="212"/>
        <v>121.4</v>
      </c>
      <c r="W135" s="182">
        <f t="shared" si="212"/>
        <v>13.1</v>
      </c>
      <c r="X135" s="182">
        <f t="shared" si="212"/>
        <v>15.6</v>
      </c>
      <c r="Y135" s="182">
        <f t="shared" si="212"/>
        <v>523.20000000000005</v>
      </c>
      <c r="Z135" s="182">
        <f t="shared" si="212"/>
        <v>81.3</v>
      </c>
      <c r="AA135" s="182">
        <f t="shared" si="212"/>
        <v>7365.1</v>
      </c>
      <c r="AB135" s="182">
        <f t="shared" si="212"/>
        <v>4724.6000000000004</v>
      </c>
      <c r="AC135" s="182">
        <f t="shared" si="212"/>
        <v>145</v>
      </c>
      <c r="AD135" s="182">
        <f t="shared" si="212"/>
        <v>405.2</v>
      </c>
      <c r="AE135" s="182">
        <f t="shared" si="212"/>
        <v>28.9</v>
      </c>
      <c r="AF135" s="182">
        <f t="shared" si="212"/>
        <v>39.5</v>
      </c>
      <c r="AG135" s="182">
        <f t="shared" si="212"/>
        <v>104.3</v>
      </c>
      <c r="AH135" s="182">
        <f t="shared" si="212"/>
        <v>455</v>
      </c>
      <c r="AI135" s="182">
        <f t="shared" ref="AI135:BN135" si="213">ROUND((AI134*AI21),1)</f>
        <v>188</v>
      </c>
      <c r="AJ135" s="182">
        <f t="shared" si="213"/>
        <v>119.3</v>
      </c>
      <c r="AK135" s="182">
        <f t="shared" si="213"/>
        <v>121.5</v>
      </c>
      <c r="AL135" s="182">
        <f t="shared" si="213"/>
        <v>183.9</v>
      </c>
      <c r="AM135" s="182">
        <f t="shared" si="213"/>
        <v>181.9</v>
      </c>
      <c r="AN135" s="182">
        <f t="shared" si="213"/>
        <v>106.7</v>
      </c>
      <c r="AO135" s="182">
        <f t="shared" si="213"/>
        <v>1517.7</v>
      </c>
      <c r="AP135" s="182">
        <f t="shared" si="213"/>
        <v>42425.599999999999</v>
      </c>
      <c r="AQ135" s="182">
        <f t="shared" si="213"/>
        <v>108.4</v>
      </c>
      <c r="AR135" s="182">
        <f t="shared" si="213"/>
        <v>5170.6000000000004</v>
      </c>
      <c r="AS135" s="182">
        <f t="shared" si="213"/>
        <v>1473.5</v>
      </c>
      <c r="AT135" s="182">
        <f t="shared" si="213"/>
        <v>331.9</v>
      </c>
      <c r="AU135" s="182">
        <f t="shared" si="213"/>
        <v>72.400000000000006</v>
      </c>
      <c r="AV135" s="182">
        <f t="shared" si="213"/>
        <v>137.5</v>
      </c>
      <c r="AW135" s="182">
        <f t="shared" si="213"/>
        <v>60.4</v>
      </c>
      <c r="AX135" s="182">
        <f t="shared" si="213"/>
        <v>0</v>
      </c>
      <c r="AY135" s="182">
        <f t="shared" si="213"/>
        <v>163.1</v>
      </c>
      <c r="AZ135" s="182">
        <f t="shared" si="213"/>
        <v>6180.1</v>
      </c>
      <c r="BA135" s="182">
        <f t="shared" si="213"/>
        <v>3059.6</v>
      </c>
      <c r="BB135" s="182">
        <f t="shared" si="213"/>
        <v>2705.7</v>
      </c>
      <c r="BC135" s="182">
        <f t="shared" si="213"/>
        <v>10983.9</v>
      </c>
      <c r="BD135" s="182">
        <f t="shared" si="213"/>
        <v>255.2</v>
      </c>
      <c r="BE135" s="182">
        <f t="shared" si="213"/>
        <v>249.5</v>
      </c>
      <c r="BF135" s="182">
        <f t="shared" si="213"/>
        <v>2140.9</v>
      </c>
      <c r="BG135" s="182">
        <f t="shared" si="213"/>
        <v>314.3</v>
      </c>
      <c r="BH135" s="182">
        <f t="shared" si="213"/>
        <v>104.7</v>
      </c>
      <c r="BI135" s="182">
        <f t="shared" si="213"/>
        <v>144.69999999999999</v>
      </c>
      <c r="BJ135" s="182">
        <f t="shared" si="213"/>
        <v>576.5</v>
      </c>
      <c r="BK135" s="182">
        <f t="shared" si="213"/>
        <v>7290.4</v>
      </c>
      <c r="BL135" s="182">
        <f t="shared" si="213"/>
        <v>37.6</v>
      </c>
      <c r="BM135" s="182">
        <f t="shared" si="213"/>
        <v>159.6</v>
      </c>
      <c r="BN135" s="182">
        <f t="shared" si="213"/>
        <v>1352.3</v>
      </c>
      <c r="BO135" s="182">
        <f t="shared" ref="BO135" si="214">ROUND((BO134*BO21),1)</f>
        <v>427.7</v>
      </c>
      <c r="BP135" s="182">
        <f t="shared" ref="BP135:EA135" si="215">ROUND((BP134*BP21),1)</f>
        <v>73.099999999999994</v>
      </c>
      <c r="BQ135" s="182">
        <f t="shared" si="215"/>
        <v>1779.5</v>
      </c>
      <c r="BR135" s="182">
        <f t="shared" si="215"/>
        <v>1455.4</v>
      </c>
      <c r="BS135" s="182">
        <f t="shared" si="215"/>
        <v>621.79999999999995</v>
      </c>
      <c r="BT135" s="182">
        <f t="shared" si="215"/>
        <v>74</v>
      </c>
      <c r="BU135" s="182">
        <f t="shared" si="215"/>
        <v>102.9</v>
      </c>
      <c r="BV135" s="182">
        <f t="shared" si="215"/>
        <v>288</v>
      </c>
      <c r="BW135" s="182">
        <f t="shared" si="215"/>
        <v>291</v>
      </c>
      <c r="BX135" s="182">
        <f t="shared" si="215"/>
        <v>17.5</v>
      </c>
      <c r="BY135" s="182">
        <f t="shared" si="215"/>
        <v>270.8</v>
      </c>
      <c r="BZ135" s="182">
        <f t="shared" si="215"/>
        <v>97.7</v>
      </c>
      <c r="CA135" s="182">
        <f t="shared" si="215"/>
        <v>43.7</v>
      </c>
      <c r="CB135" s="182">
        <f t="shared" si="215"/>
        <v>17893.2</v>
      </c>
      <c r="CC135" s="182">
        <f t="shared" si="215"/>
        <v>65.5</v>
      </c>
      <c r="CD135" s="182">
        <f t="shared" si="215"/>
        <v>1.7</v>
      </c>
      <c r="CE135" s="182">
        <f t="shared" si="215"/>
        <v>41.5</v>
      </c>
      <c r="CF135" s="182">
        <f t="shared" si="215"/>
        <v>41.2</v>
      </c>
      <c r="CG135" s="182">
        <f t="shared" si="215"/>
        <v>81.5</v>
      </c>
      <c r="CH135" s="182">
        <f t="shared" si="215"/>
        <v>49.1</v>
      </c>
      <c r="CI135" s="182">
        <f t="shared" si="215"/>
        <v>375.4</v>
      </c>
      <c r="CJ135" s="182">
        <f t="shared" si="215"/>
        <v>358.3</v>
      </c>
      <c r="CK135" s="182">
        <f t="shared" si="215"/>
        <v>937.5</v>
      </c>
      <c r="CL135" s="182">
        <f t="shared" si="215"/>
        <v>293.2</v>
      </c>
      <c r="CM135" s="182">
        <f t="shared" si="215"/>
        <v>243.5</v>
      </c>
      <c r="CN135" s="182">
        <f t="shared" si="215"/>
        <v>6473.9</v>
      </c>
      <c r="CO135" s="182">
        <f t="shared" si="215"/>
        <v>3185.5</v>
      </c>
      <c r="CP135" s="182">
        <f t="shared" si="215"/>
        <v>261.89999999999998</v>
      </c>
      <c r="CQ135" s="182">
        <f t="shared" si="215"/>
        <v>462.8</v>
      </c>
      <c r="CR135" s="182">
        <f t="shared" si="215"/>
        <v>76</v>
      </c>
      <c r="CS135" s="182">
        <f t="shared" si="215"/>
        <v>82.1</v>
      </c>
      <c r="CT135" s="182">
        <f t="shared" si="215"/>
        <v>75.2</v>
      </c>
      <c r="CU135" s="182">
        <f t="shared" si="215"/>
        <v>92.8</v>
      </c>
      <c r="CV135" s="182">
        <f t="shared" si="215"/>
        <v>5</v>
      </c>
      <c r="CW135" s="182">
        <f t="shared" si="215"/>
        <v>65.7</v>
      </c>
      <c r="CX135" s="182">
        <f t="shared" si="215"/>
        <v>169.6</v>
      </c>
      <c r="CY135" s="182">
        <f t="shared" si="215"/>
        <v>13.5</v>
      </c>
      <c r="CZ135" s="182">
        <f t="shared" si="215"/>
        <v>836.1</v>
      </c>
      <c r="DA135" s="182">
        <f t="shared" si="215"/>
        <v>47.5</v>
      </c>
      <c r="DB135" s="182">
        <f t="shared" si="215"/>
        <v>80.400000000000006</v>
      </c>
      <c r="DC135" s="182">
        <f t="shared" si="215"/>
        <v>46.9</v>
      </c>
      <c r="DD135" s="182">
        <f t="shared" si="215"/>
        <v>57.1</v>
      </c>
      <c r="DE135" s="182">
        <f t="shared" si="215"/>
        <v>53.6</v>
      </c>
      <c r="DF135" s="182">
        <f t="shared" si="215"/>
        <v>7714.2</v>
      </c>
      <c r="DG135" s="182">
        <f t="shared" si="215"/>
        <v>33.200000000000003</v>
      </c>
      <c r="DH135" s="182">
        <f t="shared" si="215"/>
        <v>622.70000000000005</v>
      </c>
      <c r="DI135" s="182">
        <f t="shared" si="215"/>
        <v>1246.0999999999999</v>
      </c>
      <c r="DJ135" s="182">
        <f t="shared" si="215"/>
        <v>138.80000000000001</v>
      </c>
      <c r="DK135" s="182">
        <f t="shared" si="215"/>
        <v>240.2</v>
      </c>
      <c r="DL135" s="182">
        <f t="shared" si="215"/>
        <v>2482.6</v>
      </c>
      <c r="DM135" s="182">
        <f t="shared" si="215"/>
        <v>109.9</v>
      </c>
      <c r="DN135" s="182">
        <f t="shared" si="215"/>
        <v>544.29999999999995</v>
      </c>
      <c r="DO135" s="182">
        <f t="shared" si="215"/>
        <v>1267.9000000000001</v>
      </c>
      <c r="DP135" s="182">
        <f t="shared" si="215"/>
        <v>57.3</v>
      </c>
      <c r="DQ135" s="182">
        <f t="shared" si="215"/>
        <v>249.1</v>
      </c>
      <c r="DR135" s="182">
        <f t="shared" si="215"/>
        <v>808.9</v>
      </c>
      <c r="DS135" s="182">
        <f t="shared" si="215"/>
        <v>376.1</v>
      </c>
      <c r="DT135" s="182">
        <f t="shared" si="215"/>
        <v>118.7</v>
      </c>
      <c r="DU135" s="182">
        <f t="shared" si="215"/>
        <v>166.3</v>
      </c>
      <c r="DV135" s="182">
        <f t="shared" si="215"/>
        <v>69.099999999999994</v>
      </c>
      <c r="DW135" s="182">
        <f t="shared" si="215"/>
        <v>110.5</v>
      </c>
      <c r="DX135" s="182">
        <f t="shared" si="215"/>
        <v>29.5</v>
      </c>
      <c r="DY135" s="182">
        <f t="shared" si="215"/>
        <v>33.9</v>
      </c>
      <c r="DZ135" s="182">
        <f t="shared" si="215"/>
        <v>83.7</v>
      </c>
      <c r="EA135" s="182">
        <f t="shared" si="215"/>
        <v>153.5</v>
      </c>
      <c r="EB135" s="182">
        <f t="shared" ref="EB135:FX135" si="216">ROUND((EB134*EB21),1)</f>
        <v>217.6</v>
      </c>
      <c r="EC135" s="182">
        <f t="shared" si="216"/>
        <v>79.8</v>
      </c>
      <c r="ED135" s="182">
        <f t="shared" si="216"/>
        <v>32.1</v>
      </c>
      <c r="EE135" s="182">
        <f t="shared" si="216"/>
        <v>104.6</v>
      </c>
      <c r="EF135" s="182">
        <f t="shared" si="216"/>
        <v>736.5</v>
      </c>
      <c r="EG135" s="182">
        <f t="shared" si="216"/>
        <v>134.4</v>
      </c>
      <c r="EH135" s="182">
        <f t="shared" si="216"/>
        <v>84.5</v>
      </c>
      <c r="EI135" s="182">
        <f t="shared" si="216"/>
        <v>8558.7999999999993</v>
      </c>
      <c r="EJ135" s="182">
        <f t="shared" si="216"/>
        <v>4015.8</v>
      </c>
      <c r="EK135" s="182">
        <f t="shared" si="216"/>
        <v>199.5</v>
      </c>
      <c r="EL135" s="182">
        <f t="shared" si="216"/>
        <v>153.80000000000001</v>
      </c>
      <c r="EM135" s="182">
        <f t="shared" si="216"/>
        <v>125</v>
      </c>
      <c r="EN135" s="182">
        <f t="shared" si="216"/>
        <v>527.5</v>
      </c>
      <c r="EO135" s="182">
        <f t="shared" si="216"/>
        <v>79.7</v>
      </c>
      <c r="EP135" s="182">
        <f t="shared" si="216"/>
        <v>71.8</v>
      </c>
      <c r="EQ135" s="182">
        <f t="shared" si="216"/>
        <v>69.2</v>
      </c>
      <c r="ER135" s="182">
        <f t="shared" si="216"/>
        <v>75.8</v>
      </c>
      <c r="ES135" s="182">
        <f t="shared" si="216"/>
        <v>69.2</v>
      </c>
      <c r="ET135" s="182">
        <f t="shared" si="216"/>
        <v>132.6</v>
      </c>
      <c r="EU135" s="182">
        <f t="shared" si="216"/>
        <v>428.8</v>
      </c>
      <c r="EV135" s="182">
        <f t="shared" si="216"/>
        <v>35.200000000000003</v>
      </c>
      <c r="EW135" s="182">
        <f t="shared" si="216"/>
        <v>137</v>
      </c>
      <c r="EX135" s="182">
        <f t="shared" si="216"/>
        <v>49.4</v>
      </c>
      <c r="EY135" s="182">
        <f t="shared" si="216"/>
        <v>269</v>
      </c>
      <c r="EZ135" s="182">
        <f t="shared" si="216"/>
        <v>49.7</v>
      </c>
      <c r="FA135" s="182">
        <f t="shared" si="216"/>
        <v>802.8</v>
      </c>
      <c r="FB135" s="182">
        <f t="shared" si="216"/>
        <v>105.8</v>
      </c>
      <c r="FC135" s="182">
        <f t="shared" si="216"/>
        <v>386.9</v>
      </c>
      <c r="FD135" s="182">
        <f t="shared" si="216"/>
        <v>165.6</v>
      </c>
      <c r="FE135" s="182">
        <f t="shared" si="216"/>
        <v>31</v>
      </c>
      <c r="FF135" s="182">
        <f t="shared" si="216"/>
        <v>75.3</v>
      </c>
      <c r="FG135" s="182">
        <f t="shared" si="216"/>
        <v>19.7</v>
      </c>
      <c r="FH135" s="182">
        <f t="shared" si="216"/>
        <v>21.6</v>
      </c>
      <c r="FI135" s="182">
        <f t="shared" si="216"/>
        <v>580</v>
      </c>
      <c r="FJ135" s="182">
        <f t="shared" si="216"/>
        <v>490.2</v>
      </c>
      <c r="FK135" s="182">
        <f t="shared" si="216"/>
        <v>650.5</v>
      </c>
      <c r="FL135" s="182">
        <f t="shared" si="216"/>
        <v>940.7</v>
      </c>
      <c r="FM135" s="182">
        <f t="shared" si="216"/>
        <v>394</v>
      </c>
      <c r="FN135" s="182">
        <f t="shared" si="216"/>
        <v>12679.3</v>
      </c>
      <c r="FO135" s="182">
        <f t="shared" si="216"/>
        <v>439.5</v>
      </c>
      <c r="FP135" s="182">
        <f t="shared" si="216"/>
        <v>1057.9000000000001</v>
      </c>
      <c r="FQ135" s="182">
        <f t="shared" si="216"/>
        <v>244.9</v>
      </c>
      <c r="FR135" s="182">
        <f t="shared" si="216"/>
        <v>41.8</v>
      </c>
      <c r="FS135" s="182">
        <f t="shared" si="216"/>
        <v>20.399999999999999</v>
      </c>
      <c r="FT135" s="182">
        <f t="shared" si="216"/>
        <v>18</v>
      </c>
      <c r="FU135" s="182">
        <f t="shared" si="216"/>
        <v>421.6</v>
      </c>
      <c r="FV135" s="182">
        <f t="shared" si="216"/>
        <v>323.7</v>
      </c>
      <c r="FW135" s="182">
        <f t="shared" si="216"/>
        <v>54.2</v>
      </c>
      <c r="FX135" s="182">
        <f t="shared" si="216"/>
        <v>20.3</v>
      </c>
      <c r="FY135" s="21"/>
      <c r="FZ135" s="14">
        <f>SUM(C135:FX135)</f>
        <v>266772.00000000012</v>
      </c>
      <c r="GA135" s="3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:254" x14ac:dyDescent="0.35">
      <c r="A136" s="3" t="s">
        <v>495</v>
      </c>
      <c r="B136" s="2" t="s">
        <v>870</v>
      </c>
      <c r="C136" s="182">
        <f t="shared" ref="C136:AH136" si="217">C18</f>
        <v>4792.3</v>
      </c>
      <c r="D136" s="182">
        <f t="shared" si="217"/>
        <v>19277.8</v>
      </c>
      <c r="E136" s="182">
        <f t="shared" si="217"/>
        <v>4736.5</v>
      </c>
      <c r="F136" s="182">
        <f t="shared" si="217"/>
        <v>12549.4</v>
      </c>
      <c r="G136" s="182">
        <f t="shared" si="217"/>
        <v>812.2</v>
      </c>
      <c r="H136" s="182">
        <f t="shared" si="217"/>
        <v>438.2</v>
      </c>
      <c r="I136" s="182">
        <f t="shared" si="217"/>
        <v>6388</v>
      </c>
      <c r="J136" s="182">
        <f t="shared" si="217"/>
        <v>1579.5</v>
      </c>
      <c r="K136" s="182">
        <f t="shared" si="217"/>
        <v>152.1</v>
      </c>
      <c r="L136" s="182">
        <f t="shared" si="217"/>
        <v>1348.7</v>
      </c>
      <c r="M136" s="182">
        <f t="shared" si="217"/>
        <v>729.9</v>
      </c>
      <c r="N136" s="182">
        <f t="shared" si="217"/>
        <v>18867.900000000001</v>
      </c>
      <c r="O136" s="182">
        <f t="shared" si="217"/>
        <v>3029.6</v>
      </c>
      <c r="P136" s="182">
        <f t="shared" si="217"/>
        <v>163.6</v>
      </c>
      <c r="Q136" s="182">
        <f t="shared" si="217"/>
        <v>31657.9</v>
      </c>
      <c r="R136" s="182">
        <f t="shared" si="217"/>
        <v>3944.3</v>
      </c>
      <c r="S136" s="182">
        <f t="shared" si="217"/>
        <v>938.6</v>
      </c>
      <c r="T136" s="182">
        <f t="shared" si="217"/>
        <v>118.5</v>
      </c>
      <c r="U136" s="182">
        <f t="shared" si="217"/>
        <v>36.5</v>
      </c>
      <c r="V136" s="182">
        <f t="shared" si="217"/>
        <v>188.9</v>
      </c>
      <c r="W136" s="182">
        <f t="shared" si="217"/>
        <v>37.200000000000003</v>
      </c>
      <c r="X136" s="182">
        <f t="shared" si="217"/>
        <v>22.6</v>
      </c>
      <c r="Y136" s="182">
        <f t="shared" si="217"/>
        <v>735.2</v>
      </c>
      <c r="Z136" s="182">
        <f t="shared" si="217"/>
        <v>90.1</v>
      </c>
      <c r="AA136" s="182">
        <f t="shared" si="217"/>
        <v>11330.4</v>
      </c>
      <c r="AB136" s="182">
        <f t="shared" si="217"/>
        <v>7389</v>
      </c>
      <c r="AC136" s="182">
        <f t="shared" si="217"/>
        <v>311.89999999999998</v>
      </c>
      <c r="AD136" s="182">
        <f t="shared" si="217"/>
        <v>559.29999999999995</v>
      </c>
      <c r="AE136" s="182">
        <f t="shared" si="217"/>
        <v>67.7</v>
      </c>
      <c r="AF136" s="182">
        <f t="shared" si="217"/>
        <v>89.6</v>
      </c>
      <c r="AG136" s="182">
        <f t="shared" si="217"/>
        <v>188.1</v>
      </c>
      <c r="AH136" s="182">
        <f t="shared" si="217"/>
        <v>624.1</v>
      </c>
      <c r="AI136" s="182">
        <f t="shared" ref="AI136:BN136" si="218">AI18</f>
        <v>234.2</v>
      </c>
      <c r="AJ136" s="182">
        <f t="shared" si="218"/>
        <v>153.69999999999999</v>
      </c>
      <c r="AK136" s="182">
        <f t="shared" si="218"/>
        <v>148.5</v>
      </c>
      <c r="AL136" s="182">
        <f t="shared" si="218"/>
        <v>237.9</v>
      </c>
      <c r="AM136" s="182">
        <f t="shared" si="218"/>
        <v>201</v>
      </c>
      <c r="AN136" s="182">
        <f t="shared" si="218"/>
        <v>139.6</v>
      </c>
      <c r="AO136" s="182">
        <f t="shared" si="218"/>
        <v>2493.1</v>
      </c>
      <c r="AP136" s="182">
        <f t="shared" si="218"/>
        <v>52878.5</v>
      </c>
      <c r="AQ136" s="182">
        <f t="shared" si="218"/>
        <v>151.5</v>
      </c>
      <c r="AR136" s="182">
        <f t="shared" si="218"/>
        <v>10743.4</v>
      </c>
      <c r="AS136" s="182">
        <f t="shared" si="218"/>
        <v>2678</v>
      </c>
      <c r="AT136" s="182">
        <f t="shared" si="218"/>
        <v>605.20000000000005</v>
      </c>
      <c r="AU136" s="182">
        <f t="shared" si="218"/>
        <v>108.3</v>
      </c>
      <c r="AV136" s="182">
        <f t="shared" si="218"/>
        <v>187.1</v>
      </c>
      <c r="AW136" s="182">
        <f t="shared" si="218"/>
        <v>88.3</v>
      </c>
      <c r="AX136" s="182">
        <f t="shared" si="218"/>
        <v>44.4</v>
      </c>
      <c r="AY136" s="182">
        <f t="shared" si="218"/>
        <v>210.6</v>
      </c>
      <c r="AZ136" s="182">
        <f t="shared" si="218"/>
        <v>8114.5</v>
      </c>
      <c r="BA136" s="182">
        <f t="shared" si="218"/>
        <v>4395.8</v>
      </c>
      <c r="BB136" s="182">
        <f t="shared" si="218"/>
        <v>3664.6</v>
      </c>
      <c r="BC136" s="182">
        <f t="shared" si="218"/>
        <v>14286</v>
      </c>
      <c r="BD136" s="182">
        <f t="shared" si="218"/>
        <v>795.2</v>
      </c>
      <c r="BE136" s="182">
        <f t="shared" si="218"/>
        <v>415.3</v>
      </c>
      <c r="BF136" s="182">
        <f t="shared" si="218"/>
        <v>5915.8</v>
      </c>
      <c r="BG136" s="182">
        <f t="shared" si="218"/>
        <v>551.29999999999995</v>
      </c>
      <c r="BH136" s="182">
        <f t="shared" si="218"/>
        <v>170.4</v>
      </c>
      <c r="BI136" s="182">
        <f t="shared" si="218"/>
        <v>190.9</v>
      </c>
      <c r="BJ136" s="182">
        <f t="shared" si="218"/>
        <v>1101</v>
      </c>
      <c r="BK136" s="182">
        <f t="shared" si="218"/>
        <v>14155.7</v>
      </c>
      <c r="BL136" s="182">
        <f t="shared" si="218"/>
        <v>55.7</v>
      </c>
      <c r="BM136" s="182">
        <f t="shared" si="218"/>
        <v>229</v>
      </c>
      <c r="BN136" s="182">
        <f t="shared" si="218"/>
        <v>1807.7</v>
      </c>
      <c r="BO136" s="182">
        <f t="shared" ref="BO136:DZ136" si="219">BO18</f>
        <v>683.1</v>
      </c>
      <c r="BP136" s="182">
        <f t="shared" si="219"/>
        <v>87.6</v>
      </c>
      <c r="BQ136" s="182">
        <f t="shared" si="219"/>
        <v>2928.7</v>
      </c>
      <c r="BR136" s="182">
        <f t="shared" si="219"/>
        <v>2231.5</v>
      </c>
      <c r="BS136" s="182">
        <f t="shared" si="219"/>
        <v>772.3</v>
      </c>
      <c r="BT136" s="182">
        <f t="shared" si="219"/>
        <v>162.69999999999999</v>
      </c>
      <c r="BU136" s="182">
        <f t="shared" si="219"/>
        <v>166.7</v>
      </c>
      <c r="BV136" s="182">
        <f t="shared" si="219"/>
        <v>413.7</v>
      </c>
      <c r="BW136" s="182">
        <f t="shared" si="219"/>
        <v>715</v>
      </c>
      <c r="BX136" s="182">
        <f t="shared" si="219"/>
        <v>22.5</v>
      </c>
      <c r="BY136" s="182">
        <f t="shared" si="219"/>
        <v>343.9</v>
      </c>
      <c r="BZ136" s="182">
        <f t="shared" si="219"/>
        <v>163.6</v>
      </c>
      <c r="CA136" s="182">
        <f t="shared" si="219"/>
        <v>45.4</v>
      </c>
      <c r="CB136" s="182">
        <f t="shared" si="219"/>
        <v>22527.3</v>
      </c>
      <c r="CC136" s="182">
        <f t="shared" si="219"/>
        <v>121.6</v>
      </c>
      <c r="CD136" s="182">
        <f t="shared" si="219"/>
        <v>12.2</v>
      </c>
      <c r="CE136" s="182">
        <f t="shared" si="219"/>
        <v>73.8</v>
      </c>
      <c r="CF136" s="182">
        <f t="shared" si="219"/>
        <v>50</v>
      </c>
      <c r="CG136" s="182">
        <f t="shared" si="219"/>
        <v>86.8</v>
      </c>
      <c r="CH136" s="182">
        <f t="shared" si="219"/>
        <v>68</v>
      </c>
      <c r="CI136" s="182">
        <f t="shared" si="219"/>
        <v>430.8</v>
      </c>
      <c r="CJ136" s="182">
        <f t="shared" si="219"/>
        <v>511.5</v>
      </c>
      <c r="CK136" s="182">
        <f t="shared" si="219"/>
        <v>1801</v>
      </c>
      <c r="CL136" s="182">
        <f t="shared" si="219"/>
        <v>493.5</v>
      </c>
      <c r="CM136" s="182">
        <f t="shared" si="219"/>
        <v>352.2</v>
      </c>
      <c r="CN136" s="182">
        <f t="shared" si="219"/>
        <v>10067.4</v>
      </c>
      <c r="CO136" s="182">
        <f t="shared" si="219"/>
        <v>4698.3999999999996</v>
      </c>
      <c r="CP136" s="182">
        <f t="shared" si="219"/>
        <v>426.6</v>
      </c>
      <c r="CQ136" s="182">
        <f t="shared" si="219"/>
        <v>574.20000000000005</v>
      </c>
      <c r="CR136" s="182">
        <f t="shared" si="219"/>
        <v>73.3</v>
      </c>
      <c r="CS136" s="182">
        <f t="shared" si="219"/>
        <v>99.5</v>
      </c>
      <c r="CT136" s="182">
        <f t="shared" si="219"/>
        <v>90.6</v>
      </c>
      <c r="CU136" s="182">
        <f t="shared" si="219"/>
        <v>208.7</v>
      </c>
      <c r="CV136" s="182">
        <f t="shared" si="219"/>
        <v>9.1</v>
      </c>
      <c r="CW136" s="182">
        <f t="shared" si="219"/>
        <v>105.2</v>
      </c>
      <c r="CX136" s="182">
        <f t="shared" si="219"/>
        <v>231.2</v>
      </c>
      <c r="CY136" s="182">
        <f t="shared" si="219"/>
        <v>13.2</v>
      </c>
      <c r="CZ136" s="182">
        <f t="shared" si="219"/>
        <v>1003.3</v>
      </c>
      <c r="DA136" s="182">
        <f t="shared" si="219"/>
        <v>50.5</v>
      </c>
      <c r="DB136" s="182">
        <f t="shared" si="219"/>
        <v>91</v>
      </c>
      <c r="DC136" s="182">
        <f t="shared" si="219"/>
        <v>50.6</v>
      </c>
      <c r="DD136" s="182">
        <f t="shared" si="219"/>
        <v>109.8</v>
      </c>
      <c r="DE136" s="182">
        <f t="shared" si="219"/>
        <v>129.5</v>
      </c>
      <c r="DF136" s="182">
        <f t="shared" si="219"/>
        <v>11240.7</v>
      </c>
      <c r="DG136" s="182">
        <f t="shared" si="219"/>
        <v>37.6</v>
      </c>
      <c r="DH136" s="182">
        <f t="shared" si="219"/>
        <v>977.3</v>
      </c>
      <c r="DI136" s="182">
        <f t="shared" si="219"/>
        <v>1568.7</v>
      </c>
      <c r="DJ136" s="182">
        <f t="shared" si="219"/>
        <v>338.6</v>
      </c>
      <c r="DK136" s="182">
        <f t="shared" si="219"/>
        <v>196.6</v>
      </c>
      <c r="DL136" s="182">
        <f t="shared" si="219"/>
        <v>3187.1</v>
      </c>
      <c r="DM136" s="182">
        <f t="shared" si="219"/>
        <v>137.1</v>
      </c>
      <c r="DN136" s="182">
        <f t="shared" si="219"/>
        <v>851</v>
      </c>
      <c r="DO136" s="182">
        <f t="shared" si="219"/>
        <v>2012.2</v>
      </c>
      <c r="DP136" s="182">
        <f t="shared" si="219"/>
        <v>66.3</v>
      </c>
      <c r="DQ136" s="182">
        <f t="shared" si="219"/>
        <v>373.1</v>
      </c>
      <c r="DR136" s="182">
        <f t="shared" si="219"/>
        <v>982.1</v>
      </c>
      <c r="DS136" s="182">
        <f t="shared" si="219"/>
        <v>453.9</v>
      </c>
      <c r="DT136" s="182">
        <f t="shared" si="219"/>
        <v>152.19999999999999</v>
      </c>
      <c r="DU136" s="182">
        <f t="shared" si="219"/>
        <v>207.3</v>
      </c>
      <c r="DV136" s="182">
        <f t="shared" si="219"/>
        <v>92.1</v>
      </c>
      <c r="DW136" s="182">
        <f t="shared" si="219"/>
        <v>151.30000000000001</v>
      </c>
      <c r="DX136" s="182">
        <f t="shared" si="219"/>
        <v>56.7</v>
      </c>
      <c r="DY136" s="182">
        <f t="shared" si="219"/>
        <v>71.2</v>
      </c>
      <c r="DZ136" s="182">
        <f t="shared" si="219"/>
        <v>240.2</v>
      </c>
      <c r="EA136" s="182">
        <f t="shared" ref="EA136:FX136" si="220">EA18</f>
        <v>222.4</v>
      </c>
      <c r="EB136" s="182">
        <f t="shared" si="220"/>
        <v>314.8</v>
      </c>
      <c r="EC136" s="182">
        <f t="shared" si="220"/>
        <v>96.6</v>
      </c>
      <c r="ED136" s="182">
        <f t="shared" si="220"/>
        <v>103</v>
      </c>
      <c r="EE136" s="182">
        <f t="shared" si="220"/>
        <v>132.30000000000001</v>
      </c>
      <c r="EF136" s="182">
        <f t="shared" si="220"/>
        <v>963.2</v>
      </c>
      <c r="EG136" s="182">
        <f t="shared" si="220"/>
        <v>161.30000000000001</v>
      </c>
      <c r="EH136" s="182">
        <f t="shared" si="220"/>
        <v>130.69999999999999</v>
      </c>
      <c r="EI136" s="182">
        <f t="shared" si="220"/>
        <v>10751.4</v>
      </c>
      <c r="EJ136" s="182">
        <f t="shared" si="220"/>
        <v>5234</v>
      </c>
      <c r="EK136" s="182">
        <f t="shared" si="220"/>
        <v>254.2</v>
      </c>
      <c r="EL136" s="182">
        <f t="shared" si="220"/>
        <v>215.9</v>
      </c>
      <c r="EM136" s="182">
        <f t="shared" si="220"/>
        <v>208.5</v>
      </c>
      <c r="EN136" s="182">
        <f t="shared" si="220"/>
        <v>680</v>
      </c>
      <c r="EO136" s="182">
        <f t="shared" si="220"/>
        <v>138.19999999999999</v>
      </c>
      <c r="EP136" s="182">
        <f t="shared" si="220"/>
        <v>118</v>
      </c>
      <c r="EQ136" s="182">
        <f t="shared" si="220"/>
        <v>480.4</v>
      </c>
      <c r="ER136" s="182">
        <f t="shared" si="220"/>
        <v>87.7</v>
      </c>
      <c r="ES136" s="182">
        <f t="shared" si="220"/>
        <v>124.4</v>
      </c>
      <c r="ET136" s="182">
        <f t="shared" si="220"/>
        <v>153.1</v>
      </c>
      <c r="EU136" s="182">
        <f t="shared" si="220"/>
        <v>532.79999999999995</v>
      </c>
      <c r="EV136" s="182">
        <f t="shared" si="220"/>
        <v>40.299999999999997</v>
      </c>
      <c r="EW136" s="182">
        <f t="shared" si="220"/>
        <v>229.6</v>
      </c>
      <c r="EX136" s="182">
        <f t="shared" si="220"/>
        <v>92.2</v>
      </c>
      <c r="EY136" s="182">
        <f t="shared" si="220"/>
        <v>427.7</v>
      </c>
      <c r="EZ136" s="182">
        <f t="shared" si="220"/>
        <v>69.900000000000006</v>
      </c>
      <c r="FA136" s="182">
        <f t="shared" si="220"/>
        <v>1285.8</v>
      </c>
      <c r="FB136" s="182">
        <f t="shared" si="220"/>
        <v>214.1</v>
      </c>
      <c r="FC136" s="182">
        <f t="shared" si="220"/>
        <v>618.70000000000005</v>
      </c>
      <c r="FD136" s="182">
        <f t="shared" si="220"/>
        <v>228</v>
      </c>
      <c r="FE136" s="182">
        <f t="shared" si="220"/>
        <v>47.7</v>
      </c>
      <c r="FF136" s="182">
        <f t="shared" si="220"/>
        <v>102.8</v>
      </c>
      <c r="FG136" s="182">
        <f t="shared" si="220"/>
        <v>52.6</v>
      </c>
      <c r="FH136" s="182">
        <f t="shared" si="220"/>
        <v>32.1</v>
      </c>
      <c r="FI136" s="182">
        <f t="shared" si="220"/>
        <v>1032.5</v>
      </c>
      <c r="FJ136" s="182">
        <f t="shared" si="220"/>
        <v>747.8</v>
      </c>
      <c r="FK136" s="182">
        <f t="shared" si="220"/>
        <v>1374.3</v>
      </c>
      <c r="FL136" s="182">
        <f t="shared" si="220"/>
        <v>2171.9</v>
      </c>
      <c r="FM136" s="182">
        <f t="shared" si="220"/>
        <v>1300.2</v>
      </c>
      <c r="FN136" s="182">
        <f t="shared" si="220"/>
        <v>15884.6</v>
      </c>
      <c r="FO136" s="182">
        <f t="shared" si="220"/>
        <v>578.4</v>
      </c>
      <c r="FP136" s="182">
        <f t="shared" si="220"/>
        <v>1343.2</v>
      </c>
      <c r="FQ136" s="182">
        <f t="shared" si="220"/>
        <v>354</v>
      </c>
      <c r="FR136" s="182">
        <f t="shared" si="220"/>
        <v>44.2</v>
      </c>
      <c r="FS136" s="182">
        <f t="shared" si="220"/>
        <v>45</v>
      </c>
      <c r="FT136" s="182">
        <f t="shared" si="220"/>
        <v>32.1</v>
      </c>
      <c r="FU136" s="182">
        <f t="shared" si="220"/>
        <v>485.3</v>
      </c>
      <c r="FV136" s="182">
        <f t="shared" si="220"/>
        <v>434.2</v>
      </c>
      <c r="FW136" s="182">
        <f t="shared" si="220"/>
        <v>81.7</v>
      </c>
      <c r="FX136" s="182">
        <f t="shared" si="220"/>
        <v>29.3</v>
      </c>
      <c r="FY136" s="12"/>
      <c r="FZ136" s="60"/>
      <c r="GA136" s="2"/>
      <c r="GB136" s="21"/>
      <c r="GC136" s="21"/>
      <c r="GD136" s="21"/>
      <c r="GE136" s="2"/>
      <c r="GF136" s="21"/>
      <c r="GG136" s="21"/>
      <c r="GH136" s="21"/>
      <c r="GI136" s="2"/>
      <c r="GJ136" s="2"/>
      <c r="GK136" s="2"/>
    </row>
    <row r="137" spans="1:254" x14ac:dyDescent="0.35">
      <c r="A137" s="3" t="s">
        <v>496</v>
      </c>
      <c r="B137" s="131" t="s">
        <v>671</v>
      </c>
      <c r="C137" s="14">
        <v>4792.3</v>
      </c>
      <c r="D137" s="182">
        <v>19277.8</v>
      </c>
      <c r="E137" s="182">
        <v>4736.5</v>
      </c>
      <c r="F137" s="182">
        <v>12549.4</v>
      </c>
      <c r="G137" s="182">
        <v>812.2</v>
      </c>
      <c r="H137" s="182">
        <v>438.2</v>
      </c>
      <c r="I137" s="182">
        <v>6388</v>
      </c>
      <c r="J137" s="182">
        <v>1579.5</v>
      </c>
      <c r="K137" s="182">
        <v>152.1</v>
      </c>
      <c r="L137" s="182">
        <v>1348.7</v>
      </c>
      <c r="M137" s="182">
        <v>729.9</v>
      </c>
      <c r="N137" s="182">
        <v>18867.900000000001</v>
      </c>
      <c r="O137" s="182">
        <v>3029.6</v>
      </c>
      <c r="P137" s="182">
        <v>163.6</v>
      </c>
      <c r="Q137" s="182">
        <v>31657.9</v>
      </c>
      <c r="R137" s="182">
        <v>3944.3</v>
      </c>
      <c r="S137" s="182">
        <v>938.6</v>
      </c>
      <c r="T137" s="182">
        <v>118.5</v>
      </c>
      <c r="U137" s="182">
        <v>36.5</v>
      </c>
      <c r="V137" s="182">
        <v>188.9</v>
      </c>
      <c r="W137" s="182">
        <v>37.200000000000003</v>
      </c>
      <c r="X137" s="182">
        <v>22.6</v>
      </c>
      <c r="Y137" s="182">
        <v>735.2</v>
      </c>
      <c r="Z137" s="182">
        <v>90.1</v>
      </c>
      <c r="AA137" s="182">
        <v>11330.4</v>
      </c>
      <c r="AB137" s="182">
        <v>7389</v>
      </c>
      <c r="AC137" s="182">
        <v>311.89999999999998</v>
      </c>
      <c r="AD137" s="182">
        <v>559.29999999999995</v>
      </c>
      <c r="AE137" s="182">
        <v>67.7</v>
      </c>
      <c r="AF137" s="182">
        <v>89.6</v>
      </c>
      <c r="AG137" s="182">
        <v>188.1</v>
      </c>
      <c r="AH137" s="182">
        <v>624.1</v>
      </c>
      <c r="AI137" s="182">
        <v>234.2</v>
      </c>
      <c r="AJ137" s="182">
        <v>153.69999999999999</v>
      </c>
      <c r="AK137" s="182">
        <v>148.5</v>
      </c>
      <c r="AL137" s="182">
        <v>237.9</v>
      </c>
      <c r="AM137" s="182">
        <v>201</v>
      </c>
      <c r="AN137" s="182">
        <v>139.6</v>
      </c>
      <c r="AO137" s="182">
        <v>2493.1</v>
      </c>
      <c r="AP137" s="182">
        <v>52878.5</v>
      </c>
      <c r="AQ137" s="182">
        <v>151.5</v>
      </c>
      <c r="AR137" s="182">
        <v>10743.4</v>
      </c>
      <c r="AS137" s="182">
        <v>2678</v>
      </c>
      <c r="AT137" s="182">
        <v>605.20000000000005</v>
      </c>
      <c r="AU137" s="182">
        <v>108.3</v>
      </c>
      <c r="AV137" s="182">
        <v>187.1</v>
      </c>
      <c r="AW137" s="182">
        <v>88.3</v>
      </c>
      <c r="AX137" s="182">
        <v>44.4</v>
      </c>
      <c r="AY137" s="182">
        <v>210.6</v>
      </c>
      <c r="AZ137" s="182">
        <v>8114.5</v>
      </c>
      <c r="BA137" s="182">
        <v>4395.8</v>
      </c>
      <c r="BB137" s="182">
        <v>3664.6</v>
      </c>
      <c r="BC137" s="182">
        <v>14286</v>
      </c>
      <c r="BD137" s="182">
        <v>795.2</v>
      </c>
      <c r="BE137" s="182">
        <v>415.3</v>
      </c>
      <c r="BF137" s="182">
        <v>5915.8</v>
      </c>
      <c r="BG137" s="182">
        <v>551.29999999999995</v>
      </c>
      <c r="BH137" s="182">
        <v>170.4</v>
      </c>
      <c r="BI137" s="182">
        <v>190.9</v>
      </c>
      <c r="BJ137" s="182">
        <v>1101</v>
      </c>
      <c r="BK137" s="182">
        <v>14155.7</v>
      </c>
      <c r="BL137" s="182">
        <v>55.7</v>
      </c>
      <c r="BM137" s="182">
        <v>229</v>
      </c>
      <c r="BN137" s="182">
        <v>1807.7</v>
      </c>
      <c r="BO137" s="182">
        <v>683.1</v>
      </c>
      <c r="BP137" s="182">
        <v>87.6</v>
      </c>
      <c r="BQ137" s="182">
        <v>2928.7</v>
      </c>
      <c r="BR137" s="182">
        <v>2231.5</v>
      </c>
      <c r="BS137" s="182">
        <v>772.3</v>
      </c>
      <c r="BT137" s="182">
        <v>162.69999999999999</v>
      </c>
      <c r="BU137" s="182">
        <v>166.7</v>
      </c>
      <c r="BV137" s="182">
        <v>413.7</v>
      </c>
      <c r="BW137" s="182">
        <v>715</v>
      </c>
      <c r="BX137" s="182">
        <v>22.5</v>
      </c>
      <c r="BY137" s="182">
        <v>343.9</v>
      </c>
      <c r="BZ137" s="182">
        <v>163.6</v>
      </c>
      <c r="CA137" s="182">
        <v>45.4</v>
      </c>
      <c r="CB137" s="182">
        <v>22527.3</v>
      </c>
      <c r="CC137" s="182">
        <v>121.6</v>
      </c>
      <c r="CD137" s="182">
        <v>12.2</v>
      </c>
      <c r="CE137" s="182">
        <v>73.8</v>
      </c>
      <c r="CF137" s="182">
        <v>50</v>
      </c>
      <c r="CG137" s="182">
        <v>86.8</v>
      </c>
      <c r="CH137" s="182">
        <v>68</v>
      </c>
      <c r="CI137" s="182">
        <v>430.8</v>
      </c>
      <c r="CJ137" s="182">
        <v>511.5</v>
      </c>
      <c r="CK137" s="182">
        <v>1801</v>
      </c>
      <c r="CL137" s="182">
        <v>493.5</v>
      </c>
      <c r="CM137" s="182">
        <v>352.2</v>
      </c>
      <c r="CN137" s="182">
        <v>10067.4</v>
      </c>
      <c r="CO137" s="182">
        <v>4698.3999999999996</v>
      </c>
      <c r="CP137" s="182">
        <v>426.6</v>
      </c>
      <c r="CQ137" s="182">
        <v>574.20000000000005</v>
      </c>
      <c r="CR137" s="182">
        <v>73.3</v>
      </c>
      <c r="CS137" s="182">
        <v>99.5</v>
      </c>
      <c r="CT137" s="182">
        <v>90.6</v>
      </c>
      <c r="CU137" s="182">
        <v>208.7</v>
      </c>
      <c r="CV137" s="182">
        <v>9.1</v>
      </c>
      <c r="CW137" s="182">
        <v>105.2</v>
      </c>
      <c r="CX137" s="182">
        <v>231.2</v>
      </c>
      <c r="CY137" s="182">
        <v>13.2</v>
      </c>
      <c r="CZ137" s="182">
        <v>1003.3</v>
      </c>
      <c r="DA137" s="182">
        <v>50.5</v>
      </c>
      <c r="DB137" s="182">
        <v>91</v>
      </c>
      <c r="DC137" s="182">
        <v>50.6</v>
      </c>
      <c r="DD137" s="182">
        <v>109.8</v>
      </c>
      <c r="DE137" s="182">
        <v>129.5</v>
      </c>
      <c r="DF137" s="182">
        <v>11240.7</v>
      </c>
      <c r="DG137" s="182">
        <v>37.6</v>
      </c>
      <c r="DH137" s="182">
        <v>977.3</v>
      </c>
      <c r="DI137" s="182">
        <v>1568.7</v>
      </c>
      <c r="DJ137" s="182">
        <v>338.6</v>
      </c>
      <c r="DK137" s="182">
        <v>196.6</v>
      </c>
      <c r="DL137" s="182">
        <v>3187.1</v>
      </c>
      <c r="DM137" s="182">
        <v>137.1</v>
      </c>
      <c r="DN137" s="182">
        <v>851</v>
      </c>
      <c r="DO137" s="182">
        <v>2012.2</v>
      </c>
      <c r="DP137" s="182">
        <v>66.3</v>
      </c>
      <c r="DQ137" s="182">
        <v>373.1</v>
      </c>
      <c r="DR137" s="182">
        <v>982.1</v>
      </c>
      <c r="DS137" s="182">
        <v>453.9</v>
      </c>
      <c r="DT137" s="182">
        <v>152.19999999999999</v>
      </c>
      <c r="DU137" s="182">
        <v>207.3</v>
      </c>
      <c r="DV137" s="182">
        <v>92.1</v>
      </c>
      <c r="DW137" s="182">
        <v>151.30000000000001</v>
      </c>
      <c r="DX137" s="182">
        <v>56.7</v>
      </c>
      <c r="DY137" s="182">
        <v>71.2</v>
      </c>
      <c r="DZ137" s="182">
        <v>240.2</v>
      </c>
      <c r="EA137" s="182">
        <v>222.4</v>
      </c>
      <c r="EB137" s="182">
        <v>314.8</v>
      </c>
      <c r="EC137" s="182">
        <v>96.6</v>
      </c>
      <c r="ED137" s="182">
        <v>103</v>
      </c>
      <c r="EE137" s="182">
        <v>132.30000000000001</v>
      </c>
      <c r="EF137" s="182">
        <v>963.2</v>
      </c>
      <c r="EG137" s="182">
        <v>161.30000000000001</v>
      </c>
      <c r="EH137" s="182">
        <v>130.69999999999999</v>
      </c>
      <c r="EI137" s="182">
        <v>10751.4</v>
      </c>
      <c r="EJ137" s="182">
        <v>5234</v>
      </c>
      <c r="EK137" s="182">
        <v>254.2</v>
      </c>
      <c r="EL137" s="182">
        <v>215.9</v>
      </c>
      <c r="EM137" s="182">
        <v>208.5</v>
      </c>
      <c r="EN137" s="182">
        <v>680</v>
      </c>
      <c r="EO137" s="182">
        <v>138.19999999999999</v>
      </c>
      <c r="EP137" s="182">
        <v>118</v>
      </c>
      <c r="EQ137" s="182">
        <v>480.4</v>
      </c>
      <c r="ER137" s="182">
        <v>87.7</v>
      </c>
      <c r="ES137" s="182">
        <v>124.4</v>
      </c>
      <c r="ET137" s="182">
        <v>153.1</v>
      </c>
      <c r="EU137" s="182">
        <v>532.79999999999995</v>
      </c>
      <c r="EV137" s="182">
        <v>40.299999999999997</v>
      </c>
      <c r="EW137" s="182">
        <v>229.6</v>
      </c>
      <c r="EX137" s="182">
        <v>92.2</v>
      </c>
      <c r="EY137" s="182">
        <v>427.7</v>
      </c>
      <c r="EZ137" s="182">
        <v>69.900000000000006</v>
      </c>
      <c r="FA137" s="182">
        <v>1285.8</v>
      </c>
      <c r="FB137" s="182">
        <v>214.1</v>
      </c>
      <c r="FC137" s="182">
        <v>618.70000000000005</v>
      </c>
      <c r="FD137" s="182">
        <v>228</v>
      </c>
      <c r="FE137" s="182">
        <v>47.7</v>
      </c>
      <c r="FF137" s="182">
        <v>102.8</v>
      </c>
      <c r="FG137" s="182">
        <v>52.6</v>
      </c>
      <c r="FH137" s="182">
        <v>32.1</v>
      </c>
      <c r="FI137" s="182">
        <v>1032.5</v>
      </c>
      <c r="FJ137" s="182">
        <v>747.8</v>
      </c>
      <c r="FK137" s="182">
        <v>1374.3</v>
      </c>
      <c r="FL137" s="182">
        <v>2171.9</v>
      </c>
      <c r="FM137" s="182">
        <v>1300.2</v>
      </c>
      <c r="FN137" s="182">
        <v>15884.6</v>
      </c>
      <c r="FO137" s="182">
        <v>578.4</v>
      </c>
      <c r="FP137" s="182">
        <v>1343.2</v>
      </c>
      <c r="FQ137" s="182">
        <v>354</v>
      </c>
      <c r="FR137" s="182">
        <v>44.2</v>
      </c>
      <c r="FS137" s="182">
        <v>45</v>
      </c>
      <c r="FT137" s="182">
        <v>32.1</v>
      </c>
      <c r="FU137" s="182">
        <v>485.3</v>
      </c>
      <c r="FV137" s="182">
        <v>434.2</v>
      </c>
      <c r="FW137" s="182">
        <v>81.7</v>
      </c>
      <c r="FX137" s="182">
        <v>29.3</v>
      </c>
      <c r="FY137" s="182"/>
      <c r="FZ137" s="14">
        <f>SUM(C137:FY137)</f>
        <v>387521.69999999995</v>
      </c>
      <c r="GA137" s="59"/>
      <c r="GB137" s="14">
        <f>FZ137-GA137</f>
        <v>387521.69999999995</v>
      </c>
      <c r="GC137" s="14"/>
      <c r="GD137" s="14"/>
      <c r="GE137" s="2"/>
      <c r="GF137" s="26"/>
      <c r="GG137" s="26"/>
      <c r="GH137" s="26"/>
      <c r="GI137" s="26"/>
      <c r="GJ137" s="26"/>
      <c r="GK137" s="26"/>
    </row>
    <row r="138" spans="1:254" x14ac:dyDescent="0.35">
      <c r="A138" s="3"/>
      <c r="B138" s="2" t="s">
        <v>871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5"/>
      <c r="EE138" s="85"/>
      <c r="EF138" s="85"/>
      <c r="EG138" s="85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5"/>
      <c r="ES138" s="85"/>
      <c r="ET138" s="85"/>
      <c r="EU138" s="85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5"/>
      <c r="FG138" s="85"/>
      <c r="FH138" s="85"/>
      <c r="FI138" s="85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5"/>
      <c r="FU138" s="85"/>
      <c r="FV138" s="85"/>
      <c r="FW138" s="85"/>
      <c r="FX138" s="85"/>
      <c r="FY138" s="12"/>
      <c r="FZ138" s="14"/>
      <c r="GA138" s="2"/>
      <c r="GB138" s="14"/>
      <c r="GC138" s="14"/>
      <c r="GD138" s="14"/>
      <c r="GE138" s="2"/>
      <c r="GF138" s="12"/>
      <c r="GG138" s="12"/>
      <c r="GH138" s="12"/>
      <c r="GI138" s="2"/>
      <c r="GJ138" s="2"/>
      <c r="GK138" s="2"/>
      <c r="GL138" s="102"/>
      <c r="GM138" s="102"/>
      <c r="GN138" s="102"/>
      <c r="GO138" s="102"/>
      <c r="GP138" s="102"/>
      <c r="GQ138" s="102"/>
      <c r="GR138" s="102"/>
      <c r="GS138" s="102"/>
      <c r="GT138" s="102"/>
      <c r="GU138" s="102"/>
      <c r="GV138" s="102"/>
      <c r="GW138" s="102"/>
      <c r="GX138" s="102"/>
      <c r="GY138" s="102"/>
      <c r="GZ138" s="102"/>
      <c r="HA138" s="102"/>
      <c r="HB138" s="102"/>
      <c r="HC138" s="102"/>
      <c r="HD138" s="102"/>
      <c r="HE138" s="102"/>
      <c r="HF138" s="102"/>
      <c r="HG138" s="102"/>
      <c r="HH138" s="102"/>
      <c r="HI138" s="102"/>
      <c r="HJ138" s="102"/>
      <c r="HK138" s="102"/>
      <c r="HL138" s="102"/>
      <c r="HM138" s="102"/>
      <c r="HN138" s="102"/>
      <c r="HO138" s="102"/>
      <c r="HP138" s="102"/>
      <c r="HQ138" s="102"/>
      <c r="HR138" s="102"/>
      <c r="HS138" s="102"/>
      <c r="HT138" s="102"/>
      <c r="HU138" s="102"/>
      <c r="HV138" s="102"/>
      <c r="HW138" s="102"/>
      <c r="HX138" s="102"/>
      <c r="HY138" s="102"/>
      <c r="HZ138" s="102"/>
      <c r="IA138" s="102"/>
      <c r="IB138" s="102"/>
      <c r="IC138" s="102"/>
      <c r="ID138" s="102"/>
      <c r="IE138" s="102"/>
      <c r="IF138" s="102"/>
      <c r="IG138" s="102"/>
      <c r="IH138" s="102"/>
      <c r="II138" s="102"/>
      <c r="IJ138" s="102"/>
      <c r="IK138" s="102"/>
      <c r="IL138" s="102"/>
      <c r="IM138" s="102"/>
      <c r="IN138" s="102"/>
      <c r="IO138" s="102"/>
      <c r="IP138" s="102"/>
      <c r="IQ138" s="102"/>
      <c r="IR138" s="102"/>
      <c r="IS138" s="102"/>
      <c r="IT138" s="102"/>
    </row>
    <row r="139" spans="1:254" x14ac:dyDescent="0.35">
      <c r="A139" s="3" t="s">
        <v>497</v>
      </c>
      <c r="B139" s="2" t="s">
        <v>872</v>
      </c>
      <c r="C139" s="26">
        <f>ROUND((C137/C21),4)</f>
        <v>0.73480000000000001</v>
      </c>
      <c r="D139" s="26">
        <f t="shared" ref="D139:BO139" si="221">ROUND((D137/D21),4)</f>
        <v>0.51690000000000003</v>
      </c>
      <c r="E139" s="26">
        <f t="shared" si="221"/>
        <v>0.88429999999999997</v>
      </c>
      <c r="F139" s="26">
        <f t="shared" si="221"/>
        <v>0.51400000000000001</v>
      </c>
      <c r="G139" s="26">
        <f t="shared" si="221"/>
        <v>0.4405</v>
      </c>
      <c r="H139" s="26">
        <f t="shared" si="221"/>
        <v>0.40920000000000001</v>
      </c>
      <c r="I139" s="26">
        <f t="shared" si="221"/>
        <v>0.8196</v>
      </c>
      <c r="J139" s="26">
        <f t="shared" si="221"/>
        <v>0.79410000000000003</v>
      </c>
      <c r="K139" s="26">
        <f t="shared" si="221"/>
        <v>0.61080000000000001</v>
      </c>
      <c r="L139" s="26">
        <f t="shared" si="221"/>
        <v>0.64590000000000003</v>
      </c>
      <c r="M139" s="26">
        <f t="shared" si="221"/>
        <v>0.85960000000000003</v>
      </c>
      <c r="N139" s="26">
        <f t="shared" si="221"/>
        <v>0.3755</v>
      </c>
      <c r="O139" s="26">
        <f t="shared" si="221"/>
        <v>0.24490000000000001</v>
      </c>
      <c r="P139" s="26">
        <f t="shared" si="221"/>
        <v>0.52439999999999998</v>
      </c>
      <c r="Q139" s="26">
        <f t="shared" si="221"/>
        <v>0.78779999999999994</v>
      </c>
      <c r="R139" s="26">
        <f t="shared" si="221"/>
        <v>0.53339999999999999</v>
      </c>
      <c r="S139" s="26">
        <f t="shared" si="221"/>
        <v>0.59230000000000005</v>
      </c>
      <c r="T139" s="26">
        <f t="shared" si="221"/>
        <v>0.74060000000000004</v>
      </c>
      <c r="U139" s="26">
        <f t="shared" si="221"/>
        <v>0.67589999999999995</v>
      </c>
      <c r="V139" s="26">
        <f t="shared" si="221"/>
        <v>0.74519999999999997</v>
      </c>
      <c r="W139" s="26">
        <f t="shared" si="221"/>
        <v>0.78320000000000001</v>
      </c>
      <c r="X139" s="26">
        <f t="shared" si="221"/>
        <v>0.56359999999999999</v>
      </c>
      <c r="Y139" s="26">
        <f t="shared" si="221"/>
        <v>0.8417</v>
      </c>
      <c r="Z139" s="26">
        <f t="shared" si="221"/>
        <v>0.39</v>
      </c>
      <c r="AA139" s="26">
        <f t="shared" si="221"/>
        <v>0.36459999999999998</v>
      </c>
      <c r="AB139" s="26">
        <f t="shared" si="221"/>
        <v>0.27510000000000001</v>
      </c>
      <c r="AC139" s="26">
        <f t="shared" si="221"/>
        <v>0.36799999999999999</v>
      </c>
      <c r="AD139" s="26">
        <f t="shared" si="221"/>
        <v>0.3866</v>
      </c>
      <c r="AE139" s="26">
        <f t="shared" si="221"/>
        <v>0.69789999999999996</v>
      </c>
      <c r="AF139" s="26">
        <f t="shared" si="221"/>
        <v>0.54469999999999996</v>
      </c>
      <c r="AG139" s="26">
        <f t="shared" si="221"/>
        <v>0.32129999999999997</v>
      </c>
      <c r="AH139" s="26">
        <f t="shared" si="221"/>
        <v>0.68730000000000002</v>
      </c>
      <c r="AI139" s="26">
        <f t="shared" si="221"/>
        <v>0.61150000000000004</v>
      </c>
      <c r="AJ139" s="26">
        <f t="shared" si="221"/>
        <v>0.8468</v>
      </c>
      <c r="AK139" s="26">
        <f t="shared" si="221"/>
        <v>0.93100000000000005</v>
      </c>
      <c r="AL139" s="26">
        <f t="shared" si="221"/>
        <v>0.83330000000000004</v>
      </c>
      <c r="AM139" s="26">
        <f t="shared" si="221"/>
        <v>0.65490000000000004</v>
      </c>
      <c r="AN139" s="26">
        <f t="shared" si="221"/>
        <v>0.5161</v>
      </c>
      <c r="AO139" s="26">
        <f t="shared" si="221"/>
        <v>0.60499999999999998</v>
      </c>
      <c r="AP139" s="26">
        <f t="shared" si="221"/>
        <v>0.62880000000000003</v>
      </c>
      <c r="AQ139" s="26">
        <f t="shared" si="221"/>
        <v>0.60240000000000005</v>
      </c>
      <c r="AR139" s="26">
        <f t="shared" si="221"/>
        <v>0.1754</v>
      </c>
      <c r="AS139" s="26">
        <f t="shared" si="221"/>
        <v>0.42709999999999998</v>
      </c>
      <c r="AT139" s="26">
        <f t="shared" si="221"/>
        <v>0.23669999999999999</v>
      </c>
      <c r="AU139" s="26">
        <f t="shared" si="221"/>
        <v>0.40410000000000001</v>
      </c>
      <c r="AV139" s="26">
        <f t="shared" si="221"/>
        <v>0.6321</v>
      </c>
      <c r="AW139" s="26">
        <f t="shared" si="221"/>
        <v>0.34360000000000002</v>
      </c>
      <c r="AX139" s="26">
        <f t="shared" si="221"/>
        <v>0.54810000000000003</v>
      </c>
      <c r="AY139" s="26">
        <f t="shared" si="221"/>
        <v>0.53790000000000004</v>
      </c>
      <c r="AZ139" s="26">
        <f t="shared" si="221"/>
        <v>0.67120000000000002</v>
      </c>
      <c r="BA139" s="26">
        <f t="shared" si="221"/>
        <v>0.48359999999999997</v>
      </c>
      <c r="BB139" s="26">
        <f t="shared" si="221"/>
        <v>0.49070000000000003</v>
      </c>
      <c r="BC139" s="26">
        <f t="shared" si="221"/>
        <v>0.57669999999999999</v>
      </c>
      <c r="BD139" s="26">
        <f t="shared" si="221"/>
        <v>0.21840000000000001</v>
      </c>
      <c r="BE139" s="26">
        <f t="shared" si="221"/>
        <v>0.38030000000000003</v>
      </c>
      <c r="BF139" s="26">
        <f t="shared" si="221"/>
        <v>0.22520000000000001</v>
      </c>
      <c r="BG139" s="26">
        <f t="shared" si="221"/>
        <v>0.59860000000000002</v>
      </c>
      <c r="BH139" s="26">
        <f t="shared" si="221"/>
        <v>0.2949</v>
      </c>
      <c r="BI139" s="26">
        <f t="shared" si="221"/>
        <v>0.75009999999999999</v>
      </c>
      <c r="BJ139" s="26">
        <f t="shared" si="221"/>
        <v>0.17130000000000001</v>
      </c>
      <c r="BK139" s="26">
        <f t="shared" si="221"/>
        <v>0.50849999999999995</v>
      </c>
      <c r="BL139" s="26">
        <f t="shared" si="221"/>
        <v>0.61750000000000005</v>
      </c>
      <c r="BM139" s="26">
        <f t="shared" si="221"/>
        <v>0.6361</v>
      </c>
      <c r="BN139" s="26">
        <f t="shared" si="221"/>
        <v>0.59299999999999997</v>
      </c>
      <c r="BO139" s="26">
        <f t="shared" si="221"/>
        <v>0.57450000000000001</v>
      </c>
      <c r="BP139" s="26">
        <f t="shared" ref="BP139:EA139" si="222">ROUND((BP137/BP21),4)</f>
        <v>0.63939999999999997</v>
      </c>
      <c r="BQ139" s="26">
        <f t="shared" si="222"/>
        <v>0.51349999999999996</v>
      </c>
      <c r="BR139" s="26">
        <f t="shared" si="222"/>
        <v>0.50919999999999999</v>
      </c>
      <c r="BS139" s="26">
        <f t="shared" si="222"/>
        <v>0.67689999999999995</v>
      </c>
      <c r="BT139" s="26">
        <f t="shared" si="222"/>
        <v>0.46029999999999999</v>
      </c>
      <c r="BU139" s="26">
        <f t="shared" si="222"/>
        <v>0.43519999999999998</v>
      </c>
      <c r="BV139" s="26">
        <f t="shared" si="222"/>
        <v>0.33239999999999997</v>
      </c>
      <c r="BW139" s="26">
        <f t="shared" si="222"/>
        <v>0.35349999999999998</v>
      </c>
      <c r="BX139" s="26">
        <f t="shared" si="222"/>
        <v>0.3947</v>
      </c>
      <c r="BY139" s="26">
        <f t="shared" si="222"/>
        <v>0.874</v>
      </c>
      <c r="BZ139" s="26">
        <f t="shared" si="222"/>
        <v>0.71750000000000003</v>
      </c>
      <c r="CA139" s="26">
        <f t="shared" si="222"/>
        <v>0.32079999999999997</v>
      </c>
      <c r="CB139" s="26">
        <f t="shared" si="222"/>
        <v>0.30819999999999997</v>
      </c>
      <c r="CC139" s="26">
        <f t="shared" si="222"/>
        <v>0.65380000000000005</v>
      </c>
      <c r="CD139" s="26">
        <f t="shared" si="222"/>
        <v>0.40670000000000001</v>
      </c>
      <c r="CE139" s="26">
        <f t="shared" si="222"/>
        <v>0.4627</v>
      </c>
      <c r="CF139" s="26">
        <f t="shared" si="222"/>
        <v>0.5</v>
      </c>
      <c r="CG139" s="26">
        <f t="shared" si="222"/>
        <v>0.45090000000000002</v>
      </c>
      <c r="CH139" s="26">
        <f t="shared" si="222"/>
        <v>0.75560000000000005</v>
      </c>
      <c r="CI139" s="26">
        <f t="shared" si="222"/>
        <v>0.63070000000000004</v>
      </c>
      <c r="CJ139" s="26">
        <f t="shared" si="222"/>
        <v>0.62150000000000005</v>
      </c>
      <c r="CK139" s="26">
        <f t="shared" si="222"/>
        <v>0.36980000000000002</v>
      </c>
      <c r="CL139" s="26">
        <f t="shared" si="222"/>
        <v>0.42720000000000002</v>
      </c>
      <c r="CM139" s="26">
        <f t="shared" si="222"/>
        <v>0.57079999999999997</v>
      </c>
      <c r="CN139" s="26">
        <f t="shared" si="222"/>
        <v>0.32050000000000001</v>
      </c>
      <c r="CO139" s="26">
        <f t="shared" si="222"/>
        <v>0.33260000000000001</v>
      </c>
      <c r="CP139" s="26">
        <f t="shared" si="222"/>
        <v>0.4748</v>
      </c>
      <c r="CQ139" s="26">
        <f t="shared" si="222"/>
        <v>0.75649999999999995</v>
      </c>
      <c r="CR139" s="26">
        <f t="shared" si="222"/>
        <v>0.37490000000000001</v>
      </c>
      <c r="CS139" s="26">
        <f t="shared" si="222"/>
        <v>0.40379999999999999</v>
      </c>
      <c r="CT139" s="26">
        <f t="shared" si="222"/>
        <v>0.80889999999999995</v>
      </c>
      <c r="CU139" s="26">
        <f t="shared" si="222"/>
        <v>0.44879999999999998</v>
      </c>
      <c r="CV139" s="26">
        <f t="shared" si="222"/>
        <v>0.37919999999999998</v>
      </c>
      <c r="CW139" s="26">
        <f t="shared" si="222"/>
        <v>0.56530000000000002</v>
      </c>
      <c r="CX139" s="26">
        <f t="shared" si="222"/>
        <v>0.50539999999999996</v>
      </c>
      <c r="CY139" s="26">
        <f t="shared" si="222"/>
        <v>0.51759999999999995</v>
      </c>
      <c r="CZ139" s="26">
        <f t="shared" si="222"/>
        <v>0.5665</v>
      </c>
      <c r="DA139" s="26">
        <f t="shared" si="222"/>
        <v>0.2475</v>
      </c>
      <c r="DB139" s="26">
        <f t="shared" si="222"/>
        <v>0.29310000000000003</v>
      </c>
      <c r="DC139" s="26">
        <f t="shared" si="222"/>
        <v>0.26219999999999999</v>
      </c>
      <c r="DD139" s="26">
        <f t="shared" si="222"/>
        <v>0.62560000000000004</v>
      </c>
      <c r="DE139" s="26">
        <f t="shared" si="222"/>
        <v>0.46250000000000002</v>
      </c>
      <c r="DF139" s="26">
        <f t="shared" si="222"/>
        <v>0.56259999999999999</v>
      </c>
      <c r="DG139" s="26">
        <f t="shared" si="222"/>
        <v>0.40210000000000001</v>
      </c>
      <c r="DH139" s="26">
        <f t="shared" si="222"/>
        <v>0.57899999999999996</v>
      </c>
      <c r="DI139" s="26">
        <f t="shared" si="222"/>
        <v>0.66669999999999996</v>
      </c>
      <c r="DJ139" s="26">
        <f t="shared" si="222"/>
        <v>0.56530000000000002</v>
      </c>
      <c r="DK139" s="26">
        <f t="shared" si="222"/>
        <v>0.41610000000000003</v>
      </c>
      <c r="DL139" s="26">
        <f t="shared" si="222"/>
        <v>0.5655</v>
      </c>
      <c r="DM139" s="26">
        <f t="shared" si="222"/>
        <v>0.58089999999999997</v>
      </c>
      <c r="DN139" s="26">
        <f t="shared" si="222"/>
        <v>0.66339999999999999</v>
      </c>
      <c r="DO139" s="26">
        <f t="shared" si="222"/>
        <v>0.61319999999999997</v>
      </c>
      <c r="DP139" s="26">
        <f t="shared" si="222"/>
        <v>0.3332</v>
      </c>
      <c r="DQ139" s="26">
        <f t="shared" si="222"/>
        <v>0.42570000000000002</v>
      </c>
      <c r="DR139" s="26">
        <f t="shared" si="222"/>
        <v>0.77539999999999998</v>
      </c>
      <c r="DS139" s="26">
        <f t="shared" si="222"/>
        <v>0.83279999999999998</v>
      </c>
      <c r="DT139" s="26">
        <f t="shared" si="222"/>
        <v>0.86480000000000001</v>
      </c>
      <c r="DU139" s="26">
        <f t="shared" si="222"/>
        <v>0.59909999999999997</v>
      </c>
      <c r="DV139" s="26">
        <f t="shared" si="222"/>
        <v>0.46400000000000002</v>
      </c>
      <c r="DW139" s="26">
        <f t="shared" si="222"/>
        <v>0.52990000000000004</v>
      </c>
      <c r="DX139" s="26">
        <f t="shared" si="222"/>
        <v>0.33750000000000002</v>
      </c>
      <c r="DY139" s="26">
        <f t="shared" si="222"/>
        <v>0.25430000000000003</v>
      </c>
      <c r="DZ139" s="26">
        <f t="shared" si="222"/>
        <v>0.39600000000000002</v>
      </c>
      <c r="EA139" s="26">
        <f t="shared" si="222"/>
        <v>0.43740000000000001</v>
      </c>
      <c r="EB139" s="26">
        <f t="shared" ref="EB139:FX139" si="223">ROUND((EB137/EB21),4)</f>
        <v>0.63019999999999998</v>
      </c>
      <c r="EC139" s="26">
        <f t="shared" si="223"/>
        <v>0.37080000000000002</v>
      </c>
      <c r="ED139" s="26">
        <f t="shared" si="223"/>
        <v>6.6500000000000004E-2</v>
      </c>
      <c r="EE139" s="26">
        <f t="shared" si="223"/>
        <v>0.71319999999999995</v>
      </c>
      <c r="EF139" s="26">
        <f t="shared" si="223"/>
        <v>0.76319999999999999</v>
      </c>
      <c r="EG139" s="26">
        <f t="shared" si="223"/>
        <v>0.6452</v>
      </c>
      <c r="EH139" s="26">
        <f t="shared" si="223"/>
        <v>0.53129999999999999</v>
      </c>
      <c r="EI139" s="26">
        <f t="shared" si="223"/>
        <v>0.80859999999999999</v>
      </c>
      <c r="EJ139" s="26">
        <f t="shared" si="223"/>
        <v>0.52329999999999999</v>
      </c>
      <c r="EK139" s="26">
        <f t="shared" si="223"/>
        <v>0.38159999999999999</v>
      </c>
      <c r="EL139" s="26">
        <f t="shared" si="223"/>
        <v>0.48299999999999998</v>
      </c>
      <c r="EM139" s="26">
        <f t="shared" si="223"/>
        <v>0.59550000000000003</v>
      </c>
      <c r="EN139" s="26">
        <f t="shared" si="223"/>
        <v>0.7389</v>
      </c>
      <c r="EO139" s="26">
        <f t="shared" si="223"/>
        <v>0.48149999999999998</v>
      </c>
      <c r="EP139" s="26">
        <f t="shared" si="223"/>
        <v>0.27510000000000001</v>
      </c>
      <c r="EQ139" s="26">
        <f t="shared" si="223"/>
        <v>0.19089999999999999</v>
      </c>
      <c r="ER139" s="26">
        <f t="shared" si="223"/>
        <v>0.28339999999999999</v>
      </c>
      <c r="ES139" s="26">
        <f t="shared" si="223"/>
        <v>0.60209999999999997</v>
      </c>
      <c r="ET139" s="26">
        <f t="shared" si="223"/>
        <v>0.7651</v>
      </c>
      <c r="EU139" s="26">
        <f t="shared" si="223"/>
        <v>0.93799999999999994</v>
      </c>
      <c r="EV139" s="26">
        <f t="shared" si="223"/>
        <v>0.61060000000000003</v>
      </c>
      <c r="EW139" s="26">
        <f t="shared" si="223"/>
        <v>0.30759999999999998</v>
      </c>
      <c r="EX139" s="26">
        <f t="shared" si="223"/>
        <v>0.53139999999999998</v>
      </c>
      <c r="EY139" s="26">
        <f t="shared" si="223"/>
        <v>0.6583</v>
      </c>
      <c r="EZ139" s="26">
        <f t="shared" si="223"/>
        <v>0.5504</v>
      </c>
      <c r="FA139" s="26">
        <f t="shared" si="223"/>
        <v>0.39419999999999999</v>
      </c>
      <c r="FB139" s="26">
        <f t="shared" si="223"/>
        <v>0.7974</v>
      </c>
      <c r="FC139" s="26">
        <f t="shared" si="223"/>
        <v>0.36509999999999998</v>
      </c>
      <c r="FD139" s="26">
        <f t="shared" si="223"/>
        <v>0.57140000000000002</v>
      </c>
      <c r="FE139" s="26">
        <f t="shared" si="223"/>
        <v>0.68140000000000001</v>
      </c>
      <c r="FF139" s="26">
        <f t="shared" si="223"/>
        <v>0.58740000000000003</v>
      </c>
      <c r="FG139" s="26">
        <f t="shared" si="223"/>
        <v>0.46139999999999998</v>
      </c>
      <c r="FH139" s="26">
        <f t="shared" si="223"/>
        <v>0.4652</v>
      </c>
      <c r="FI139" s="26">
        <f t="shared" si="223"/>
        <v>0.62860000000000005</v>
      </c>
      <c r="FJ139" s="26">
        <f t="shared" si="223"/>
        <v>0.3725</v>
      </c>
      <c r="FK139" s="26">
        <f t="shared" si="223"/>
        <v>0.55479999999999996</v>
      </c>
      <c r="FL139" s="26">
        <f t="shared" si="223"/>
        <v>0.25419999999999998</v>
      </c>
      <c r="FM139" s="26">
        <f t="shared" si="223"/>
        <v>0.32769999999999999</v>
      </c>
      <c r="FN139" s="26">
        <f t="shared" si="223"/>
        <v>0.69579999999999997</v>
      </c>
      <c r="FO139" s="26">
        <f t="shared" si="223"/>
        <v>0.51639999999999997</v>
      </c>
      <c r="FP139" s="26">
        <f t="shared" si="223"/>
        <v>0.57330000000000003</v>
      </c>
      <c r="FQ139" s="26">
        <f t="shared" si="223"/>
        <v>0.35980000000000001</v>
      </c>
      <c r="FR139" s="26">
        <f t="shared" si="223"/>
        <v>0.28129999999999999</v>
      </c>
      <c r="FS139" s="26">
        <f t="shared" si="223"/>
        <v>0.28039999999999998</v>
      </c>
      <c r="FT139" s="26">
        <f t="shared" si="223"/>
        <v>0.59440000000000004</v>
      </c>
      <c r="FU139" s="26">
        <f t="shared" si="223"/>
        <v>0.6381</v>
      </c>
      <c r="FV139" s="26">
        <f t="shared" si="223"/>
        <v>0.62339999999999995</v>
      </c>
      <c r="FW139" s="26">
        <f t="shared" si="223"/>
        <v>0.62849999999999995</v>
      </c>
      <c r="FX139" s="26">
        <f t="shared" si="223"/>
        <v>0.45779999999999998</v>
      </c>
      <c r="FY139" s="15"/>
      <c r="FZ139" s="26">
        <f>ROUND((FZ137/FZ21),4)</f>
        <v>0.4652</v>
      </c>
      <c r="GA139" s="2"/>
      <c r="GB139" s="14"/>
      <c r="GC139" s="14"/>
      <c r="GD139" s="14"/>
      <c r="GE139" s="2"/>
      <c r="GF139" s="2"/>
      <c r="GG139" s="2"/>
      <c r="GH139" s="2"/>
      <c r="GI139" s="2"/>
      <c r="GJ139" s="2"/>
      <c r="GK139" s="2"/>
    </row>
    <row r="140" spans="1:254" x14ac:dyDescent="0.35">
      <c r="A140" s="2"/>
      <c r="B140" s="2" t="s">
        <v>873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12"/>
      <c r="FZ140" s="2"/>
      <c r="GA140" s="2"/>
      <c r="GB140" s="14"/>
      <c r="GC140" s="14"/>
      <c r="GD140" s="14"/>
      <c r="GE140" s="2"/>
      <c r="GF140" s="12"/>
      <c r="GG140" s="12"/>
      <c r="GH140" s="12"/>
      <c r="GI140" s="2"/>
      <c r="GJ140" s="2"/>
      <c r="GK140" s="2"/>
    </row>
    <row r="141" spans="1:254" x14ac:dyDescent="0.35">
      <c r="A141" s="86" t="s">
        <v>498</v>
      </c>
      <c r="B141" s="32" t="s">
        <v>874</v>
      </c>
      <c r="C141" s="32">
        <f t="shared" ref="C141:AH141" si="224">C43</f>
        <v>0.12</v>
      </c>
      <c r="D141" s="32">
        <f t="shared" si="224"/>
        <v>0.12</v>
      </c>
      <c r="E141" s="32">
        <f t="shared" si="224"/>
        <v>0.12</v>
      </c>
      <c r="F141" s="32">
        <f t="shared" si="224"/>
        <v>0.12</v>
      </c>
      <c r="G141" s="32">
        <f t="shared" si="224"/>
        <v>0.12</v>
      </c>
      <c r="H141" s="32">
        <f t="shared" si="224"/>
        <v>0.12</v>
      </c>
      <c r="I141" s="32">
        <f t="shared" si="224"/>
        <v>0.12</v>
      </c>
      <c r="J141" s="32">
        <f t="shared" si="224"/>
        <v>0.12</v>
      </c>
      <c r="K141" s="32">
        <f t="shared" si="224"/>
        <v>0.12</v>
      </c>
      <c r="L141" s="32">
        <f t="shared" si="224"/>
        <v>0.12</v>
      </c>
      <c r="M141" s="32">
        <f t="shared" si="224"/>
        <v>0.12</v>
      </c>
      <c r="N141" s="32">
        <f t="shared" si="224"/>
        <v>0.12</v>
      </c>
      <c r="O141" s="32">
        <f t="shared" si="224"/>
        <v>0.12</v>
      </c>
      <c r="P141" s="32">
        <f t="shared" si="224"/>
        <v>0.12</v>
      </c>
      <c r="Q141" s="32">
        <f t="shared" si="224"/>
        <v>0.12</v>
      </c>
      <c r="R141" s="32">
        <f t="shared" si="224"/>
        <v>0.12</v>
      </c>
      <c r="S141" s="32">
        <f t="shared" si="224"/>
        <v>0.12</v>
      </c>
      <c r="T141" s="32">
        <f t="shared" si="224"/>
        <v>0.12</v>
      </c>
      <c r="U141" s="32">
        <f t="shared" si="224"/>
        <v>0.12</v>
      </c>
      <c r="V141" s="32">
        <f t="shared" si="224"/>
        <v>0.12</v>
      </c>
      <c r="W141" s="32">
        <f t="shared" si="224"/>
        <v>0.12</v>
      </c>
      <c r="X141" s="32">
        <f t="shared" si="224"/>
        <v>0.12</v>
      </c>
      <c r="Y141" s="32">
        <f t="shared" si="224"/>
        <v>0.12</v>
      </c>
      <c r="Z141" s="32">
        <f t="shared" si="224"/>
        <v>0.12</v>
      </c>
      <c r="AA141" s="32">
        <f t="shared" si="224"/>
        <v>0.12</v>
      </c>
      <c r="AB141" s="32">
        <f t="shared" si="224"/>
        <v>0.12</v>
      </c>
      <c r="AC141" s="32">
        <f t="shared" si="224"/>
        <v>0.12</v>
      </c>
      <c r="AD141" s="32">
        <f t="shared" si="224"/>
        <v>0.12</v>
      </c>
      <c r="AE141" s="32">
        <f t="shared" si="224"/>
        <v>0.12</v>
      </c>
      <c r="AF141" s="32">
        <f t="shared" si="224"/>
        <v>0.12</v>
      </c>
      <c r="AG141" s="32">
        <f t="shared" si="224"/>
        <v>0.12</v>
      </c>
      <c r="AH141" s="32">
        <f t="shared" si="224"/>
        <v>0.12</v>
      </c>
      <c r="AI141" s="32">
        <f t="shared" ref="AI141:BN141" si="225">AI43</f>
        <v>0.12</v>
      </c>
      <c r="AJ141" s="32">
        <f t="shared" si="225"/>
        <v>0.12</v>
      </c>
      <c r="AK141" s="32">
        <f t="shared" si="225"/>
        <v>0.12</v>
      </c>
      <c r="AL141" s="32">
        <f t="shared" si="225"/>
        <v>0.12</v>
      </c>
      <c r="AM141" s="32">
        <f t="shared" si="225"/>
        <v>0.12</v>
      </c>
      <c r="AN141" s="32">
        <f t="shared" si="225"/>
        <v>0.12</v>
      </c>
      <c r="AO141" s="32">
        <f t="shared" si="225"/>
        <v>0.12</v>
      </c>
      <c r="AP141" s="32">
        <f t="shared" si="225"/>
        <v>0.12</v>
      </c>
      <c r="AQ141" s="32">
        <f t="shared" si="225"/>
        <v>0.12</v>
      </c>
      <c r="AR141" s="32">
        <f t="shared" si="225"/>
        <v>0.12</v>
      </c>
      <c r="AS141" s="32">
        <f t="shared" si="225"/>
        <v>0.12</v>
      </c>
      <c r="AT141" s="32">
        <f t="shared" si="225"/>
        <v>0.12</v>
      </c>
      <c r="AU141" s="32">
        <f t="shared" si="225"/>
        <v>0.12</v>
      </c>
      <c r="AV141" s="32">
        <f t="shared" si="225"/>
        <v>0.12</v>
      </c>
      <c r="AW141" s="32">
        <f t="shared" si="225"/>
        <v>0.12</v>
      </c>
      <c r="AX141" s="32">
        <f t="shared" si="225"/>
        <v>0.12</v>
      </c>
      <c r="AY141" s="32">
        <f t="shared" si="225"/>
        <v>0.12</v>
      </c>
      <c r="AZ141" s="32">
        <f t="shared" si="225"/>
        <v>0.12</v>
      </c>
      <c r="BA141" s="32">
        <f t="shared" si="225"/>
        <v>0.12</v>
      </c>
      <c r="BB141" s="32">
        <f t="shared" si="225"/>
        <v>0.12</v>
      </c>
      <c r="BC141" s="32">
        <f t="shared" si="225"/>
        <v>0.12</v>
      </c>
      <c r="BD141" s="32">
        <f t="shared" si="225"/>
        <v>0.12</v>
      </c>
      <c r="BE141" s="32">
        <f t="shared" si="225"/>
        <v>0.12</v>
      </c>
      <c r="BF141" s="32">
        <f t="shared" si="225"/>
        <v>0.12</v>
      </c>
      <c r="BG141" s="32">
        <f t="shared" si="225"/>
        <v>0.12</v>
      </c>
      <c r="BH141" s="32">
        <f t="shared" si="225"/>
        <v>0.12</v>
      </c>
      <c r="BI141" s="32">
        <f t="shared" si="225"/>
        <v>0.12</v>
      </c>
      <c r="BJ141" s="32">
        <f t="shared" si="225"/>
        <v>0.12</v>
      </c>
      <c r="BK141" s="32">
        <f t="shared" si="225"/>
        <v>0.12</v>
      </c>
      <c r="BL141" s="32">
        <f t="shared" si="225"/>
        <v>0.12</v>
      </c>
      <c r="BM141" s="32">
        <f t="shared" si="225"/>
        <v>0.12</v>
      </c>
      <c r="BN141" s="32">
        <f t="shared" si="225"/>
        <v>0.12</v>
      </c>
      <c r="BO141" s="32">
        <f t="shared" ref="BO141:DZ141" si="226">BO43</f>
        <v>0.12</v>
      </c>
      <c r="BP141" s="32">
        <f t="shared" si="226"/>
        <v>0.12</v>
      </c>
      <c r="BQ141" s="32">
        <f t="shared" si="226"/>
        <v>0.12</v>
      </c>
      <c r="BR141" s="32">
        <f t="shared" si="226"/>
        <v>0.12</v>
      </c>
      <c r="BS141" s="32">
        <f t="shared" si="226"/>
        <v>0.12</v>
      </c>
      <c r="BT141" s="32">
        <f t="shared" si="226"/>
        <v>0.12</v>
      </c>
      <c r="BU141" s="32">
        <f t="shared" si="226"/>
        <v>0.12</v>
      </c>
      <c r="BV141" s="32">
        <f t="shared" si="226"/>
        <v>0.12</v>
      </c>
      <c r="BW141" s="32">
        <f t="shared" si="226"/>
        <v>0.12</v>
      </c>
      <c r="BX141" s="32">
        <f t="shared" si="226"/>
        <v>0.12</v>
      </c>
      <c r="BY141" s="32">
        <f t="shared" si="226"/>
        <v>0.12</v>
      </c>
      <c r="BZ141" s="32">
        <f t="shared" si="226"/>
        <v>0.12</v>
      </c>
      <c r="CA141" s="32">
        <f t="shared" si="226"/>
        <v>0.12</v>
      </c>
      <c r="CB141" s="32">
        <f t="shared" si="226"/>
        <v>0.12</v>
      </c>
      <c r="CC141" s="32">
        <f t="shared" si="226"/>
        <v>0.12</v>
      </c>
      <c r="CD141" s="32">
        <f t="shared" si="226"/>
        <v>0.12</v>
      </c>
      <c r="CE141" s="32">
        <f t="shared" si="226"/>
        <v>0.12</v>
      </c>
      <c r="CF141" s="32">
        <f t="shared" si="226"/>
        <v>0.12</v>
      </c>
      <c r="CG141" s="32">
        <f t="shared" si="226"/>
        <v>0.12</v>
      </c>
      <c r="CH141" s="32">
        <f t="shared" si="226"/>
        <v>0.12</v>
      </c>
      <c r="CI141" s="32">
        <f t="shared" si="226"/>
        <v>0.12</v>
      </c>
      <c r="CJ141" s="32">
        <f t="shared" si="226"/>
        <v>0.12</v>
      </c>
      <c r="CK141" s="32">
        <f t="shared" si="226"/>
        <v>0.12</v>
      </c>
      <c r="CL141" s="32">
        <f t="shared" si="226"/>
        <v>0.12</v>
      </c>
      <c r="CM141" s="32">
        <f t="shared" si="226"/>
        <v>0.12</v>
      </c>
      <c r="CN141" s="32">
        <f t="shared" si="226"/>
        <v>0.12</v>
      </c>
      <c r="CO141" s="32">
        <f t="shared" si="226"/>
        <v>0.12</v>
      </c>
      <c r="CP141" s="32">
        <f t="shared" si="226"/>
        <v>0.12</v>
      </c>
      <c r="CQ141" s="32">
        <f t="shared" si="226"/>
        <v>0.12</v>
      </c>
      <c r="CR141" s="32">
        <f t="shared" si="226"/>
        <v>0.12</v>
      </c>
      <c r="CS141" s="32">
        <f t="shared" si="226"/>
        <v>0.12</v>
      </c>
      <c r="CT141" s="32">
        <f t="shared" si="226"/>
        <v>0.12</v>
      </c>
      <c r="CU141" s="32">
        <f t="shared" si="226"/>
        <v>0.12</v>
      </c>
      <c r="CV141" s="32">
        <f t="shared" si="226"/>
        <v>0.12</v>
      </c>
      <c r="CW141" s="32">
        <f t="shared" si="226"/>
        <v>0.12</v>
      </c>
      <c r="CX141" s="32">
        <f t="shared" si="226"/>
        <v>0.12</v>
      </c>
      <c r="CY141" s="32">
        <f t="shared" si="226"/>
        <v>0.12</v>
      </c>
      <c r="CZ141" s="32">
        <f t="shared" si="226"/>
        <v>0.12</v>
      </c>
      <c r="DA141" s="32">
        <f t="shared" si="226"/>
        <v>0.12</v>
      </c>
      <c r="DB141" s="32">
        <f t="shared" si="226"/>
        <v>0.12</v>
      </c>
      <c r="DC141" s="32">
        <f t="shared" si="226"/>
        <v>0.12</v>
      </c>
      <c r="DD141" s="32">
        <f t="shared" si="226"/>
        <v>0.12</v>
      </c>
      <c r="DE141" s="32">
        <f t="shared" si="226"/>
        <v>0.12</v>
      </c>
      <c r="DF141" s="32">
        <f t="shared" si="226"/>
        <v>0.12</v>
      </c>
      <c r="DG141" s="32">
        <f t="shared" si="226"/>
        <v>0.12</v>
      </c>
      <c r="DH141" s="32">
        <f t="shared" si="226"/>
        <v>0.12</v>
      </c>
      <c r="DI141" s="32">
        <f t="shared" si="226"/>
        <v>0.12</v>
      </c>
      <c r="DJ141" s="32">
        <f t="shared" si="226"/>
        <v>0.12</v>
      </c>
      <c r="DK141" s="32">
        <f t="shared" si="226"/>
        <v>0.12</v>
      </c>
      <c r="DL141" s="32">
        <f t="shared" si="226"/>
        <v>0.12</v>
      </c>
      <c r="DM141" s="32">
        <f t="shared" si="226"/>
        <v>0.12</v>
      </c>
      <c r="DN141" s="32">
        <f t="shared" si="226"/>
        <v>0.12</v>
      </c>
      <c r="DO141" s="32">
        <f t="shared" si="226"/>
        <v>0.12</v>
      </c>
      <c r="DP141" s="32">
        <f t="shared" si="226"/>
        <v>0.12</v>
      </c>
      <c r="DQ141" s="32">
        <f t="shared" si="226"/>
        <v>0.12</v>
      </c>
      <c r="DR141" s="32">
        <f t="shared" si="226"/>
        <v>0.12</v>
      </c>
      <c r="DS141" s="32">
        <f t="shared" si="226"/>
        <v>0.12</v>
      </c>
      <c r="DT141" s="32">
        <f t="shared" si="226"/>
        <v>0.12</v>
      </c>
      <c r="DU141" s="32">
        <f t="shared" si="226"/>
        <v>0.12</v>
      </c>
      <c r="DV141" s="32">
        <f t="shared" si="226"/>
        <v>0.12</v>
      </c>
      <c r="DW141" s="32">
        <f t="shared" si="226"/>
        <v>0.12</v>
      </c>
      <c r="DX141" s="32">
        <f t="shared" si="226"/>
        <v>0.12</v>
      </c>
      <c r="DY141" s="32">
        <f t="shared" si="226"/>
        <v>0.12</v>
      </c>
      <c r="DZ141" s="32">
        <f t="shared" si="226"/>
        <v>0.12</v>
      </c>
      <c r="EA141" s="32">
        <f t="shared" ref="EA141:FX141" si="227">EA43</f>
        <v>0.12</v>
      </c>
      <c r="EB141" s="32">
        <f t="shared" si="227"/>
        <v>0.12</v>
      </c>
      <c r="EC141" s="32">
        <f t="shared" si="227"/>
        <v>0.12</v>
      </c>
      <c r="ED141" s="32">
        <f t="shared" si="227"/>
        <v>0.12</v>
      </c>
      <c r="EE141" s="32">
        <f t="shared" si="227"/>
        <v>0.12</v>
      </c>
      <c r="EF141" s="32">
        <f t="shared" si="227"/>
        <v>0.12</v>
      </c>
      <c r="EG141" s="32">
        <f t="shared" si="227"/>
        <v>0.12</v>
      </c>
      <c r="EH141" s="32">
        <f t="shared" si="227"/>
        <v>0.12</v>
      </c>
      <c r="EI141" s="32">
        <f t="shared" si="227"/>
        <v>0.12</v>
      </c>
      <c r="EJ141" s="32">
        <f t="shared" si="227"/>
        <v>0.12</v>
      </c>
      <c r="EK141" s="32">
        <f t="shared" si="227"/>
        <v>0.12</v>
      </c>
      <c r="EL141" s="32">
        <f t="shared" si="227"/>
        <v>0.12</v>
      </c>
      <c r="EM141" s="32">
        <f t="shared" si="227"/>
        <v>0.12</v>
      </c>
      <c r="EN141" s="32">
        <f t="shared" si="227"/>
        <v>0.12</v>
      </c>
      <c r="EO141" s="32">
        <f t="shared" si="227"/>
        <v>0.12</v>
      </c>
      <c r="EP141" s="32">
        <f t="shared" si="227"/>
        <v>0.12</v>
      </c>
      <c r="EQ141" s="32">
        <f t="shared" si="227"/>
        <v>0.12</v>
      </c>
      <c r="ER141" s="32">
        <f t="shared" si="227"/>
        <v>0.12</v>
      </c>
      <c r="ES141" s="32">
        <f t="shared" si="227"/>
        <v>0.12</v>
      </c>
      <c r="ET141" s="32">
        <f t="shared" si="227"/>
        <v>0.12</v>
      </c>
      <c r="EU141" s="32">
        <f t="shared" si="227"/>
        <v>0.12</v>
      </c>
      <c r="EV141" s="32">
        <f t="shared" si="227"/>
        <v>0.12</v>
      </c>
      <c r="EW141" s="32">
        <f t="shared" si="227"/>
        <v>0.12</v>
      </c>
      <c r="EX141" s="32">
        <f t="shared" si="227"/>
        <v>0.12</v>
      </c>
      <c r="EY141" s="32">
        <f t="shared" si="227"/>
        <v>0.12</v>
      </c>
      <c r="EZ141" s="32">
        <f t="shared" si="227"/>
        <v>0.12</v>
      </c>
      <c r="FA141" s="32">
        <f t="shared" si="227"/>
        <v>0.12</v>
      </c>
      <c r="FB141" s="32">
        <f t="shared" si="227"/>
        <v>0.12</v>
      </c>
      <c r="FC141" s="32">
        <f t="shared" si="227"/>
        <v>0.12</v>
      </c>
      <c r="FD141" s="32">
        <f t="shared" si="227"/>
        <v>0.12</v>
      </c>
      <c r="FE141" s="32">
        <f t="shared" si="227"/>
        <v>0.12</v>
      </c>
      <c r="FF141" s="32">
        <f t="shared" si="227"/>
        <v>0.12</v>
      </c>
      <c r="FG141" s="32">
        <f t="shared" si="227"/>
        <v>0.12</v>
      </c>
      <c r="FH141" s="32">
        <f t="shared" si="227"/>
        <v>0.12</v>
      </c>
      <c r="FI141" s="32">
        <f t="shared" si="227"/>
        <v>0.12</v>
      </c>
      <c r="FJ141" s="32">
        <f t="shared" si="227"/>
        <v>0.12</v>
      </c>
      <c r="FK141" s="32">
        <f t="shared" si="227"/>
        <v>0.12</v>
      </c>
      <c r="FL141" s="32">
        <f t="shared" si="227"/>
        <v>0.12</v>
      </c>
      <c r="FM141" s="32">
        <f t="shared" si="227"/>
        <v>0.12</v>
      </c>
      <c r="FN141" s="32">
        <f t="shared" si="227"/>
        <v>0.12</v>
      </c>
      <c r="FO141" s="32">
        <f t="shared" si="227"/>
        <v>0.12</v>
      </c>
      <c r="FP141" s="32">
        <f t="shared" si="227"/>
        <v>0.12</v>
      </c>
      <c r="FQ141" s="32">
        <f t="shared" si="227"/>
        <v>0.12</v>
      </c>
      <c r="FR141" s="32">
        <f t="shared" si="227"/>
        <v>0.12</v>
      </c>
      <c r="FS141" s="32">
        <f t="shared" si="227"/>
        <v>0.12</v>
      </c>
      <c r="FT141" s="32">
        <f t="shared" si="227"/>
        <v>0.12</v>
      </c>
      <c r="FU141" s="32">
        <f t="shared" si="227"/>
        <v>0.12</v>
      </c>
      <c r="FV141" s="32">
        <f t="shared" si="227"/>
        <v>0.12</v>
      </c>
      <c r="FW141" s="32">
        <f t="shared" si="227"/>
        <v>0.12</v>
      </c>
      <c r="FX141" s="32">
        <f t="shared" si="227"/>
        <v>0.12</v>
      </c>
      <c r="FY141" s="26"/>
      <c r="FZ141" s="32"/>
      <c r="GA141" s="26"/>
      <c r="GB141" s="14"/>
      <c r="GC141" s="14"/>
      <c r="GD141" s="14"/>
      <c r="GE141" s="2"/>
      <c r="GF141" s="12"/>
      <c r="GG141" s="12"/>
      <c r="GH141" s="12"/>
      <c r="GI141" s="2"/>
      <c r="GJ141" s="2"/>
      <c r="GK141" s="2"/>
    </row>
    <row r="142" spans="1:254" x14ac:dyDescent="0.35">
      <c r="A142" s="3" t="s">
        <v>875</v>
      </c>
      <c r="B142" s="2" t="s">
        <v>876</v>
      </c>
      <c r="C142" s="26">
        <f t="shared" ref="C142:AH142" si="228">ROUND(IF((C139-C19)*0.3&lt;0=TRUE(),0,IF((C103&lt;=50000),ROUND((C139-C19)*0.3,6),0)),4)</f>
        <v>8.09E-2</v>
      </c>
      <c r="D142" s="26">
        <f t="shared" si="228"/>
        <v>1.55E-2</v>
      </c>
      <c r="E142" s="26">
        <f t="shared" si="228"/>
        <v>0.12570000000000001</v>
      </c>
      <c r="F142" s="26">
        <f t="shared" si="228"/>
        <v>1.46E-2</v>
      </c>
      <c r="G142" s="26">
        <f t="shared" si="228"/>
        <v>0</v>
      </c>
      <c r="H142" s="26">
        <f t="shared" si="228"/>
        <v>0</v>
      </c>
      <c r="I142" s="26">
        <f t="shared" si="228"/>
        <v>0.10630000000000001</v>
      </c>
      <c r="J142" s="26">
        <f t="shared" si="228"/>
        <v>9.8699999999999996E-2</v>
      </c>
      <c r="K142" s="26">
        <f t="shared" si="228"/>
        <v>4.3700000000000003E-2</v>
      </c>
      <c r="L142" s="26">
        <f t="shared" si="228"/>
        <v>5.4199999999999998E-2</v>
      </c>
      <c r="M142" s="26">
        <f t="shared" si="228"/>
        <v>0.1183</v>
      </c>
      <c r="N142" s="26">
        <f t="shared" si="228"/>
        <v>0</v>
      </c>
      <c r="O142" s="26">
        <f t="shared" si="228"/>
        <v>0</v>
      </c>
      <c r="P142" s="26">
        <f t="shared" si="228"/>
        <v>1.78E-2</v>
      </c>
      <c r="Q142" s="26">
        <f t="shared" si="228"/>
        <v>9.6799999999999997E-2</v>
      </c>
      <c r="R142" s="26">
        <f t="shared" si="228"/>
        <v>2.0500000000000001E-2</v>
      </c>
      <c r="S142" s="26">
        <f t="shared" si="228"/>
        <v>3.8100000000000002E-2</v>
      </c>
      <c r="T142" s="26">
        <f t="shared" si="228"/>
        <v>8.2600000000000007E-2</v>
      </c>
      <c r="U142" s="26">
        <f t="shared" si="228"/>
        <v>6.3200000000000006E-2</v>
      </c>
      <c r="V142" s="26">
        <f t="shared" si="228"/>
        <v>8.4000000000000005E-2</v>
      </c>
      <c r="W142" s="26">
        <f t="shared" si="228"/>
        <v>9.5399999999999999E-2</v>
      </c>
      <c r="X142" s="26">
        <f t="shared" si="228"/>
        <v>2.9499999999999998E-2</v>
      </c>
      <c r="Y142" s="26">
        <f t="shared" si="228"/>
        <v>0.113</v>
      </c>
      <c r="Z142" s="26">
        <f t="shared" si="228"/>
        <v>0</v>
      </c>
      <c r="AA142" s="26">
        <f t="shared" si="228"/>
        <v>0</v>
      </c>
      <c r="AB142" s="26">
        <f t="shared" si="228"/>
        <v>0</v>
      </c>
      <c r="AC142" s="26">
        <f t="shared" si="228"/>
        <v>0</v>
      </c>
      <c r="AD142" s="26">
        <f t="shared" si="228"/>
        <v>0</v>
      </c>
      <c r="AE142" s="26">
        <f t="shared" si="228"/>
        <v>6.9800000000000001E-2</v>
      </c>
      <c r="AF142" s="26">
        <f t="shared" si="228"/>
        <v>2.3900000000000001E-2</v>
      </c>
      <c r="AG142" s="26">
        <f t="shared" si="228"/>
        <v>0</v>
      </c>
      <c r="AH142" s="26">
        <f t="shared" si="228"/>
        <v>6.6600000000000006E-2</v>
      </c>
      <c r="AI142" s="26">
        <f t="shared" ref="AI142:BN142" si="229">ROUND(IF((AI139-AI19)*0.3&lt;0=TRUE(),0,IF((AI103&lt;=50000),ROUND((AI139-AI19)*0.3,6),0)),4)</f>
        <v>4.3900000000000002E-2</v>
      </c>
      <c r="AJ142" s="26">
        <f t="shared" si="229"/>
        <v>0.1145</v>
      </c>
      <c r="AK142" s="26">
        <f t="shared" si="229"/>
        <v>0.13969999999999999</v>
      </c>
      <c r="AL142" s="26">
        <f t="shared" si="229"/>
        <v>0.1104</v>
      </c>
      <c r="AM142" s="26">
        <f t="shared" si="229"/>
        <v>5.6899999999999999E-2</v>
      </c>
      <c r="AN142" s="26">
        <f t="shared" si="229"/>
        <v>1.5299999999999999E-2</v>
      </c>
      <c r="AO142" s="26">
        <f t="shared" si="229"/>
        <v>4.19E-2</v>
      </c>
      <c r="AP142" s="26">
        <f t="shared" si="229"/>
        <v>0</v>
      </c>
      <c r="AQ142" s="26">
        <f t="shared" si="229"/>
        <v>4.1200000000000001E-2</v>
      </c>
      <c r="AR142" s="26">
        <f t="shared" si="229"/>
        <v>0</v>
      </c>
      <c r="AS142" s="26">
        <f t="shared" si="229"/>
        <v>0</v>
      </c>
      <c r="AT142" s="26">
        <f t="shared" si="229"/>
        <v>0</v>
      </c>
      <c r="AU142" s="26">
        <f t="shared" si="229"/>
        <v>0</v>
      </c>
      <c r="AV142" s="26">
        <f t="shared" si="229"/>
        <v>5.0099999999999999E-2</v>
      </c>
      <c r="AW142" s="26">
        <f t="shared" si="229"/>
        <v>0</v>
      </c>
      <c r="AX142" s="26">
        <f t="shared" si="229"/>
        <v>2.4899999999999999E-2</v>
      </c>
      <c r="AY142" s="26">
        <f t="shared" si="229"/>
        <v>2.18E-2</v>
      </c>
      <c r="AZ142" s="26">
        <f t="shared" si="229"/>
        <v>6.1800000000000001E-2</v>
      </c>
      <c r="BA142" s="26">
        <f t="shared" si="229"/>
        <v>5.4999999999999997E-3</v>
      </c>
      <c r="BB142" s="26">
        <f t="shared" si="229"/>
        <v>7.7000000000000002E-3</v>
      </c>
      <c r="BC142" s="26">
        <f t="shared" si="229"/>
        <v>3.3500000000000002E-2</v>
      </c>
      <c r="BD142" s="26">
        <f t="shared" si="229"/>
        <v>0</v>
      </c>
      <c r="BE142" s="26">
        <f t="shared" si="229"/>
        <v>0</v>
      </c>
      <c r="BF142" s="26">
        <f t="shared" si="229"/>
        <v>0</v>
      </c>
      <c r="BG142" s="26">
        <f t="shared" si="229"/>
        <v>0.04</v>
      </c>
      <c r="BH142" s="26">
        <f t="shared" si="229"/>
        <v>0</v>
      </c>
      <c r="BI142" s="26">
        <f t="shared" si="229"/>
        <v>8.5500000000000007E-2</v>
      </c>
      <c r="BJ142" s="26">
        <f t="shared" si="229"/>
        <v>0</v>
      </c>
      <c r="BK142" s="26">
        <f t="shared" si="229"/>
        <v>1.2999999999999999E-2</v>
      </c>
      <c r="BL142" s="26">
        <f t="shared" si="229"/>
        <v>4.5699999999999998E-2</v>
      </c>
      <c r="BM142" s="26">
        <f t="shared" si="229"/>
        <v>5.1299999999999998E-2</v>
      </c>
      <c r="BN142" s="26">
        <f t="shared" si="229"/>
        <v>3.8300000000000001E-2</v>
      </c>
      <c r="BO142" s="26">
        <f t="shared" ref="BO142:DZ142" si="230">ROUND(IF((BO139-BO19)*0.3&lt;0=TRUE(),0,IF((BO103&lt;=50000),ROUND((BO139-BO19)*0.3,6),0)),4)</f>
        <v>3.2800000000000003E-2</v>
      </c>
      <c r="BP142" s="26">
        <f t="shared" si="230"/>
        <v>5.2299999999999999E-2</v>
      </c>
      <c r="BQ142" s="26">
        <f t="shared" si="230"/>
        <v>1.4500000000000001E-2</v>
      </c>
      <c r="BR142" s="26">
        <f t="shared" si="230"/>
        <v>1.32E-2</v>
      </c>
      <c r="BS142" s="26">
        <f t="shared" si="230"/>
        <v>6.3500000000000001E-2</v>
      </c>
      <c r="BT142" s="26">
        <f t="shared" si="230"/>
        <v>0</v>
      </c>
      <c r="BU142" s="26">
        <f t="shared" si="230"/>
        <v>0</v>
      </c>
      <c r="BV142" s="26">
        <f t="shared" si="230"/>
        <v>0</v>
      </c>
      <c r="BW142" s="26">
        <f t="shared" si="230"/>
        <v>0</v>
      </c>
      <c r="BX142" s="26">
        <f t="shared" si="230"/>
        <v>0</v>
      </c>
      <c r="BY142" s="26">
        <f t="shared" si="230"/>
        <v>0.1226</v>
      </c>
      <c r="BZ142" s="26">
        <f t="shared" si="230"/>
        <v>7.5700000000000003E-2</v>
      </c>
      <c r="CA142" s="26">
        <f t="shared" si="230"/>
        <v>0</v>
      </c>
      <c r="CB142" s="26">
        <f t="shared" si="230"/>
        <v>0</v>
      </c>
      <c r="CC142" s="26">
        <f t="shared" si="230"/>
        <v>5.6599999999999998E-2</v>
      </c>
      <c r="CD142" s="26">
        <f t="shared" si="230"/>
        <v>0</v>
      </c>
      <c r="CE142" s="26">
        <f t="shared" si="230"/>
        <v>0</v>
      </c>
      <c r="CF142" s="26">
        <f t="shared" si="230"/>
        <v>1.04E-2</v>
      </c>
      <c r="CG142" s="26">
        <f t="shared" si="230"/>
        <v>0</v>
      </c>
      <c r="CH142" s="26">
        <f t="shared" si="230"/>
        <v>8.7099999999999997E-2</v>
      </c>
      <c r="CI142" s="26">
        <f t="shared" si="230"/>
        <v>4.9700000000000001E-2</v>
      </c>
      <c r="CJ142" s="26">
        <f t="shared" si="230"/>
        <v>4.6899999999999997E-2</v>
      </c>
      <c r="CK142" s="26">
        <f t="shared" si="230"/>
        <v>0</v>
      </c>
      <c r="CL142" s="26">
        <f t="shared" si="230"/>
        <v>0</v>
      </c>
      <c r="CM142" s="26">
        <f t="shared" si="230"/>
        <v>3.1699999999999999E-2</v>
      </c>
      <c r="CN142" s="26">
        <f t="shared" si="230"/>
        <v>0</v>
      </c>
      <c r="CO142" s="26">
        <f t="shared" si="230"/>
        <v>0</v>
      </c>
      <c r="CP142" s="26">
        <f t="shared" si="230"/>
        <v>2.8999999999999998E-3</v>
      </c>
      <c r="CQ142" s="26">
        <f t="shared" si="230"/>
        <v>8.7400000000000005E-2</v>
      </c>
      <c r="CR142" s="26">
        <f t="shared" si="230"/>
        <v>0</v>
      </c>
      <c r="CS142" s="26">
        <f t="shared" si="230"/>
        <v>0</v>
      </c>
      <c r="CT142" s="26">
        <f t="shared" si="230"/>
        <v>0.1031</v>
      </c>
      <c r="CU142" s="26">
        <f t="shared" si="230"/>
        <v>0</v>
      </c>
      <c r="CV142" s="26">
        <f t="shared" si="230"/>
        <v>0</v>
      </c>
      <c r="CW142" s="26">
        <f t="shared" si="230"/>
        <v>0.03</v>
      </c>
      <c r="CX142" s="26">
        <f t="shared" si="230"/>
        <v>1.21E-2</v>
      </c>
      <c r="CY142" s="26">
        <f t="shared" si="230"/>
        <v>1.5699999999999999E-2</v>
      </c>
      <c r="CZ142" s="26">
        <f t="shared" si="230"/>
        <v>3.04E-2</v>
      </c>
      <c r="DA142" s="26">
        <f t="shared" si="230"/>
        <v>0</v>
      </c>
      <c r="DB142" s="26">
        <f t="shared" si="230"/>
        <v>0</v>
      </c>
      <c r="DC142" s="26">
        <f t="shared" si="230"/>
        <v>0</v>
      </c>
      <c r="DD142" s="26">
        <f t="shared" si="230"/>
        <v>4.8099999999999997E-2</v>
      </c>
      <c r="DE142" s="26">
        <f t="shared" si="230"/>
        <v>0</v>
      </c>
      <c r="DF142" s="26">
        <f t="shared" si="230"/>
        <v>2.92E-2</v>
      </c>
      <c r="DG142" s="26">
        <f t="shared" si="230"/>
        <v>0</v>
      </c>
      <c r="DH142" s="26">
        <f t="shared" si="230"/>
        <v>3.4099999999999998E-2</v>
      </c>
      <c r="DI142" s="26">
        <f t="shared" si="230"/>
        <v>6.0499999999999998E-2</v>
      </c>
      <c r="DJ142" s="26">
        <f t="shared" si="230"/>
        <v>0.03</v>
      </c>
      <c r="DK142" s="26">
        <f t="shared" si="230"/>
        <v>0</v>
      </c>
      <c r="DL142" s="26">
        <f t="shared" si="230"/>
        <v>3.0099999999999998E-2</v>
      </c>
      <c r="DM142" s="26">
        <f t="shared" si="230"/>
        <v>3.4700000000000002E-2</v>
      </c>
      <c r="DN142" s="26">
        <f t="shared" si="230"/>
        <v>5.9499999999999997E-2</v>
      </c>
      <c r="DO142" s="26">
        <f t="shared" si="230"/>
        <v>4.4400000000000002E-2</v>
      </c>
      <c r="DP142" s="26">
        <f t="shared" si="230"/>
        <v>0</v>
      </c>
      <c r="DQ142" s="26">
        <f t="shared" si="230"/>
        <v>0</v>
      </c>
      <c r="DR142" s="26">
        <f t="shared" si="230"/>
        <v>9.3100000000000002E-2</v>
      </c>
      <c r="DS142" s="26">
        <f t="shared" si="230"/>
        <v>0.1103</v>
      </c>
      <c r="DT142" s="26">
        <f t="shared" si="230"/>
        <v>0.11990000000000001</v>
      </c>
      <c r="DU142" s="26">
        <f t="shared" si="230"/>
        <v>4.02E-2</v>
      </c>
      <c r="DV142" s="26">
        <f t="shared" si="230"/>
        <v>0</v>
      </c>
      <c r="DW142" s="26">
        <f t="shared" si="230"/>
        <v>1.9400000000000001E-2</v>
      </c>
      <c r="DX142" s="26">
        <f t="shared" si="230"/>
        <v>0</v>
      </c>
      <c r="DY142" s="26">
        <f t="shared" si="230"/>
        <v>0</v>
      </c>
      <c r="DZ142" s="26">
        <f t="shared" si="230"/>
        <v>0</v>
      </c>
      <c r="EA142" s="26">
        <f t="shared" ref="EA142:FX142" si="231">ROUND(IF((EA139-EA19)*0.3&lt;0=TRUE(),0,IF((EA103&lt;=50000),ROUND((EA139-EA19)*0.3,6),0)),4)</f>
        <v>0</v>
      </c>
      <c r="EB142" s="26">
        <f t="shared" si="231"/>
        <v>4.9500000000000002E-2</v>
      </c>
      <c r="EC142" s="26">
        <f t="shared" si="231"/>
        <v>0</v>
      </c>
      <c r="ED142" s="26">
        <f t="shared" si="231"/>
        <v>0</v>
      </c>
      <c r="EE142" s="26">
        <f t="shared" si="231"/>
        <v>7.4399999999999994E-2</v>
      </c>
      <c r="EF142" s="26">
        <f t="shared" si="231"/>
        <v>8.9399999999999993E-2</v>
      </c>
      <c r="EG142" s="26">
        <f t="shared" si="231"/>
        <v>5.3999999999999999E-2</v>
      </c>
      <c r="EH142" s="26">
        <f t="shared" si="231"/>
        <v>1.9800000000000002E-2</v>
      </c>
      <c r="EI142" s="26">
        <f t="shared" si="231"/>
        <v>0.10299999999999999</v>
      </c>
      <c r="EJ142" s="26">
        <f t="shared" si="231"/>
        <v>1.7399999999999999E-2</v>
      </c>
      <c r="EK142" s="26">
        <f t="shared" si="231"/>
        <v>0</v>
      </c>
      <c r="EL142" s="26">
        <f t="shared" si="231"/>
        <v>5.3E-3</v>
      </c>
      <c r="EM142" s="26">
        <f t="shared" si="231"/>
        <v>3.9100000000000003E-2</v>
      </c>
      <c r="EN142" s="26">
        <f t="shared" si="231"/>
        <v>8.2100000000000006E-2</v>
      </c>
      <c r="EO142" s="26">
        <f t="shared" si="231"/>
        <v>4.8999999999999998E-3</v>
      </c>
      <c r="EP142" s="26">
        <f t="shared" si="231"/>
        <v>0</v>
      </c>
      <c r="EQ142" s="26">
        <f t="shared" si="231"/>
        <v>0</v>
      </c>
      <c r="ER142" s="26">
        <f t="shared" si="231"/>
        <v>0</v>
      </c>
      <c r="ES142" s="26">
        <f t="shared" si="231"/>
        <v>4.1099999999999998E-2</v>
      </c>
      <c r="ET142" s="26">
        <f t="shared" si="231"/>
        <v>0.09</v>
      </c>
      <c r="EU142" s="26">
        <f t="shared" si="231"/>
        <v>0.14180000000000001</v>
      </c>
      <c r="EV142" s="26">
        <f t="shared" si="231"/>
        <v>4.36E-2</v>
      </c>
      <c r="EW142" s="26">
        <f t="shared" si="231"/>
        <v>0</v>
      </c>
      <c r="EX142" s="26">
        <f t="shared" si="231"/>
        <v>1.9900000000000001E-2</v>
      </c>
      <c r="EY142" s="26">
        <f t="shared" si="231"/>
        <v>5.79E-2</v>
      </c>
      <c r="EZ142" s="26">
        <f t="shared" si="231"/>
        <v>2.5600000000000001E-2</v>
      </c>
      <c r="FA142" s="26">
        <f t="shared" si="231"/>
        <v>0</v>
      </c>
      <c r="FB142" s="26">
        <f t="shared" si="231"/>
        <v>9.9699999999999997E-2</v>
      </c>
      <c r="FC142" s="26">
        <f t="shared" si="231"/>
        <v>0</v>
      </c>
      <c r="FD142" s="26">
        <f t="shared" si="231"/>
        <v>3.1899999999999998E-2</v>
      </c>
      <c r="FE142" s="26">
        <f t="shared" si="231"/>
        <v>6.4899999999999999E-2</v>
      </c>
      <c r="FF142" s="26">
        <f t="shared" si="231"/>
        <v>3.6700000000000003E-2</v>
      </c>
      <c r="FG142" s="26">
        <f t="shared" si="231"/>
        <v>0</v>
      </c>
      <c r="FH142" s="26">
        <f t="shared" si="231"/>
        <v>0</v>
      </c>
      <c r="FI142" s="26">
        <f t="shared" si="231"/>
        <v>4.9000000000000002E-2</v>
      </c>
      <c r="FJ142" s="26">
        <f t="shared" si="231"/>
        <v>0</v>
      </c>
      <c r="FK142" s="26">
        <f t="shared" si="231"/>
        <v>2.69E-2</v>
      </c>
      <c r="FL142" s="26">
        <f t="shared" si="231"/>
        <v>0</v>
      </c>
      <c r="FM142" s="26">
        <f t="shared" si="231"/>
        <v>0</v>
      </c>
      <c r="FN142" s="26">
        <f t="shared" si="231"/>
        <v>6.9199999999999998E-2</v>
      </c>
      <c r="FO142" s="26">
        <f t="shared" si="231"/>
        <v>1.54E-2</v>
      </c>
      <c r="FP142" s="26">
        <f t="shared" si="231"/>
        <v>3.2399999999999998E-2</v>
      </c>
      <c r="FQ142" s="26">
        <f t="shared" si="231"/>
        <v>0</v>
      </c>
      <c r="FR142" s="26">
        <f t="shared" si="231"/>
        <v>0</v>
      </c>
      <c r="FS142" s="26">
        <f t="shared" si="231"/>
        <v>0</v>
      </c>
      <c r="FT142" s="26">
        <f t="shared" si="231"/>
        <v>3.8800000000000001E-2</v>
      </c>
      <c r="FU142" s="26">
        <f t="shared" si="231"/>
        <v>5.1900000000000002E-2</v>
      </c>
      <c r="FV142" s="26">
        <f t="shared" si="231"/>
        <v>4.7500000000000001E-2</v>
      </c>
      <c r="FW142" s="26">
        <f t="shared" si="231"/>
        <v>4.9000000000000002E-2</v>
      </c>
      <c r="FX142" s="26">
        <f t="shared" si="231"/>
        <v>0</v>
      </c>
      <c r="FY142" s="2"/>
      <c r="FZ142" s="26"/>
      <c r="GA142" s="2"/>
      <c r="GB142" s="14"/>
      <c r="GC142" s="14"/>
      <c r="GD142" s="14"/>
      <c r="GE142" s="2"/>
      <c r="GF142" s="12"/>
      <c r="GG142" s="12"/>
      <c r="GH142" s="12"/>
      <c r="GI142" s="2"/>
      <c r="GJ142" s="2"/>
      <c r="GK142" s="2"/>
    </row>
    <row r="143" spans="1:254" x14ac:dyDescent="0.35">
      <c r="A143" s="2"/>
      <c r="B143" s="2" t="s">
        <v>877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32"/>
      <c r="FZ143" s="2"/>
      <c r="GA143" s="2"/>
      <c r="GB143" s="26"/>
      <c r="GC143" s="26"/>
      <c r="GD143" s="26"/>
      <c r="GE143" s="2"/>
      <c r="GF143" s="2"/>
      <c r="GG143" s="2"/>
      <c r="GH143" s="2"/>
      <c r="GI143" s="2"/>
      <c r="GJ143" s="2"/>
      <c r="GK143" s="2"/>
    </row>
    <row r="144" spans="1:254" x14ac:dyDescent="0.35">
      <c r="A144" s="3" t="s">
        <v>878</v>
      </c>
      <c r="B144" s="2" t="s">
        <v>879</v>
      </c>
      <c r="C144" s="26">
        <f t="shared" ref="C144:AH144" si="232">ROUND(IF((C139-C19)*0.36&lt;0=TRUE(),0,IF((C103&gt;50000),(C139-C19)*0.36,0)),4)</f>
        <v>0</v>
      </c>
      <c r="D144" s="26">
        <f t="shared" si="232"/>
        <v>0</v>
      </c>
      <c r="E144" s="26">
        <f t="shared" si="232"/>
        <v>0</v>
      </c>
      <c r="F144" s="26">
        <f t="shared" si="232"/>
        <v>0</v>
      </c>
      <c r="G144" s="26">
        <f t="shared" si="232"/>
        <v>0</v>
      </c>
      <c r="H144" s="26">
        <f t="shared" si="232"/>
        <v>0</v>
      </c>
      <c r="I144" s="26">
        <f t="shared" si="232"/>
        <v>0</v>
      </c>
      <c r="J144" s="26">
        <f t="shared" si="232"/>
        <v>0</v>
      </c>
      <c r="K144" s="26">
        <f t="shared" si="232"/>
        <v>0</v>
      </c>
      <c r="L144" s="26">
        <f t="shared" si="232"/>
        <v>0</v>
      </c>
      <c r="M144" s="26">
        <f t="shared" si="232"/>
        <v>0</v>
      </c>
      <c r="N144" s="26">
        <f t="shared" si="232"/>
        <v>0</v>
      </c>
      <c r="O144" s="26">
        <f t="shared" si="232"/>
        <v>0</v>
      </c>
      <c r="P144" s="26">
        <f t="shared" si="232"/>
        <v>0</v>
      </c>
      <c r="Q144" s="26">
        <f t="shared" si="232"/>
        <v>0</v>
      </c>
      <c r="R144" s="26">
        <f t="shared" si="232"/>
        <v>0</v>
      </c>
      <c r="S144" s="26">
        <f t="shared" si="232"/>
        <v>0</v>
      </c>
      <c r="T144" s="26">
        <f t="shared" si="232"/>
        <v>0</v>
      </c>
      <c r="U144" s="26">
        <f t="shared" si="232"/>
        <v>0</v>
      </c>
      <c r="V144" s="26">
        <f t="shared" si="232"/>
        <v>0</v>
      </c>
      <c r="W144" s="26">
        <f t="shared" si="232"/>
        <v>0</v>
      </c>
      <c r="X144" s="26">
        <f t="shared" si="232"/>
        <v>0</v>
      </c>
      <c r="Y144" s="26">
        <f t="shared" si="232"/>
        <v>0</v>
      </c>
      <c r="Z144" s="26">
        <f t="shared" si="232"/>
        <v>0</v>
      </c>
      <c r="AA144" s="26">
        <f t="shared" si="232"/>
        <v>0</v>
      </c>
      <c r="AB144" s="26">
        <f t="shared" si="232"/>
        <v>0</v>
      </c>
      <c r="AC144" s="26">
        <f t="shared" si="232"/>
        <v>0</v>
      </c>
      <c r="AD144" s="26">
        <f t="shared" si="232"/>
        <v>0</v>
      </c>
      <c r="AE144" s="26">
        <f t="shared" si="232"/>
        <v>0</v>
      </c>
      <c r="AF144" s="26">
        <f t="shared" si="232"/>
        <v>0</v>
      </c>
      <c r="AG144" s="26">
        <f t="shared" si="232"/>
        <v>0</v>
      </c>
      <c r="AH144" s="26">
        <f t="shared" si="232"/>
        <v>0</v>
      </c>
      <c r="AI144" s="26">
        <f t="shared" ref="AI144:BN144" si="233">ROUND(IF((AI139-AI19)*0.36&lt;0=TRUE(),0,IF((AI103&gt;50000),(AI139-AI19)*0.36,0)),4)</f>
        <v>0</v>
      </c>
      <c r="AJ144" s="26">
        <f t="shared" si="233"/>
        <v>0</v>
      </c>
      <c r="AK144" s="26">
        <f t="shared" si="233"/>
        <v>0</v>
      </c>
      <c r="AL144" s="26">
        <f t="shared" si="233"/>
        <v>0</v>
      </c>
      <c r="AM144" s="26">
        <f t="shared" si="233"/>
        <v>0</v>
      </c>
      <c r="AN144" s="26">
        <f t="shared" si="233"/>
        <v>0</v>
      </c>
      <c r="AO144" s="26">
        <f t="shared" si="233"/>
        <v>0</v>
      </c>
      <c r="AP144" s="26">
        <f t="shared" si="233"/>
        <v>5.8900000000000001E-2</v>
      </c>
      <c r="AQ144" s="26">
        <f t="shared" si="233"/>
        <v>0</v>
      </c>
      <c r="AR144" s="26">
        <f t="shared" si="233"/>
        <v>0</v>
      </c>
      <c r="AS144" s="26">
        <f t="shared" si="233"/>
        <v>0</v>
      </c>
      <c r="AT144" s="26">
        <f t="shared" si="233"/>
        <v>0</v>
      </c>
      <c r="AU144" s="26">
        <f t="shared" si="233"/>
        <v>0</v>
      </c>
      <c r="AV144" s="26">
        <f t="shared" si="233"/>
        <v>0</v>
      </c>
      <c r="AW144" s="26">
        <f t="shared" si="233"/>
        <v>0</v>
      </c>
      <c r="AX144" s="26">
        <f t="shared" si="233"/>
        <v>0</v>
      </c>
      <c r="AY144" s="26">
        <f t="shared" si="233"/>
        <v>0</v>
      </c>
      <c r="AZ144" s="26">
        <f t="shared" si="233"/>
        <v>0</v>
      </c>
      <c r="BA144" s="26">
        <f t="shared" si="233"/>
        <v>0</v>
      </c>
      <c r="BB144" s="26">
        <f t="shared" si="233"/>
        <v>0</v>
      </c>
      <c r="BC144" s="26">
        <f t="shared" si="233"/>
        <v>0</v>
      </c>
      <c r="BD144" s="26">
        <f t="shared" si="233"/>
        <v>0</v>
      </c>
      <c r="BE144" s="26">
        <f t="shared" si="233"/>
        <v>0</v>
      </c>
      <c r="BF144" s="26">
        <f t="shared" si="233"/>
        <v>0</v>
      </c>
      <c r="BG144" s="26">
        <f t="shared" si="233"/>
        <v>0</v>
      </c>
      <c r="BH144" s="26">
        <f t="shared" si="233"/>
        <v>0</v>
      </c>
      <c r="BI144" s="26">
        <f t="shared" si="233"/>
        <v>0</v>
      </c>
      <c r="BJ144" s="26">
        <f t="shared" si="233"/>
        <v>0</v>
      </c>
      <c r="BK144" s="26">
        <f t="shared" si="233"/>
        <v>0</v>
      </c>
      <c r="BL144" s="26">
        <f t="shared" si="233"/>
        <v>0</v>
      </c>
      <c r="BM144" s="26">
        <f t="shared" si="233"/>
        <v>0</v>
      </c>
      <c r="BN144" s="26">
        <f t="shared" si="233"/>
        <v>0</v>
      </c>
      <c r="BO144" s="26">
        <f t="shared" ref="BO144:DZ144" si="234">ROUND(IF((BO139-BO19)*0.36&lt;0=TRUE(),0,IF((BO103&gt;50000),(BO139-BO19)*0.36,0)),4)</f>
        <v>0</v>
      </c>
      <c r="BP144" s="26">
        <f t="shared" si="234"/>
        <v>0</v>
      </c>
      <c r="BQ144" s="26">
        <f t="shared" si="234"/>
        <v>0</v>
      </c>
      <c r="BR144" s="26">
        <f t="shared" si="234"/>
        <v>0</v>
      </c>
      <c r="BS144" s="26">
        <f t="shared" si="234"/>
        <v>0</v>
      </c>
      <c r="BT144" s="26">
        <f t="shared" si="234"/>
        <v>0</v>
      </c>
      <c r="BU144" s="26">
        <f t="shared" si="234"/>
        <v>0</v>
      </c>
      <c r="BV144" s="26">
        <f t="shared" si="234"/>
        <v>0</v>
      </c>
      <c r="BW144" s="26">
        <f t="shared" si="234"/>
        <v>0</v>
      </c>
      <c r="BX144" s="26">
        <f t="shared" si="234"/>
        <v>0</v>
      </c>
      <c r="BY144" s="26">
        <f t="shared" si="234"/>
        <v>0</v>
      </c>
      <c r="BZ144" s="26">
        <f t="shared" si="234"/>
        <v>0</v>
      </c>
      <c r="CA144" s="26">
        <f t="shared" si="234"/>
        <v>0</v>
      </c>
      <c r="CB144" s="26">
        <f t="shared" si="234"/>
        <v>0</v>
      </c>
      <c r="CC144" s="26">
        <f t="shared" si="234"/>
        <v>0</v>
      </c>
      <c r="CD144" s="26">
        <f t="shared" si="234"/>
        <v>0</v>
      </c>
      <c r="CE144" s="26">
        <f t="shared" si="234"/>
        <v>0</v>
      </c>
      <c r="CF144" s="26">
        <f t="shared" si="234"/>
        <v>0</v>
      </c>
      <c r="CG144" s="26">
        <f t="shared" si="234"/>
        <v>0</v>
      </c>
      <c r="CH144" s="26">
        <f t="shared" si="234"/>
        <v>0</v>
      </c>
      <c r="CI144" s="26">
        <f t="shared" si="234"/>
        <v>0</v>
      </c>
      <c r="CJ144" s="26">
        <f t="shared" si="234"/>
        <v>0</v>
      </c>
      <c r="CK144" s="26">
        <f t="shared" si="234"/>
        <v>0</v>
      </c>
      <c r="CL144" s="26">
        <f t="shared" si="234"/>
        <v>0</v>
      </c>
      <c r="CM144" s="26">
        <f t="shared" si="234"/>
        <v>0</v>
      </c>
      <c r="CN144" s="26">
        <f t="shared" si="234"/>
        <v>0</v>
      </c>
      <c r="CO144" s="26">
        <f t="shared" si="234"/>
        <v>0</v>
      </c>
      <c r="CP144" s="26">
        <f t="shared" si="234"/>
        <v>0</v>
      </c>
      <c r="CQ144" s="26">
        <f t="shared" si="234"/>
        <v>0</v>
      </c>
      <c r="CR144" s="26">
        <f t="shared" si="234"/>
        <v>0</v>
      </c>
      <c r="CS144" s="26">
        <f t="shared" si="234"/>
        <v>0</v>
      </c>
      <c r="CT144" s="26">
        <f t="shared" si="234"/>
        <v>0</v>
      </c>
      <c r="CU144" s="26">
        <f t="shared" si="234"/>
        <v>0</v>
      </c>
      <c r="CV144" s="26">
        <f t="shared" si="234"/>
        <v>0</v>
      </c>
      <c r="CW144" s="26">
        <f t="shared" si="234"/>
        <v>0</v>
      </c>
      <c r="CX144" s="26">
        <f t="shared" si="234"/>
        <v>0</v>
      </c>
      <c r="CY144" s="26">
        <f t="shared" si="234"/>
        <v>0</v>
      </c>
      <c r="CZ144" s="26">
        <f t="shared" si="234"/>
        <v>0</v>
      </c>
      <c r="DA144" s="26">
        <f t="shared" si="234"/>
        <v>0</v>
      </c>
      <c r="DB144" s="26">
        <f t="shared" si="234"/>
        <v>0</v>
      </c>
      <c r="DC144" s="26">
        <f t="shared" si="234"/>
        <v>0</v>
      </c>
      <c r="DD144" s="26">
        <f t="shared" si="234"/>
        <v>0</v>
      </c>
      <c r="DE144" s="26">
        <f t="shared" si="234"/>
        <v>0</v>
      </c>
      <c r="DF144" s="26">
        <f t="shared" si="234"/>
        <v>0</v>
      </c>
      <c r="DG144" s="26">
        <f t="shared" si="234"/>
        <v>0</v>
      </c>
      <c r="DH144" s="26">
        <f t="shared" si="234"/>
        <v>0</v>
      </c>
      <c r="DI144" s="26">
        <f t="shared" si="234"/>
        <v>0</v>
      </c>
      <c r="DJ144" s="26">
        <f t="shared" si="234"/>
        <v>0</v>
      </c>
      <c r="DK144" s="26">
        <f t="shared" si="234"/>
        <v>0</v>
      </c>
      <c r="DL144" s="26">
        <f t="shared" si="234"/>
        <v>0</v>
      </c>
      <c r="DM144" s="26">
        <f t="shared" si="234"/>
        <v>0</v>
      </c>
      <c r="DN144" s="26">
        <f t="shared" si="234"/>
        <v>0</v>
      </c>
      <c r="DO144" s="26">
        <f t="shared" si="234"/>
        <v>0</v>
      </c>
      <c r="DP144" s="26">
        <f t="shared" si="234"/>
        <v>0</v>
      </c>
      <c r="DQ144" s="26">
        <f t="shared" si="234"/>
        <v>0</v>
      </c>
      <c r="DR144" s="26">
        <f t="shared" si="234"/>
        <v>0</v>
      </c>
      <c r="DS144" s="26">
        <f t="shared" si="234"/>
        <v>0</v>
      </c>
      <c r="DT144" s="26">
        <f t="shared" si="234"/>
        <v>0</v>
      </c>
      <c r="DU144" s="26">
        <f t="shared" si="234"/>
        <v>0</v>
      </c>
      <c r="DV144" s="26">
        <f t="shared" si="234"/>
        <v>0</v>
      </c>
      <c r="DW144" s="26">
        <f t="shared" si="234"/>
        <v>0</v>
      </c>
      <c r="DX144" s="26">
        <f t="shared" si="234"/>
        <v>0</v>
      </c>
      <c r="DY144" s="26">
        <f t="shared" si="234"/>
        <v>0</v>
      </c>
      <c r="DZ144" s="26">
        <f t="shared" si="234"/>
        <v>0</v>
      </c>
      <c r="EA144" s="26">
        <f t="shared" ref="EA144:FX144" si="235">ROUND(IF((EA139-EA19)*0.36&lt;0=TRUE(),0,IF((EA103&gt;50000),(EA139-EA19)*0.36,0)),4)</f>
        <v>0</v>
      </c>
      <c r="EB144" s="26">
        <f t="shared" si="235"/>
        <v>0</v>
      </c>
      <c r="EC144" s="26">
        <f t="shared" si="235"/>
        <v>0</v>
      </c>
      <c r="ED144" s="26">
        <f t="shared" si="235"/>
        <v>0</v>
      </c>
      <c r="EE144" s="26">
        <f t="shared" si="235"/>
        <v>0</v>
      </c>
      <c r="EF144" s="26">
        <f t="shared" si="235"/>
        <v>0</v>
      </c>
      <c r="EG144" s="26">
        <f t="shared" si="235"/>
        <v>0</v>
      </c>
      <c r="EH144" s="26">
        <f t="shared" si="235"/>
        <v>0</v>
      </c>
      <c r="EI144" s="26">
        <f t="shared" si="235"/>
        <v>0</v>
      </c>
      <c r="EJ144" s="26">
        <f t="shared" si="235"/>
        <v>0</v>
      </c>
      <c r="EK144" s="26">
        <f t="shared" si="235"/>
        <v>0</v>
      </c>
      <c r="EL144" s="26">
        <f t="shared" si="235"/>
        <v>0</v>
      </c>
      <c r="EM144" s="26">
        <f t="shared" si="235"/>
        <v>0</v>
      </c>
      <c r="EN144" s="26">
        <f t="shared" si="235"/>
        <v>0</v>
      </c>
      <c r="EO144" s="26">
        <f t="shared" si="235"/>
        <v>0</v>
      </c>
      <c r="EP144" s="26">
        <f t="shared" si="235"/>
        <v>0</v>
      </c>
      <c r="EQ144" s="26">
        <f t="shared" si="235"/>
        <v>0</v>
      </c>
      <c r="ER144" s="26">
        <f t="shared" si="235"/>
        <v>0</v>
      </c>
      <c r="ES144" s="26">
        <f t="shared" si="235"/>
        <v>0</v>
      </c>
      <c r="ET144" s="26">
        <f t="shared" si="235"/>
        <v>0</v>
      </c>
      <c r="EU144" s="26">
        <f t="shared" si="235"/>
        <v>0</v>
      </c>
      <c r="EV144" s="26">
        <f t="shared" si="235"/>
        <v>0</v>
      </c>
      <c r="EW144" s="26">
        <f t="shared" si="235"/>
        <v>0</v>
      </c>
      <c r="EX144" s="26">
        <f t="shared" si="235"/>
        <v>0</v>
      </c>
      <c r="EY144" s="26">
        <f t="shared" si="235"/>
        <v>0</v>
      </c>
      <c r="EZ144" s="26">
        <f t="shared" si="235"/>
        <v>0</v>
      </c>
      <c r="FA144" s="26">
        <f t="shared" si="235"/>
        <v>0</v>
      </c>
      <c r="FB144" s="26">
        <f t="shared" si="235"/>
        <v>0</v>
      </c>
      <c r="FC144" s="26">
        <f t="shared" si="235"/>
        <v>0</v>
      </c>
      <c r="FD144" s="26">
        <f t="shared" si="235"/>
        <v>0</v>
      </c>
      <c r="FE144" s="26">
        <f t="shared" si="235"/>
        <v>0</v>
      </c>
      <c r="FF144" s="26">
        <f t="shared" si="235"/>
        <v>0</v>
      </c>
      <c r="FG144" s="26">
        <f t="shared" si="235"/>
        <v>0</v>
      </c>
      <c r="FH144" s="26">
        <f t="shared" si="235"/>
        <v>0</v>
      </c>
      <c r="FI144" s="26">
        <f t="shared" si="235"/>
        <v>0</v>
      </c>
      <c r="FJ144" s="26">
        <f t="shared" si="235"/>
        <v>0</v>
      </c>
      <c r="FK144" s="26">
        <f t="shared" si="235"/>
        <v>0</v>
      </c>
      <c r="FL144" s="26">
        <f t="shared" si="235"/>
        <v>0</v>
      </c>
      <c r="FM144" s="26">
        <f t="shared" si="235"/>
        <v>0</v>
      </c>
      <c r="FN144" s="26">
        <f t="shared" si="235"/>
        <v>0</v>
      </c>
      <c r="FO144" s="26">
        <f t="shared" si="235"/>
        <v>0</v>
      </c>
      <c r="FP144" s="26">
        <f t="shared" si="235"/>
        <v>0</v>
      </c>
      <c r="FQ144" s="26">
        <f t="shared" si="235"/>
        <v>0</v>
      </c>
      <c r="FR144" s="26">
        <f t="shared" si="235"/>
        <v>0</v>
      </c>
      <c r="FS144" s="26">
        <f t="shared" si="235"/>
        <v>0</v>
      </c>
      <c r="FT144" s="26">
        <f t="shared" si="235"/>
        <v>0</v>
      </c>
      <c r="FU144" s="26">
        <f t="shared" si="235"/>
        <v>0</v>
      </c>
      <c r="FV144" s="26">
        <f t="shared" si="235"/>
        <v>0</v>
      </c>
      <c r="FW144" s="26">
        <f t="shared" si="235"/>
        <v>0</v>
      </c>
      <c r="FX144" s="26">
        <f t="shared" si="235"/>
        <v>0</v>
      </c>
      <c r="FY144" s="26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:193" x14ac:dyDescent="0.35">
      <c r="A145" s="2"/>
      <c r="B145" s="2" t="s">
        <v>880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32"/>
      <c r="GC145" s="32"/>
      <c r="GD145" s="32"/>
      <c r="GE145" s="2"/>
      <c r="GF145" s="32"/>
      <c r="GG145" s="32"/>
      <c r="GH145" s="32"/>
      <c r="GI145" s="32"/>
      <c r="GJ145" s="32"/>
      <c r="GK145" s="32"/>
    </row>
    <row r="146" spans="1:193" x14ac:dyDescent="0.35">
      <c r="A146" s="3" t="s">
        <v>881</v>
      </c>
      <c r="B146" s="2" t="s">
        <v>882</v>
      </c>
      <c r="C146" s="87">
        <f t="shared" ref="C146:AH146" si="236">MAX(C142,C144)</f>
        <v>8.09E-2</v>
      </c>
      <c r="D146" s="87">
        <f t="shared" si="236"/>
        <v>1.55E-2</v>
      </c>
      <c r="E146" s="87">
        <f t="shared" si="236"/>
        <v>0.12570000000000001</v>
      </c>
      <c r="F146" s="87">
        <f t="shared" si="236"/>
        <v>1.46E-2</v>
      </c>
      <c r="G146" s="87">
        <f t="shared" si="236"/>
        <v>0</v>
      </c>
      <c r="H146" s="87">
        <f t="shared" si="236"/>
        <v>0</v>
      </c>
      <c r="I146" s="87">
        <f t="shared" si="236"/>
        <v>0.10630000000000001</v>
      </c>
      <c r="J146" s="87">
        <f t="shared" si="236"/>
        <v>9.8699999999999996E-2</v>
      </c>
      <c r="K146" s="87">
        <f t="shared" si="236"/>
        <v>4.3700000000000003E-2</v>
      </c>
      <c r="L146" s="87">
        <f t="shared" si="236"/>
        <v>5.4199999999999998E-2</v>
      </c>
      <c r="M146" s="87">
        <f t="shared" si="236"/>
        <v>0.1183</v>
      </c>
      <c r="N146" s="87">
        <f t="shared" si="236"/>
        <v>0</v>
      </c>
      <c r="O146" s="87">
        <f t="shared" si="236"/>
        <v>0</v>
      </c>
      <c r="P146" s="87">
        <f t="shared" si="236"/>
        <v>1.78E-2</v>
      </c>
      <c r="Q146" s="87">
        <f t="shared" si="236"/>
        <v>9.6799999999999997E-2</v>
      </c>
      <c r="R146" s="87">
        <f t="shared" si="236"/>
        <v>2.0500000000000001E-2</v>
      </c>
      <c r="S146" s="87">
        <f t="shared" si="236"/>
        <v>3.8100000000000002E-2</v>
      </c>
      <c r="T146" s="87">
        <f t="shared" si="236"/>
        <v>8.2600000000000007E-2</v>
      </c>
      <c r="U146" s="87">
        <f t="shared" si="236"/>
        <v>6.3200000000000006E-2</v>
      </c>
      <c r="V146" s="87">
        <f t="shared" si="236"/>
        <v>8.4000000000000005E-2</v>
      </c>
      <c r="W146" s="87">
        <f t="shared" si="236"/>
        <v>9.5399999999999999E-2</v>
      </c>
      <c r="X146" s="87">
        <f t="shared" si="236"/>
        <v>2.9499999999999998E-2</v>
      </c>
      <c r="Y146" s="87">
        <f t="shared" si="236"/>
        <v>0.113</v>
      </c>
      <c r="Z146" s="87">
        <f t="shared" si="236"/>
        <v>0</v>
      </c>
      <c r="AA146" s="87">
        <f t="shared" si="236"/>
        <v>0</v>
      </c>
      <c r="AB146" s="87">
        <f t="shared" si="236"/>
        <v>0</v>
      </c>
      <c r="AC146" s="87">
        <f t="shared" si="236"/>
        <v>0</v>
      </c>
      <c r="AD146" s="87">
        <f t="shared" si="236"/>
        <v>0</v>
      </c>
      <c r="AE146" s="87">
        <f t="shared" si="236"/>
        <v>6.9800000000000001E-2</v>
      </c>
      <c r="AF146" s="87">
        <f t="shared" si="236"/>
        <v>2.3900000000000001E-2</v>
      </c>
      <c r="AG146" s="87">
        <f t="shared" si="236"/>
        <v>0</v>
      </c>
      <c r="AH146" s="87">
        <f t="shared" si="236"/>
        <v>6.6600000000000006E-2</v>
      </c>
      <c r="AI146" s="87">
        <f t="shared" ref="AI146:BN146" si="237">MAX(AI142,AI144)</f>
        <v>4.3900000000000002E-2</v>
      </c>
      <c r="AJ146" s="87">
        <f t="shared" si="237"/>
        <v>0.1145</v>
      </c>
      <c r="AK146" s="87">
        <f t="shared" si="237"/>
        <v>0.13969999999999999</v>
      </c>
      <c r="AL146" s="87">
        <f t="shared" si="237"/>
        <v>0.1104</v>
      </c>
      <c r="AM146" s="87">
        <f t="shared" si="237"/>
        <v>5.6899999999999999E-2</v>
      </c>
      <c r="AN146" s="87">
        <f t="shared" si="237"/>
        <v>1.5299999999999999E-2</v>
      </c>
      <c r="AO146" s="87">
        <f t="shared" si="237"/>
        <v>4.19E-2</v>
      </c>
      <c r="AP146" s="87">
        <f t="shared" si="237"/>
        <v>5.8900000000000001E-2</v>
      </c>
      <c r="AQ146" s="87">
        <f t="shared" si="237"/>
        <v>4.1200000000000001E-2</v>
      </c>
      <c r="AR146" s="87">
        <f t="shared" si="237"/>
        <v>0</v>
      </c>
      <c r="AS146" s="87">
        <f t="shared" si="237"/>
        <v>0</v>
      </c>
      <c r="AT146" s="87">
        <f t="shared" si="237"/>
        <v>0</v>
      </c>
      <c r="AU146" s="87">
        <f t="shared" si="237"/>
        <v>0</v>
      </c>
      <c r="AV146" s="87">
        <f t="shared" si="237"/>
        <v>5.0099999999999999E-2</v>
      </c>
      <c r="AW146" s="87">
        <f t="shared" si="237"/>
        <v>0</v>
      </c>
      <c r="AX146" s="87">
        <f t="shared" si="237"/>
        <v>2.4899999999999999E-2</v>
      </c>
      <c r="AY146" s="87">
        <f t="shared" si="237"/>
        <v>2.18E-2</v>
      </c>
      <c r="AZ146" s="87">
        <f t="shared" si="237"/>
        <v>6.1800000000000001E-2</v>
      </c>
      <c r="BA146" s="87">
        <f t="shared" si="237"/>
        <v>5.4999999999999997E-3</v>
      </c>
      <c r="BB146" s="87">
        <f t="shared" si="237"/>
        <v>7.7000000000000002E-3</v>
      </c>
      <c r="BC146" s="87">
        <f t="shared" si="237"/>
        <v>3.3500000000000002E-2</v>
      </c>
      <c r="BD146" s="87">
        <f t="shared" si="237"/>
        <v>0</v>
      </c>
      <c r="BE146" s="87">
        <f t="shared" si="237"/>
        <v>0</v>
      </c>
      <c r="BF146" s="87">
        <f t="shared" si="237"/>
        <v>0</v>
      </c>
      <c r="BG146" s="87">
        <f t="shared" si="237"/>
        <v>0.04</v>
      </c>
      <c r="BH146" s="87">
        <f t="shared" si="237"/>
        <v>0</v>
      </c>
      <c r="BI146" s="87">
        <f t="shared" si="237"/>
        <v>8.5500000000000007E-2</v>
      </c>
      <c r="BJ146" s="87">
        <f t="shared" si="237"/>
        <v>0</v>
      </c>
      <c r="BK146" s="87">
        <f t="shared" si="237"/>
        <v>1.2999999999999999E-2</v>
      </c>
      <c r="BL146" s="87">
        <f t="shared" si="237"/>
        <v>4.5699999999999998E-2</v>
      </c>
      <c r="BM146" s="87">
        <f t="shared" si="237"/>
        <v>5.1299999999999998E-2</v>
      </c>
      <c r="BN146" s="87">
        <f t="shared" si="237"/>
        <v>3.8300000000000001E-2</v>
      </c>
      <c r="BO146" s="87">
        <f t="shared" ref="BO146:DZ146" si="238">MAX(BO142,BO144)</f>
        <v>3.2800000000000003E-2</v>
      </c>
      <c r="BP146" s="87">
        <f t="shared" si="238"/>
        <v>5.2299999999999999E-2</v>
      </c>
      <c r="BQ146" s="87">
        <f t="shared" si="238"/>
        <v>1.4500000000000001E-2</v>
      </c>
      <c r="BR146" s="87">
        <f t="shared" si="238"/>
        <v>1.32E-2</v>
      </c>
      <c r="BS146" s="87">
        <f t="shared" si="238"/>
        <v>6.3500000000000001E-2</v>
      </c>
      <c r="BT146" s="87">
        <f t="shared" si="238"/>
        <v>0</v>
      </c>
      <c r="BU146" s="87">
        <f t="shared" si="238"/>
        <v>0</v>
      </c>
      <c r="BV146" s="87">
        <f t="shared" si="238"/>
        <v>0</v>
      </c>
      <c r="BW146" s="87">
        <f t="shared" si="238"/>
        <v>0</v>
      </c>
      <c r="BX146" s="87">
        <f t="shared" si="238"/>
        <v>0</v>
      </c>
      <c r="BY146" s="87">
        <f t="shared" si="238"/>
        <v>0.1226</v>
      </c>
      <c r="BZ146" s="87">
        <f t="shared" si="238"/>
        <v>7.5700000000000003E-2</v>
      </c>
      <c r="CA146" s="87">
        <f t="shared" si="238"/>
        <v>0</v>
      </c>
      <c r="CB146" s="87">
        <f t="shared" si="238"/>
        <v>0</v>
      </c>
      <c r="CC146" s="87">
        <f t="shared" si="238"/>
        <v>5.6599999999999998E-2</v>
      </c>
      <c r="CD146" s="87">
        <f t="shared" si="238"/>
        <v>0</v>
      </c>
      <c r="CE146" s="87">
        <f t="shared" si="238"/>
        <v>0</v>
      </c>
      <c r="CF146" s="87">
        <f t="shared" si="238"/>
        <v>1.04E-2</v>
      </c>
      <c r="CG146" s="87">
        <f t="shared" si="238"/>
        <v>0</v>
      </c>
      <c r="CH146" s="87">
        <f t="shared" si="238"/>
        <v>8.7099999999999997E-2</v>
      </c>
      <c r="CI146" s="87">
        <f t="shared" si="238"/>
        <v>4.9700000000000001E-2</v>
      </c>
      <c r="CJ146" s="87">
        <f t="shared" si="238"/>
        <v>4.6899999999999997E-2</v>
      </c>
      <c r="CK146" s="87">
        <f t="shared" si="238"/>
        <v>0</v>
      </c>
      <c r="CL146" s="87">
        <f t="shared" si="238"/>
        <v>0</v>
      </c>
      <c r="CM146" s="87">
        <f t="shared" si="238"/>
        <v>3.1699999999999999E-2</v>
      </c>
      <c r="CN146" s="87">
        <f t="shared" si="238"/>
        <v>0</v>
      </c>
      <c r="CO146" s="87">
        <f t="shared" si="238"/>
        <v>0</v>
      </c>
      <c r="CP146" s="87">
        <f t="shared" si="238"/>
        <v>2.8999999999999998E-3</v>
      </c>
      <c r="CQ146" s="87">
        <f t="shared" si="238"/>
        <v>8.7400000000000005E-2</v>
      </c>
      <c r="CR146" s="87">
        <f t="shared" si="238"/>
        <v>0</v>
      </c>
      <c r="CS146" s="87">
        <f t="shared" si="238"/>
        <v>0</v>
      </c>
      <c r="CT146" s="87">
        <f t="shared" si="238"/>
        <v>0.1031</v>
      </c>
      <c r="CU146" s="87">
        <f t="shared" si="238"/>
        <v>0</v>
      </c>
      <c r="CV146" s="87">
        <f t="shared" si="238"/>
        <v>0</v>
      </c>
      <c r="CW146" s="87">
        <f t="shared" si="238"/>
        <v>0.03</v>
      </c>
      <c r="CX146" s="87">
        <f t="shared" si="238"/>
        <v>1.21E-2</v>
      </c>
      <c r="CY146" s="87">
        <f t="shared" si="238"/>
        <v>1.5699999999999999E-2</v>
      </c>
      <c r="CZ146" s="87">
        <f t="shared" si="238"/>
        <v>3.04E-2</v>
      </c>
      <c r="DA146" s="87">
        <f t="shared" si="238"/>
        <v>0</v>
      </c>
      <c r="DB146" s="87">
        <f t="shared" si="238"/>
        <v>0</v>
      </c>
      <c r="DC146" s="87">
        <f t="shared" si="238"/>
        <v>0</v>
      </c>
      <c r="DD146" s="87">
        <f t="shared" si="238"/>
        <v>4.8099999999999997E-2</v>
      </c>
      <c r="DE146" s="87">
        <f t="shared" si="238"/>
        <v>0</v>
      </c>
      <c r="DF146" s="87">
        <f t="shared" si="238"/>
        <v>2.92E-2</v>
      </c>
      <c r="DG146" s="87">
        <f t="shared" si="238"/>
        <v>0</v>
      </c>
      <c r="DH146" s="87">
        <f t="shared" si="238"/>
        <v>3.4099999999999998E-2</v>
      </c>
      <c r="DI146" s="87">
        <f t="shared" si="238"/>
        <v>6.0499999999999998E-2</v>
      </c>
      <c r="DJ146" s="87">
        <f t="shared" si="238"/>
        <v>0.03</v>
      </c>
      <c r="DK146" s="87">
        <f t="shared" si="238"/>
        <v>0</v>
      </c>
      <c r="DL146" s="87">
        <f t="shared" si="238"/>
        <v>3.0099999999999998E-2</v>
      </c>
      <c r="DM146" s="87">
        <f t="shared" si="238"/>
        <v>3.4700000000000002E-2</v>
      </c>
      <c r="DN146" s="87">
        <f t="shared" si="238"/>
        <v>5.9499999999999997E-2</v>
      </c>
      <c r="DO146" s="87">
        <f t="shared" si="238"/>
        <v>4.4400000000000002E-2</v>
      </c>
      <c r="DP146" s="87">
        <f t="shared" si="238"/>
        <v>0</v>
      </c>
      <c r="DQ146" s="87">
        <f t="shared" si="238"/>
        <v>0</v>
      </c>
      <c r="DR146" s="87">
        <f t="shared" si="238"/>
        <v>9.3100000000000002E-2</v>
      </c>
      <c r="DS146" s="87">
        <f t="shared" si="238"/>
        <v>0.1103</v>
      </c>
      <c r="DT146" s="87">
        <f t="shared" si="238"/>
        <v>0.11990000000000001</v>
      </c>
      <c r="DU146" s="87">
        <f t="shared" si="238"/>
        <v>4.02E-2</v>
      </c>
      <c r="DV146" s="87">
        <f t="shared" si="238"/>
        <v>0</v>
      </c>
      <c r="DW146" s="87">
        <f t="shared" si="238"/>
        <v>1.9400000000000001E-2</v>
      </c>
      <c r="DX146" s="87">
        <f t="shared" si="238"/>
        <v>0</v>
      </c>
      <c r="DY146" s="87">
        <f t="shared" si="238"/>
        <v>0</v>
      </c>
      <c r="DZ146" s="87">
        <f t="shared" si="238"/>
        <v>0</v>
      </c>
      <c r="EA146" s="87">
        <f t="shared" ref="EA146:FX146" si="239">MAX(EA142,EA144)</f>
        <v>0</v>
      </c>
      <c r="EB146" s="87">
        <f t="shared" si="239"/>
        <v>4.9500000000000002E-2</v>
      </c>
      <c r="EC146" s="87">
        <f t="shared" si="239"/>
        <v>0</v>
      </c>
      <c r="ED146" s="87">
        <f t="shared" si="239"/>
        <v>0</v>
      </c>
      <c r="EE146" s="87">
        <f t="shared" si="239"/>
        <v>7.4399999999999994E-2</v>
      </c>
      <c r="EF146" s="87">
        <f t="shared" si="239"/>
        <v>8.9399999999999993E-2</v>
      </c>
      <c r="EG146" s="87">
        <f t="shared" si="239"/>
        <v>5.3999999999999999E-2</v>
      </c>
      <c r="EH146" s="87">
        <f t="shared" si="239"/>
        <v>1.9800000000000002E-2</v>
      </c>
      <c r="EI146" s="87">
        <f t="shared" si="239"/>
        <v>0.10299999999999999</v>
      </c>
      <c r="EJ146" s="87">
        <f t="shared" si="239"/>
        <v>1.7399999999999999E-2</v>
      </c>
      <c r="EK146" s="87">
        <f t="shared" si="239"/>
        <v>0</v>
      </c>
      <c r="EL146" s="87">
        <f t="shared" si="239"/>
        <v>5.3E-3</v>
      </c>
      <c r="EM146" s="87">
        <f t="shared" si="239"/>
        <v>3.9100000000000003E-2</v>
      </c>
      <c r="EN146" s="87">
        <f t="shared" si="239"/>
        <v>8.2100000000000006E-2</v>
      </c>
      <c r="EO146" s="87">
        <f t="shared" si="239"/>
        <v>4.8999999999999998E-3</v>
      </c>
      <c r="EP146" s="87">
        <f t="shared" si="239"/>
        <v>0</v>
      </c>
      <c r="EQ146" s="87">
        <f t="shared" si="239"/>
        <v>0</v>
      </c>
      <c r="ER146" s="87">
        <f t="shared" si="239"/>
        <v>0</v>
      </c>
      <c r="ES146" s="87">
        <f t="shared" si="239"/>
        <v>4.1099999999999998E-2</v>
      </c>
      <c r="ET146" s="87">
        <f t="shared" si="239"/>
        <v>0.09</v>
      </c>
      <c r="EU146" s="87">
        <f t="shared" si="239"/>
        <v>0.14180000000000001</v>
      </c>
      <c r="EV146" s="87">
        <f t="shared" si="239"/>
        <v>4.36E-2</v>
      </c>
      <c r="EW146" s="87">
        <f t="shared" si="239"/>
        <v>0</v>
      </c>
      <c r="EX146" s="87">
        <f t="shared" si="239"/>
        <v>1.9900000000000001E-2</v>
      </c>
      <c r="EY146" s="87">
        <f t="shared" si="239"/>
        <v>5.79E-2</v>
      </c>
      <c r="EZ146" s="87">
        <f t="shared" si="239"/>
        <v>2.5600000000000001E-2</v>
      </c>
      <c r="FA146" s="87">
        <f t="shared" si="239"/>
        <v>0</v>
      </c>
      <c r="FB146" s="87">
        <f t="shared" si="239"/>
        <v>9.9699999999999997E-2</v>
      </c>
      <c r="FC146" s="87">
        <f t="shared" si="239"/>
        <v>0</v>
      </c>
      <c r="FD146" s="87">
        <f t="shared" si="239"/>
        <v>3.1899999999999998E-2</v>
      </c>
      <c r="FE146" s="87">
        <f t="shared" si="239"/>
        <v>6.4899999999999999E-2</v>
      </c>
      <c r="FF146" s="87">
        <f t="shared" si="239"/>
        <v>3.6700000000000003E-2</v>
      </c>
      <c r="FG146" s="87">
        <f t="shared" si="239"/>
        <v>0</v>
      </c>
      <c r="FH146" s="87">
        <f t="shared" si="239"/>
        <v>0</v>
      </c>
      <c r="FI146" s="87">
        <f t="shared" si="239"/>
        <v>4.9000000000000002E-2</v>
      </c>
      <c r="FJ146" s="87">
        <f t="shared" si="239"/>
        <v>0</v>
      </c>
      <c r="FK146" s="87">
        <f t="shared" si="239"/>
        <v>2.69E-2</v>
      </c>
      <c r="FL146" s="87">
        <f t="shared" si="239"/>
        <v>0</v>
      </c>
      <c r="FM146" s="87">
        <f t="shared" si="239"/>
        <v>0</v>
      </c>
      <c r="FN146" s="87">
        <f t="shared" si="239"/>
        <v>6.9199999999999998E-2</v>
      </c>
      <c r="FO146" s="87">
        <f t="shared" si="239"/>
        <v>1.54E-2</v>
      </c>
      <c r="FP146" s="87">
        <f t="shared" si="239"/>
        <v>3.2399999999999998E-2</v>
      </c>
      <c r="FQ146" s="87">
        <f t="shared" si="239"/>
        <v>0</v>
      </c>
      <c r="FR146" s="87">
        <f t="shared" si="239"/>
        <v>0</v>
      </c>
      <c r="FS146" s="87">
        <f t="shared" si="239"/>
        <v>0</v>
      </c>
      <c r="FT146" s="87">
        <f t="shared" si="239"/>
        <v>3.8800000000000001E-2</v>
      </c>
      <c r="FU146" s="87">
        <f t="shared" si="239"/>
        <v>5.1900000000000002E-2</v>
      </c>
      <c r="FV146" s="87">
        <f t="shared" si="239"/>
        <v>4.7500000000000001E-2</v>
      </c>
      <c r="FW146" s="87">
        <f t="shared" si="239"/>
        <v>4.9000000000000002E-2</v>
      </c>
      <c r="FX146" s="87">
        <f t="shared" si="239"/>
        <v>0</v>
      </c>
      <c r="FY146" s="26"/>
      <c r="FZ146" s="2"/>
      <c r="GA146" s="2"/>
      <c r="GB146" s="26"/>
      <c r="GC146" s="26"/>
      <c r="GD146" s="26"/>
      <c r="GE146" s="2"/>
      <c r="GF146" s="2"/>
      <c r="GG146" s="2"/>
      <c r="GH146" s="2"/>
      <c r="GI146" s="2"/>
      <c r="GJ146" s="2"/>
      <c r="GK146" s="2"/>
    </row>
    <row r="147" spans="1:193" x14ac:dyDescent="0.35">
      <c r="A147" s="2"/>
      <c r="B147" s="2" t="s">
        <v>883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:193" x14ac:dyDescent="0.35">
      <c r="A148" s="3" t="s">
        <v>884</v>
      </c>
      <c r="B148" s="2" t="s">
        <v>885</v>
      </c>
      <c r="C148" s="26">
        <f t="shared" ref="C148:AH148" si="240">MIN(0.3,(C141+C146))</f>
        <v>0.2009</v>
      </c>
      <c r="D148" s="26">
        <f t="shared" si="240"/>
        <v>0.13550000000000001</v>
      </c>
      <c r="E148" s="26">
        <f t="shared" si="240"/>
        <v>0.2457</v>
      </c>
      <c r="F148" s="26">
        <f t="shared" si="240"/>
        <v>0.1346</v>
      </c>
      <c r="G148" s="26">
        <f t="shared" si="240"/>
        <v>0.12</v>
      </c>
      <c r="H148" s="26">
        <f t="shared" si="240"/>
        <v>0.12</v>
      </c>
      <c r="I148" s="26">
        <f t="shared" si="240"/>
        <v>0.2263</v>
      </c>
      <c r="J148" s="26">
        <f t="shared" si="240"/>
        <v>0.21870000000000001</v>
      </c>
      <c r="K148" s="26">
        <f t="shared" si="240"/>
        <v>0.16370000000000001</v>
      </c>
      <c r="L148" s="26">
        <f t="shared" si="240"/>
        <v>0.17419999999999999</v>
      </c>
      <c r="M148" s="26">
        <f t="shared" si="240"/>
        <v>0.23830000000000001</v>
      </c>
      <c r="N148" s="26">
        <f t="shared" si="240"/>
        <v>0.12</v>
      </c>
      <c r="O148" s="26">
        <f t="shared" si="240"/>
        <v>0.12</v>
      </c>
      <c r="P148" s="26">
        <f t="shared" si="240"/>
        <v>0.13780000000000001</v>
      </c>
      <c r="Q148" s="26">
        <f t="shared" si="240"/>
        <v>0.21679999999999999</v>
      </c>
      <c r="R148" s="26">
        <f t="shared" si="240"/>
        <v>0.14049999999999999</v>
      </c>
      <c r="S148" s="26">
        <f t="shared" si="240"/>
        <v>0.15809999999999999</v>
      </c>
      <c r="T148" s="26">
        <f t="shared" si="240"/>
        <v>0.2026</v>
      </c>
      <c r="U148" s="26">
        <f t="shared" si="240"/>
        <v>0.1832</v>
      </c>
      <c r="V148" s="26">
        <f t="shared" si="240"/>
        <v>0.20400000000000001</v>
      </c>
      <c r="W148" s="26">
        <f t="shared" si="240"/>
        <v>0.21539999999999998</v>
      </c>
      <c r="X148" s="26">
        <f t="shared" si="240"/>
        <v>0.14949999999999999</v>
      </c>
      <c r="Y148" s="26">
        <f t="shared" si="240"/>
        <v>0.23299999999999998</v>
      </c>
      <c r="Z148" s="26">
        <f t="shared" si="240"/>
        <v>0.12</v>
      </c>
      <c r="AA148" s="26">
        <f t="shared" si="240"/>
        <v>0.12</v>
      </c>
      <c r="AB148" s="26">
        <f t="shared" si="240"/>
        <v>0.12</v>
      </c>
      <c r="AC148" s="26">
        <f t="shared" si="240"/>
        <v>0.12</v>
      </c>
      <c r="AD148" s="26">
        <f t="shared" si="240"/>
        <v>0.12</v>
      </c>
      <c r="AE148" s="26">
        <f t="shared" si="240"/>
        <v>0.1898</v>
      </c>
      <c r="AF148" s="26">
        <f t="shared" si="240"/>
        <v>0.1439</v>
      </c>
      <c r="AG148" s="26">
        <f t="shared" si="240"/>
        <v>0.12</v>
      </c>
      <c r="AH148" s="26">
        <f t="shared" si="240"/>
        <v>0.18659999999999999</v>
      </c>
      <c r="AI148" s="26">
        <f t="shared" ref="AI148:BN148" si="241">MIN(0.3,(AI141+AI146))</f>
        <v>0.16389999999999999</v>
      </c>
      <c r="AJ148" s="26">
        <f t="shared" si="241"/>
        <v>0.23449999999999999</v>
      </c>
      <c r="AK148" s="26">
        <f t="shared" si="241"/>
        <v>0.25969999999999999</v>
      </c>
      <c r="AL148" s="26">
        <f t="shared" si="241"/>
        <v>0.23039999999999999</v>
      </c>
      <c r="AM148" s="26">
        <f t="shared" si="241"/>
        <v>0.1769</v>
      </c>
      <c r="AN148" s="26">
        <f t="shared" si="241"/>
        <v>0.1353</v>
      </c>
      <c r="AO148" s="26">
        <f t="shared" si="241"/>
        <v>0.16189999999999999</v>
      </c>
      <c r="AP148" s="26">
        <f t="shared" si="241"/>
        <v>0.1789</v>
      </c>
      <c r="AQ148" s="26">
        <f t="shared" si="241"/>
        <v>0.16120000000000001</v>
      </c>
      <c r="AR148" s="26">
        <f t="shared" si="241"/>
        <v>0.12</v>
      </c>
      <c r="AS148" s="26">
        <f t="shared" si="241"/>
        <v>0.12</v>
      </c>
      <c r="AT148" s="26">
        <f t="shared" si="241"/>
        <v>0.12</v>
      </c>
      <c r="AU148" s="26">
        <f t="shared" si="241"/>
        <v>0.12</v>
      </c>
      <c r="AV148" s="26">
        <f t="shared" si="241"/>
        <v>0.1701</v>
      </c>
      <c r="AW148" s="26">
        <f t="shared" si="241"/>
        <v>0.12</v>
      </c>
      <c r="AX148" s="26">
        <f t="shared" si="241"/>
        <v>0.1449</v>
      </c>
      <c r="AY148" s="26">
        <f t="shared" si="241"/>
        <v>0.14179999999999998</v>
      </c>
      <c r="AZ148" s="26">
        <f t="shared" si="241"/>
        <v>0.18179999999999999</v>
      </c>
      <c r="BA148" s="26">
        <f t="shared" si="241"/>
        <v>0.1255</v>
      </c>
      <c r="BB148" s="26">
        <f t="shared" si="241"/>
        <v>0.12770000000000001</v>
      </c>
      <c r="BC148" s="26">
        <f t="shared" si="241"/>
        <v>0.1535</v>
      </c>
      <c r="BD148" s="26">
        <f t="shared" si="241"/>
        <v>0.12</v>
      </c>
      <c r="BE148" s="26">
        <f t="shared" si="241"/>
        <v>0.12</v>
      </c>
      <c r="BF148" s="26">
        <f t="shared" si="241"/>
        <v>0.12</v>
      </c>
      <c r="BG148" s="26">
        <f t="shared" si="241"/>
        <v>0.16</v>
      </c>
      <c r="BH148" s="26">
        <f t="shared" si="241"/>
        <v>0.12</v>
      </c>
      <c r="BI148" s="26">
        <f t="shared" si="241"/>
        <v>0.20550000000000002</v>
      </c>
      <c r="BJ148" s="26">
        <f t="shared" si="241"/>
        <v>0.12</v>
      </c>
      <c r="BK148" s="26">
        <f t="shared" si="241"/>
        <v>0.13300000000000001</v>
      </c>
      <c r="BL148" s="26">
        <f t="shared" si="241"/>
        <v>0.16569999999999999</v>
      </c>
      <c r="BM148" s="26">
        <f t="shared" si="241"/>
        <v>0.17130000000000001</v>
      </c>
      <c r="BN148" s="26">
        <f t="shared" si="241"/>
        <v>0.1583</v>
      </c>
      <c r="BO148" s="26">
        <f t="shared" ref="BO148:DZ148" si="242">MIN(0.3,(BO141+BO146))</f>
        <v>0.15279999999999999</v>
      </c>
      <c r="BP148" s="26">
        <f t="shared" si="242"/>
        <v>0.17230000000000001</v>
      </c>
      <c r="BQ148" s="26">
        <f t="shared" si="242"/>
        <v>0.13450000000000001</v>
      </c>
      <c r="BR148" s="26">
        <f t="shared" si="242"/>
        <v>0.13319999999999999</v>
      </c>
      <c r="BS148" s="26">
        <f t="shared" si="242"/>
        <v>0.1835</v>
      </c>
      <c r="BT148" s="26">
        <f t="shared" si="242"/>
        <v>0.12</v>
      </c>
      <c r="BU148" s="26">
        <f t="shared" si="242"/>
        <v>0.12</v>
      </c>
      <c r="BV148" s="26">
        <f t="shared" si="242"/>
        <v>0.12</v>
      </c>
      <c r="BW148" s="26">
        <f t="shared" si="242"/>
        <v>0.12</v>
      </c>
      <c r="BX148" s="26">
        <f t="shared" si="242"/>
        <v>0.12</v>
      </c>
      <c r="BY148" s="26">
        <f t="shared" si="242"/>
        <v>0.24259999999999998</v>
      </c>
      <c r="BZ148" s="26">
        <f t="shared" si="242"/>
        <v>0.19569999999999999</v>
      </c>
      <c r="CA148" s="26">
        <f t="shared" si="242"/>
        <v>0.12</v>
      </c>
      <c r="CB148" s="26">
        <f t="shared" si="242"/>
        <v>0.12</v>
      </c>
      <c r="CC148" s="26">
        <f t="shared" si="242"/>
        <v>0.17659999999999998</v>
      </c>
      <c r="CD148" s="26">
        <f t="shared" si="242"/>
        <v>0.12</v>
      </c>
      <c r="CE148" s="26">
        <f t="shared" si="242"/>
        <v>0.12</v>
      </c>
      <c r="CF148" s="26">
        <f t="shared" si="242"/>
        <v>0.13039999999999999</v>
      </c>
      <c r="CG148" s="26">
        <f t="shared" si="242"/>
        <v>0.12</v>
      </c>
      <c r="CH148" s="26">
        <f t="shared" si="242"/>
        <v>0.20710000000000001</v>
      </c>
      <c r="CI148" s="26">
        <f t="shared" si="242"/>
        <v>0.16969999999999999</v>
      </c>
      <c r="CJ148" s="26">
        <f t="shared" si="242"/>
        <v>0.16689999999999999</v>
      </c>
      <c r="CK148" s="26">
        <f t="shared" si="242"/>
        <v>0.12</v>
      </c>
      <c r="CL148" s="26">
        <f t="shared" si="242"/>
        <v>0.12</v>
      </c>
      <c r="CM148" s="26">
        <f t="shared" si="242"/>
        <v>0.1517</v>
      </c>
      <c r="CN148" s="26">
        <f t="shared" si="242"/>
        <v>0.12</v>
      </c>
      <c r="CO148" s="26">
        <f t="shared" si="242"/>
        <v>0.12</v>
      </c>
      <c r="CP148" s="26">
        <f t="shared" si="242"/>
        <v>0.1229</v>
      </c>
      <c r="CQ148" s="26">
        <f t="shared" si="242"/>
        <v>0.2074</v>
      </c>
      <c r="CR148" s="26">
        <f t="shared" si="242"/>
        <v>0.12</v>
      </c>
      <c r="CS148" s="26">
        <f t="shared" si="242"/>
        <v>0.12</v>
      </c>
      <c r="CT148" s="26">
        <f t="shared" si="242"/>
        <v>0.22309999999999999</v>
      </c>
      <c r="CU148" s="26">
        <f t="shared" si="242"/>
        <v>0.12</v>
      </c>
      <c r="CV148" s="26">
        <f t="shared" si="242"/>
        <v>0.12</v>
      </c>
      <c r="CW148" s="26">
        <f t="shared" si="242"/>
        <v>0.15</v>
      </c>
      <c r="CX148" s="26">
        <f t="shared" si="242"/>
        <v>0.1321</v>
      </c>
      <c r="CY148" s="26">
        <f t="shared" si="242"/>
        <v>0.13569999999999999</v>
      </c>
      <c r="CZ148" s="26">
        <f t="shared" si="242"/>
        <v>0.15040000000000001</v>
      </c>
      <c r="DA148" s="26">
        <f t="shared" si="242"/>
        <v>0.12</v>
      </c>
      <c r="DB148" s="26">
        <f t="shared" si="242"/>
        <v>0.12</v>
      </c>
      <c r="DC148" s="26">
        <f t="shared" si="242"/>
        <v>0.12</v>
      </c>
      <c r="DD148" s="26">
        <f t="shared" si="242"/>
        <v>0.1681</v>
      </c>
      <c r="DE148" s="26">
        <f t="shared" si="242"/>
        <v>0.12</v>
      </c>
      <c r="DF148" s="26">
        <f t="shared" si="242"/>
        <v>0.1492</v>
      </c>
      <c r="DG148" s="26">
        <f t="shared" si="242"/>
        <v>0.12</v>
      </c>
      <c r="DH148" s="26">
        <f t="shared" si="242"/>
        <v>0.15409999999999999</v>
      </c>
      <c r="DI148" s="26">
        <f t="shared" si="242"/>
        <v>0.18049999999999999</v>
      </c>
      <c r="DJ148" s="26">
        <f t="shared" si="242"/>
        <v>0.15</v>
      </c>
      <c r="DK148" s="26">
        <f t="shared" si="242"/>
        <v>0.12</v>
      </c>
      <c r="DL148" s="26">
        <f t="shared" si="242"/>
        <v>0.15009999999999998</v>
      </c>
      <c r="DM148" s="26">
        <f t="shared" si="242"/>
        <v>0.1547</v>
      </c>
      <c r="DN148" s="26">
        <f t="shared" si="242"/>
        <v>0.17949999999999999</v>
      </c>
      <c r="DO148" s="26">
        <f t="shared" si="242"/>
        <v>0.16439999999999999</v>
      </c>
      <c r="DP148" s="26">
        <f t="shared" si="242"/>
        <v>0.12</v>
      </c>
      <c r="DQ148" s="26">
        <f t="shared" si="242"/>
        <v>0.12</v>
      </c>
      <c r="DR148" s="26">
        <f t="shared" si="242"/>
        <v>0.21310000000000001</v>
      </c>
      <c r="DS148" s="26">
        <f t="shared" si="242"/>
        <v>0.2303</v>
      </c>
      <c r="DT148" s="26">
        <f t="shared" si="242"/>
        <v>0.2399</v>
      </c>
      <c r="DU148" s="26">
        <f t="shared" si="242"/>
        <v>0.16020000000000001</v>
      </c>
      <c r="DV148" s="26">
        <f t="shared" si="242"/>
        <v>0.12</v>
      </c>
      <c r="DW148" s="26">
        <f t="shared" si="242"/>
        <v>0.1394</v>
      </c>
      <c r="DX148" s="26">
        <f t="shared" si="242"/>
        <v>0.12</v>
      </c>
      <c r="DY148" s="26">
        <f t="shared" si="242"/>
        <v>0.12</v>
      </c>
      <c r="DZ148" s="26">
        <f t="shared" si="242"/>
        <v>0.12</v>
      </c>
      <c r="EA148" s="26">
        <f t="shared" ref="EA148:FX148" si="243">MIN(0.3,(EA141+EA146))</f>
        <v>0.12</v>
      </c>
      <c r="EB148" s="26">
        <f t="shared" si="243"/>
        <v>0.16949999999999998</v>
      </c>
      <c r="EC148" s="26">
        <f t="shared" si="243"/>
        <v>0.12</v>
      </c>
      <c r="ED148" s="26">
        <f t="shared" si="243"/>
        <v>0.12</v>
      </c>
      <c r="EE148" s="26">
        <f t="shared" si="243"/>
        <v>0.19439999999999999</v>
      </c>
      <c r="EF148" s="26">
        <f t="shared" si="243"/>
        <v>0.20939999999999998</v>
      </c>
      <c r="EG148" s="26">
        <f t="shared" si="243"/>
        <v>0.17399999999999999</v>
      </c>
      <c r="EH148" s="26">
        <f t="shared" si="243"/>
        <v>0.13980000000000001</v>
      </c>
      <c r="EI148" s="26">
        <f t="shared" si="243"/>
        <v>0.22299999999999998</v>
      </c>
      <c r="EJ148" s="26">
        <f t="shared" si="243"/>
        <v>0.13739999999999999</v>
      </c>
      <c r="EK148" s="26">
        <f t="shared" si="243"/>
        <v>0.12</v>
      </c>
      <c r="EL148" s="26">
        <f t="shared" si="243"/>
        <v>0.12529999999999999</v>
      </c>
      <c r="EM148" s="26">
        <f t="shared" si="243"/>
        <v>0.15909999999999999</v>
      </c>
      <c r="EN148" s="26">
        <f t="shared" si="243"/>
        <v>0.2021</v>
      </c>
      <c r="EO148" s="26">
        <f t="shared" si="243"/>
        <v>0.1249</v>
      </c>
      <c r="EP148" s="26">
        <f t="shared" si="243"/>
        <v>0.12</v>
      </c>
      <c r="EQ148" s="26">
        <f t="shared" si="243"/>
        <v>0.12</v>
      </c>
      <c r="ER148" s="26">
        <f t="shared" si="243"/>
        <v>0.12</v>
      </c>
      <c r="ES148" s="26">
        <f t="shared" si="243"/>
        <v>0.16109999999999999</v>
      </c>
      <c r="ET148" s="26">
        <f t="shared" si="243"/>
        <v>0.21</v>
      </c>
      <c r="EU148" s="26">
        <f t="shared" si="243"/>
        <v>0.26180000000000003</v>
      </c>
      <c r="EV148" s="26">
        <f t="shared" si="243"/>
        <v>0.1636</v>
      </c>
      <c r="EW148" s="26">
        <f t="shared" si="243"/>
        <v>0.12</v>
      </c>
      <c r="EX148" s="26">
        <f t="shared" si="243"/>
        <v>0.1399</v>
      </c>
      <c r="EY148" s="26">
        <f t="shared" si="243"/>
        <v>0.1779</v>
      </c>
      <c r="EZ148" s="26">
        <f t="shared" si="243"/>
        <v>0.14560000000000001</v>
      </c>
      <c r="FA148" s="26">
        <f t="shared" si="243"/>
        <v>0.12</v>
      </c>
      <c r="FB148" s="26">
        <f t="shared" si="243"/>
        <v>0.21970000000000001</v>
      </c>
      <c r="FC148" s="26">
        <f t="shared" si="243"/>
        <v>0.12</v>
      </c>
      <c r="FD148" s="26">
        <f t="shared" si="243"/>
        <v>0.15189999999999998</v>
      </c>
      <c r="FE148" s="26">
        <f t="shared" si="243"/>
        <v>0.18490000000000001</v>
      </c>
      <c r="FF148" s="26">
        <f t="shared" si="243"/>
        <v>0.15670000000000001</v>
      </c>
      <c r="FG148" s="26">
        <f t="shared" si="243"/>
        <v>0.12</v>
      </c>
      <c r="FH148" s="26">
        <f t="shared" si="243"/>
        <v>0.12</v>
      </c>
      <c r="FI148" s="26">
        <f t="shared" si="243"/>
        <v>0.16899999999999998</v>
      </c>
      <c r="FJ148" s="26">
        <f t="shared" si="243"/>
        <v>0.12</v>
      </c>
      <c r="FK148" s="26">
        <f t="shared" si="243"/>
        <v>0.1469</v>
      </c>
      <c r="FL148" s="26">
        <f t="shared" si="243"/>
        <v>0.12</v>
      </c>
      <c r="FM148" s="26">
        <f t="shared" si="243"/>
        <v>0.12</v>
      </c>
      <c r="FN148" s="26">
        <f t="shared" si="243"/>
        <v>0.18919999999999998</v>
      </c>
      <c r="FO148" s="26">
        <f t="shared" si="243"/>
        <v>0.13539999999999999</v>
      </c>
      <c r="FP148" s="26">
        <f t="shared" si="243"/>
        <v>0.15239999999999998</v>
      </c>
      <c r="FQ148" s="26">
        <f t="shared" si="243"/>
        <v>0.12</v>
      </c>
      <c r="FR148" s="26">
        <f t="shared" si="243"/>
        <v>0.12</v>
      </c>
      <c r="FS148" s="26">
        <f t="shared" si="243"/>
        <v>0.12</v>
      </c>
      <c r="FT148" s="26">
        <f t="shared" si="243"/>
        <v>0.1588</v>
      </c>
      <c r="FU148" s="26">
        <f t="shared" si="243"/>
        <v>0.1719</v>
      </c>
      <c r="FV148" s="26">
        <f t="shared" si="243"/>
        <v>0.16749999999999998</v>
      </c>
      <c r="FW148" s="26">
        <f t="shared" si="243"/>
        <v>0.16899999999999998</v>
      </c>
      <c r="FX148" s="26">
        <f t="shared" si="243"/>
        <v>0.12</v>
      </c>
      <c r="FY148" s="87"/>
      <c r="FZ148" s="44">
        <f>SUM(C148:FX148)</f>
        <v>27.185100000000009</v>
      </c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:193" x14ac:dyDescent="0.35">
      <c r="A149" s="2"/>
      <c r="B149" s="2" t="s">
        <v>886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:193" x14ac:dyDescent="0.35">
      <c r="A150" s="3" t="s">
        <v>887</v>
      </c>
      <c r="B150" s="2" t="s">
        <v>888</v>
      </c>
      <c r="C150" s="2">
        <f>ROUND(IF(C103&lt;=459,C124*C141*C137,0),2)</f>
        <v>0</v>
      </c>
      <c r="D150" s="2">
        <f t="shared" ref="D150:BO150" si="244">ROUND(IF(D103&lt;=459,D124*D141*D137,0),2)</f>
        <v>0</v>
      </c>
      <c r="E150" s="2">
        <f t="shared" si="244"/>
        <v>0</v>
      </c>
      <c r="F150" s="2">
        <f t="shared" si="244"/>
        <v>0</v>
      </c>
      <c r="G150" s="2">
        <f t="shared" si="244"/>
        <v>0</v>
      </c>
      <c r="H150" s="2">
        <f t="shared" si="244"/>
        <v>0</v>
      </c>
      <c r="I150" s="2">
        <f t="shared" si="244"/>
        <v>0</v>
      </c>
      <c r="J150" s="2">
        <f t="shared" si="244"/>
        <v>0</v>
      </c>
      <c r="K150" s="2">
        <f t="shared" si="244"/>
        <v>285194.96000000002</v>
      </c>
      <c r="L150" s="2">
        <f t="shared" si="244"/>
        <v>0</v>
      </c>
      <c r="M150" s="2">
        <f t="shared" si="244"/>
        <v>0</v>
      </c>
      <c r="N150" s="2">
        <f t="shared" si="244"/>
        <v>0</v>
      </c>
      <c r="O150" s="2">
        <f t="shared" si="244"/>
        <v>0</v>
      </c>
      <c r="P150" s="2">
        <f t="shared" si="244"/>
        <v>297778.23</v>
      </c>
      <c r="Q150" s="2">
        <f t="shared" si="244"/>
        <v>0</v>
      </c>
      <c r="R150" s="2">
        <f t="shared" si="244"/>
        <v>0</v>
      </c>
      <c r="S150" s="2">
        <f t="shared" si="244"/>
        <v>0</v>
      </c>
      <c r="T150" s="2">
        <f t="shared" si="244"/>
        <v>261559.61</v>
      </c>
      <c r="U150" s="2">
        <f t="shared" si="244"/>
        <v>96072.09</v>
      </c>
      <c r="V150" s="2">
        <f t="shared" si="244"/>
        <v>343264.29</v>
      </c>
      <c r="W150" s="2">
        <f t="shared" si="244"/>
        <v>98377.91</v>
      </c>
      <c r="X150" s="2">
        <f t="shared" si="244"/>
        <v>59814.11</v>
      </c>
      <c r="Y150" s="2">
        <f t="shared" si="244"/>
        <v>0</v>
      </c>
      <c r="Z150" s="2">
        <f t="shared" si="244"/>
        <v>168224.86</v>
      </c>
      <c r="AA150" s="2">
        <f t="shared" si="244"/>
        <v>0</v>
      </c>
      <c r="AB150" s="2">
        <f t="shared" si="244"/>
        <v>0</v>
      </c>
      <c r="AC150" s="2">
        <f t="shared" si="244"/>
        <v>0</v>
      </c>
      <c r="AD150" s="2">
        <f t="shared" si="244"/>
        <v>0</v>
      </c>
      <c r="AE150" s="2">
        <f t="shared" si="244"/>
        <v>165110.03</v>
      </c>
      <c r="AF150" s="2">
        <f t="shared" si="244"/>
        <v>201763.26</v>
      </c>
      <c r="AG150" s="2">
        <f t="shared" si="244"/>
        <v>0</v>
      </c>
      <c r="AH150" s="2">
        <f t="shared" si="244"/>
        <v>0</v>
      </c>
      <c r="AI150" s="2">
        <f t="shared" si="244"/>
        <v>361631.14</v>
      </c>
      <c r="AJ150" s="2">
        <f t="shared" si="244"/>
        <v>333090.88</v>
      </c>
      <c r="AK150" s="2">
        <f t="shared" si="244"/>
        <v>327952.48</v>
      </c>
      <c r="AL150" s="2">
        <f t="shared" si="244"/>
        <v>410068.51</v>
      </c>
      <c r="AM150" s="2">
        <f t="shared" si="244"/>
        <v>342375.55</v>
      </c>
      <c r="AN150" s="2">
        <f t="shared" si="244"/>
        <v>256682.35</v>
      </c>
      <c r="AO150" s="2">
        <f t="shared" si="244"/>
        <v>0</v>
      </c>
      <c r="AP150" s="2">
        <f t="shared" si="244"/>
        <v>0</v>
      </c>
      <c r="AQ150" s="2">
        <f t="shared" si="244"/>
        <v>294870.96999999997</v>
      </c>
      <c r="AR150" s="2">
        <f t="shared" si="244"/>
        <v>0</v>
      </c>
      <c r="AS150" s="2">
        <f t="shared" si="244"/>
        <v>0</v>
      </c>
      <c r="AT150" s="2">
        <f t="shared" si="244"/>
        <v>0</v>
      </c>
      <c r="AU150" s="2">
        <f t="shared" si="244"/>
        <v>209262.32</v>
      </c>
      <c r="AV150" s="2">
        <f t="shared" si="244"/>
        <v>343897.87</v>
      </c>
      <c r="AW150" s="2">
        <f t="shared" si="244"/>
        <v>173746.39</v>
      </c>
      <c r="AX150" s="2">
        <f t="shared" si="244"/>
        <v>120264.08</v>
      </c>
      <c r="AY150" s="2">
        <f t="shared" si="244"/>
        <v>346910.96</v>
      </c>
      <c r="AZ150" s="2">
        <f t="shared" si="244"/>
        <v>0</v>
      </c>
      <c r="BA150" s="2">
        <f t="shared" si="244"/>
        <v>0</v>
      </c>
      <c r="BB150" s="2">
        <f t="shared" si="244"/>
        <v>0</v>
      </c>
      <c r="BC150" s="2">
        <f t="shared" si="244"/>
        <v>0</v>
      </c>
      <c r="BD150" s="2">
        <f t="shared" si="244"/>
        <v>0</v>
      </c>
      <c r="BE150" s="2">
        <f t="shared" si="244"/>
        <v>0</v>
      </c>
      <c r="BF150" s="2">
        <f t="shared" si="244"/>
        <v>0</v>
      </c>
      <c r="BG150" s="2">
        <f t="shared" si="244"/>
        <v>0</v>
      </c>
      <c r="BH150" s="2">
        <f t="shared" si="244"/>
        <v>0</v>
      </c>
      <c r="BI150" s="2">
        <f t="shared" si="244"/>
        <v>371230.27</v>
      </c>
      <c r="BJ150" s="2">
        <f t="shared" si="244"/>
        <v>0</v>
      </c>
      <c r="BK150" s="2">
        <f t="shared" si="244"/>
        <v>0</v>
      </c>
      <c r="BL150" s="2">
        <f t="shared" si="244"/>
        <v>152010.79999999999</v>
      </c>
      <c r="BM150" s="2">
        <f t="shared" si="244"/>
        <v>386664.25</v>
      </c>
      <c r="BN150" s="2">
        <f t="shared" si="244"/>
        <v>0</v>
      </c>
      <c r="BO150" s="2">
        <f t="shared" si="244"/>
        <v>0</v>
      </c>
      <c r="BP150" s="2">
        <f t="shared" ref="BP150:EA150" si="245">ROUND(IF(BP103&lt;=459,BP124*BP141*BP137,0),2)</f>
        <v>208170.2</v>
      </c>
      <c r="BQ150" s="2">
        <f t="shared" si="245"/>
        <v>0</v>
      </c>
      <c r="BR150" s="2">
        <f t="shared" si="245"/>
        <v>0</v>
      </c>
      <c r="BS150" s="2">
        <f t="shared" si="245"/>
        <v>0</v>
      </c>
      <c r="BT150" s="2">
        <f t="shared" si="245"/>
        <v>286796.53999999998</v>
      </c>
      <c r="BU150" s="2">
        <f t="shared" si="245"/>
        <v>284256.11</v>
      </c>
      <c r="BV150" s="2">
        <f t="shared" si="245"/>
        <v>0</v>
      </c>
      <c r="BW150" s="2">
        <f t="shared" si="245"/>
        <v>0</v>
      </c>
      <c r="BX150" s="2">
        <f t="shared" si="245"/>
        <v>65256.87</v>
      </c>
      <c r="BY150" s="2">
        <f t="shared" si="245"/>
        <v>547963.09</v>
      </c>
      <c r="BZ150" s="2">
        <f t="shared" si="245"/>
        <v>310569.59999999998</v>
      </c>
      <c r="CA150" s="2">
        <f t="shared" si="245"/>
        <v>110054.72</v>
      </c>
      <c r="CB150" s="2">
        <f t="shared" si="245"/>
        <v>0</v>
      </c>
      <c r="CC150" s="2">
        <f t="shared" si="245"/>
        <v>251523.88</v>
      </c>
      <c r="CD150" s="2">
        <f t="shared" si="245"/>
        <v>31582.47</v>
      </c>
      <c r="CE150" s="2">
        <f t="shared" si="245"/>
        <v>162531.06</v>
      </c>
      <c r="CF150" s="2">
        <f t="shared" si="245"/>
        <v>118551.49</v>
      </c>
      <c r="CG150" s="2">
        <f t="shared" si="245"/>
        <v>179391.48</v>
      </c>
      <c r="CH150" s="2">
        <f t="shared" si="245"/>
        <v>169087.39</v>
      </c>
      <c r="CI150" s="2">
        <f t="shared" si="245"/>
        <v>0</v>
      </c>
      <c r="CJ150" s="2">
        <f t="shared" si="245"/>
        <v>0</v>
      </c>
      <c r="CK150" s="2">
        <f t="shared" si="245"/>
        <v>0</v>
      </c>
      <c r="CL150" s="2">
        <f t="shared" si="245"/>
        <v>0</v>
      </c>
      <c r="CM150" s="2">
        <f t="shared" si="245"/>
        <v>0</v>
      </c>
      <c r="CN150" s="2">
        <f t="shared" si="245"/>
        <v>0</v>
      </c>
      <c r="CO150" s="2">
        <f t="shared" si="245"/>
        <v>0</v>
      </c>
      <c r="CP150" s="2">
        <f t="shared" si="245"/>
        <v>0</v>
      </c>
      <c r="CQ150" s="2">
        <f t="shared" si="245"/>
        <v>0</v>
      </c>
      <c r="CR150" s="2">
        <f t="shared" si="245"/>
        <v>154393.42000000001</v>
      </c>
      <c r="CS150" s="2">
        <f t="shared" si="245"/>
        <v>189380.52</v>
      </c>
      <c r="CT150" s="2">
        <f t="shared" si="245"/>
        <v>216342.1</v>
      </c>
      <c r="CU150" s="2">
        <f t="shared" si="245"/>
        <v>0</v>
      </c>
      <c r="CV150" s="2">
        <f t="shared" si="245"/>
        <v>23012.21</v>
      </c>
      <c r="CW150" s="2">
        <f t="shared" si="245"/>
        <v>225678.07999999999</v>
      </c>
      <c r="CX150" s="2">
        <f t="shared" si="245"/>
        <v>335554.89</v>
      </c>
      <c r="CY150" s="2">
        <f t="shared" si="245"/>
        <v>35252.019999999997</v>
      </c>
      <c r="CZ150" s="2">
        <f t="shared" si="245"/>
        <v>0</v>
      </c>
      <c r="DA150" s="2">
        <f t="shared" si="245"/>
        <v>105232.55</v>
      </c>
      <c r="DB150" s="2">
        <f t="shared" si="245"/>
        <v>158726.6</v>
      </c>
      <c r="DC150" s="2">
        <f t="shared" si="245"/>
        <v>108596.12</v>
      </c>
      <c r="DD150" s="2">
        <f t="shared" si="245"/>
        <v>243550.94</v>
      </c>
      <c r="DE150" s="2">
        <f t="shared" si="245"/>
        <v>232696</v>
      </c>
      <c r="DF150" s="2">
        <f t="shared" si="245"/>
        <v>0</v>
      </c>
      <c r="DG150" s="2">
        <f t="shared" si="245"/>
        <v>98282.9</v>
      </c>
      <c r="DH150" s="2">
        <f t="shared" si="245"/>
        <v>0</v>
      </c>
      <c r="DI150" s="2">
        <f t="shared" si="245"/>
        <v>0</v>
      </c>
      <c r="DJ150" s="2">
        <f t="shared" si="245"/>
        <v>0</v>
      </c>
      <c r="DK150" s="2">
        <f t="shared" si="245"/>
        <v>0</v>
      </c>
      <c r="DL150" s="2">
        <f t="shared" si="245"/>
        <v>0</v>
      </c>
      <c r="DM150" s="2">
        <f t="shared" si="245"/>
        <v>283100.67</v>
      </c>
      <c r="DN150" s="2">
        <f t="shared" si="245"/>
        <v>0</v>
      </c>
      <c r="DO150" s="2">
        <f t="shared" si="245"/>
        <v>0</v>
      </c>
      <c r="DP150" s="2">
        <f t="shared" si="245"/>
        <v>144978.5</v>
      </c>
      <c r="DQ150" s="2">
        <f t="shared" si="245"/>
        <v>0</v>
      </c>
      <c r="DR150" s="2">
        <f t="shared" si="245"/>
        <v>0</v>
      </c>
      <c r="DS150" s="2">
        <f t="shared" si="245"/>
        <v>0</v>
      </c>
      <c r="DT150" s="2">
        <f t="shared" si="245"/>
        <v>338500.72</v>
      </c>
      <c r="DU150" s="2">
        <f t="shared" si="245"/>
        <v>340380.24</v>
      </c>
      <c r="DV150" s="2">
        <f t="shared" si="245"/>
        <v>194097.44</v>
      </c>
      <c r="DW150" s="2">
        <f t="shared" si="245"/>
        <v>267697.59999999998</v>
      </c>
      <c r="DX150" s="2">
        <f t="shared" si="245"/>
        <v>144404.78</v>
      </c>
      <c r="DY150" s="2">
        <f t="shared" si="245"/>
        <v>140987.35999999999</v>
      </c>
      <c r="DZ150" s="2">
        <f t="shared" si="245"/>
        <v>0</v>
      </c>
      <c r="EA150" s="2">
        <f t="shared" si="245"/>
        <v>0</v>
      </c>
      <c r="EB150" s="2">
        <f t="shared" ref="EB150:FX150" si="246">ROUND(IF(EB103&lt;=459,EB124*EB141*EB137,0),2)</f>
        <v>0</v>
      </c>
      <c r="EC150" s="2">
        <f t="shared" si="246"/>
        <v>171664.09</v>
      </c>
      <c r="ED150" s="2">
        <f t="shared" si="246"/>
        <v>0</v>
      </c>
      <c r="EE150" s="2">
        <f t="shared" si="246"/>
        <v>275824.69</v>
      </c>
      <c r="EF150" s="2">
        <f t="shared" si="246"/>
        <v>0</v>
      </c>
      <c r="EG150" s="2">
        <f t="shared" si="246"/>
        <v>286154.21999999997</v>
      </c>
      <c r="EH150" s="2">
        <f t="shared" si="246"/>
        <v>239487.13</v>
      </c>
      <c r="EI150" s="2">
        <f t="shared" si="246"/>
        <v>0</v>
      </c>
      <c r="EJ150" s="2">
        <f t="shared" si="246"/>
        <v>0</v>
      </c>
      <c r="EK150" s="2">
        <f t="shared" si="246"/>
        <v>0</v>
      </c>
      <c r="EL150" s="2">
        <f t="shared" si="246"/>
        <v>307959.95</v>
      </c>
      <c r="EM150" s="2">
        <f t="shared" si="246"/>
        <v>337999.29</v>
      </c>
      <c r="EN150" s="2">
        <f t="shared" si="246"/>
        <v>0</v>
      </c>
      <c r="EO150" s="2">
        <f t="shared" si="246"/>
        <v>240396.64</v>
      </c>
      <c r="EP150" s="2">
        <f t="shared" si="246"/>
        <v>191275.04</v>
      </c>
      <c r="EQ150" s="2">
        <f t="shared" si="246"/>
        <v>0</v>
      </c>
      <c r="ER150" s="2">
        <f t="shared" si="246"/>
        <v>163986.41</v>
      </c>
      <c r="ES150" s="2">
        <f t="shared" si="246"/>
        <v>275728.74</v>
      </c>
      <c r="ET150" s="2">
        <f t="shared" si="246"/>
        <v>361568.7</v>
      </c>
      <c r="EU150" s="2">
        <f t="shared" si="246"/>
        <v>0</v>
      </c>
      <c r="EV150" s="2">
        <f t="shared" si="246"/>
        <v>112314.07</v>
      </c>
      <c r="EW150" s="2">
        <f t="shared" si="246"/>
        <v>0</v>
      </c>
      <c r="EX150" s="2">
        <f t="shared" si="246"/>
        <v>220502.13</v>
      </c>
      <c r="EY150" s="2">
        <f t="shared" si="246"/>
        <v>0</v>
      </c>
      <c r="EZ150" s="2">
        <f t="shared" si="246"/>
        <v>166397.70000000001</v>
      </c>
      <c r="FA150" s="2">
        <f t="shared" si="246"/>
        <v>0</v>
      </c>
      <c r="FB150" s="2">
        <f t="shared" si="246"/>
        <v>386645.74</v>
      </c>
      <c r="FC150" s="2">
        <f t="shared" si="246"/>
        <v>0</v>
      </c>
      <c r="FD150" s="2">
        <f t="shared" si="246"/>
        <v>356407.59</v>
      </c>
      <c r="FE150" s="2">
        <f t="shared" si="246"/>
        <v>126175.02</v>
      </c>
      <c r="FF150" s="2">
        <f t="shared" si="246"/>
        <v>228799.21</v>
      </c>
      <c r="FG150" s="2">
        <f t="shared" si="246"/>
        <v>131911.28</v>
      </c>
      <c r="FH150" s="2">
        <f t="shared" si="246"/>
        <v>84546.42</v>
      </c>
      <c r="FI150" s="2">
        <f t="shared" si="246"/>
        <v>0</v>
      </c>
      <c r="FJ150" s="2">
        <f t="shared" si="246"/>
        <v>0</v>
      </c>
      <c r="FK150" s="2">
        <f t="shared" si="246"/>
        <v>0</v>
      </c>
      <c r="FL150" s="2">
        <f t="shared" si="246"/>
        <v>0</v>
      </c>
      <c r="FM150" s="2">
        <f t="shared" si="246"/>
        <v>0</v>
      </c>
      <c r="FN150" s="2">
        <f t="shared" si="246"/>
        <v>0</v>
      </c>
      <c r="FO150" s="2">
        <f t="shared" si="246"/>
        <v>0</v>
      </c>
      <c r="FP150" s="2">
        <f t="shared" si="246"/>
        <v>0</v>
      </c>
      <c r="FQ150" s="2">
        <f t="shared" si="246"/>
        <v>0</v>
      </c>
      <c r="FR150" s="2">
        <f t="shared" si="246"/>
        <v>101866.14</v>
      </c>
      <c r="FS150" s="2">
        <f t="shared" si="246"/>
        <v>103808.3</v>
      </c>
      <c r="FT150" s="2">
        <f t="shared" si="246"/>
        <v>89015.56</v>
      </c>
      <c r="FU150" s="2">
        <f t="shared" si="246"/>
        <v>0</v>
      </c>
      <c r="FV150" s="2">
        <f t="shared" si="246"/>
        <v>0</v>
      </c>
      <c r="FW150" s="2">
        <f t="shared" si="246"/>
        <v>199621.94</v>
      </c>
      <c r="FX150" s="2">
        <f t="shared" si="246"/>
        <v>82838.759999999995</v>
      </c>
      <c r="FY150" s="26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:193" x14ac:dyDescent="0.35">
      <c r="A151" s="2"/>
      <c r="B151" s="2" t="s">
        <v>889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:193" x14ac:dyDescent="0.35">
      <c r="A152" s="3" t="s">
        <v>890</v>
      </c>
      <c r="B152" s="2" t="s">
        <v>891</v>
      </c>
      <c r="C152" s="2">
        <f>ROUND(IF(C103&lt;=459,0,IF(C139&lt;=C19,C124*C141*C137,0)),2)</f>
        <v>0</v>
      </c>
      <c r="D152" s="2">
        <f t="shared" ref="D152:BO152" si="247">ROUND(IF(D103&lt;=459,0,IF(D139&lt;=D19,D124*D141*D137,0)),2)</f>
        <v>0</v>
      </c>
      <c r="E152" s="2">
        <f t="shared" si="247"/>
        <v>0</v>
      </c>
      <c r="F152" s="2">
        <f t="shared" si="247"/>
        <v>0</v>
      </c>
      <c r="G152" s="2">
        <f t="shared" si="247"/>
        <v>1083193.69</v>
      </c>
      <c r="H152" s="2">
        <f t="shared" si="247"/>
        <v>601286.93999999994</v>
      </c>
      <c r="I152" s="2">
        <f t="shared" si="247"/>
        <v>0</v>
      </c>
      <c r="J152" s="2">
        <f t="shared" si="247"/>
        <v>0</v>
      </c>
      <c r="K152" s="2">
        <f t="shared" si="247"/>
        <v>0</v>
      </c>
      <c r="L152" s="2">
        <f t="shared" si="247"/>
        <v>0</v>
      </c>
      <c r="M152" s="2">
        <f t="shared" si="247"/>
        <v>0</v>
      </c>
      <c r="N152" s="2">
        <f t="shared" si="247"/>
        <v>25142156.91</v>
      </c>
      <c r="O152" s="2">
        <f t="shared" si="247"/>
        <v>3936501.88</v>
      </c>
      <c r="P152" s="2">
        <f t="shared" si="247"/>
        <v>0</v>
      </c>
      <c r="Q152" s="2">
        <f t="shared" si="247"/>
        <v>0</v>
      </c>
      <c r="R152" s="2">
        <f t="shared" si="247"/>
        <v>0</v>
      </c>
      <c r="S152" s="2">
        <f t="shared" si="247"/>
        <v>0</v>
      </c>
      <c r="T152" s="2">
        <f t="shared" si="247"/>
        <v>0</v>
      </c>
      <c r="U152" s="2">
        <f t="shared" si="247"/>
        <v>0</v>
      </c>
      <c r="V152" s="2">
        <f t="shared" si="247"/>
        <v>0</v>
      </c>
      <c r="W152" s="2">
        <f t="shared" si="247"/>
        <v>0</v>
      </c>
      <c r="X152" s="2">
        <f t="shared" si="247"/>
        <v>0</v>
      </c>
      <c r="Y152" s="2">
        <f t="shared" si="247"/>
        <v>0</v>
      </c>
      <c r="Z152" s="2">
        <f t="shared" si="247"/>
        <v>0</v>
      </c>
      <c r="AA152" s="2">
        <f t="shared" si="247"/>
        <v>14756771.41</v>
      </c>
      <c r="AB152" s="2">
        <f t="shared" si="247"/>
        <v>9832828.4000000004</v>
      </c>
      <c r="AC152" s="2">
        <f t="shared" si="247"/>
        <v>432727.03</v>
      </c>
      <c r="AD152" s="2">
        <f t="shared" si="247"/>
        <v>727363.7</v>
      </c>
      <c r="AE152" s="2">
        <f t="shared" si="247"/>
        <v>0</v>
      </c>
      <c r="AF152" s="2">
        <f t="shared" si="247"/>
        <v>0</v>
      </c>
      <c r="AG152" s="2">
        <f t="shared" si="247"/>
        <v>280460.06</v>
      </c>
      <c r="AH152" s="2">
        <f t="shared" si="247"/>
        <v>0</v>
      </c>
      <c r="AI152" s="2">
        <f t="shared" si="247"/>
        <v>0</v>
      </c>
      <c r="AJ152" s="2">
        <f t="shared" si="247"/>
        <v>0</v>
      </c>
      <c r="AK152" s="2">
        <f t="shared" si="247"/>
        <v>0</v>
      </c>
      <c r="AL152" s="2">
        <f t="shared" si="247"/>
        <v>0</v>
      </c>
      <c r="AM152" s="2">
        <f t="shared" si="247"/>
        <v>0</v>
      </c>
      <c r="AN152" s="2">
        <f t="shared" si="247"/>
        <v>0</v>
      </c>
      <c r="AO152" s="2">
        <f t="shared" si="247"/>
        <v>0</v>
      </c>
      <c r="AP152" s="2">
        <f t="shared" si="247"/>
        <v>0</v>
      </c>
      <c r="AQ152" s="2">
        <f t="shared" si="247"/>
        <v>0</v>
      </c>
      <c r="AR152" s="2">
        <f t="shared" si="247"/>
        <v>14107123.779999999</v>
      </c>
      <c r="AS152" s="2">
        <f t="shared" si="247"/>
        <v>3688841.09</v>
      </c>
      <c r="AT152" s="2">
        <f t="shared" si="247"/>
        <v>806477.43</v>
      </c>
      <c r="AU152" s="2">
        <f t="shared" si="247"/>
        <v>0</v>
      </c>
      <c r="AV152" s="2">
        <f t="shared" si="247"/>
        <v>0</v>
      </c>
      <c r="AW152" s="2">
        <f t="shared" si="247"/>
        <v>0</v>
      </c>
      <c r="AX152" s="2">
        <f t="shared" si="247"/>
        <v>0</v>
      </c>
      <c r="AY152" s="2">
        <f t="shared" si="247"/>
        <v>0</v>
      </c>
      <c r="AZ152" s="2">
        <f t="shared" si="247"/>
        <v>0</v>
      </c>
      <c r="BA152" s="2">
        <f t="shared" si="247"/>
        <v>0</v>
      </c>
      <c r="BB152" s="2">
        <f t="shared" si="247"/>
        <v>0</v>
      </c>
      <c r="BC152" s="2">
        <f t="shared" si="247"/>
        <v>0</v>
      </c>
      <c r="BD152" s="2">
        <f t="shared" si="247"/>
        <v>1017062.12</v>
      </c>
      <c r="BE152" s="2">
        <f t="shared" si="247"/>
        <v>569783.63</v>
      </c>
      <c r="BF152" s="2">
        <f t="shared" si="247"/>
        <v>7601479.0800000001</v>
      </c>
      <c r="BG152" s="2">
        <f t="shared" si="247"/>
        <v>0</v>
      </c>
      <c r="BH152" s="2">
        <f t="shared" si="247"/>
        <v>252943.08</v>
      </c>
      <c r="BI152" s="2">
        <f t="shared" si="247"/>
        <v>0</v>
      </c>
      <c r="BJ152" s="2">
        <f t="shared" si="247"/>
        <v>1422668.53</v>
      </c>
      <c r="BK152" s="2">
        <f t="shared" si="247"/>
        <v>0</v>
      </c>
      <c r="BL152" s="2">
        <f t="shared" si="247"/>
        <v>0</v>
      </c>
      <c r="BM152" s="2">
        <f t="shared" si="247"/>
        <v>0</v>
      </c>
      <c r="BN152" s="2">
        <f t="shared" si="247"/>
        <v>0</v>
      </c>
      <c r="BO152" s="2">
        <f t="shared" si="247"/>
        <v>0</v>
      </c>
      <c r="BP152" s="2">
        <f t="shared" ref="BP152:EA152" si="248">ROUND(IF(BP103&lt;=459,0,IF(BP139&lt;=BP19,BP124*BP141*BP137,0)),2)</f>
        <v>0</v>
      </c>
      <c r="BQ152" s="2">
        <f t="shared" si="248"/>
        <v>0</v>
      </c>
      <c r="BR152" s="2">
        <f t="shared" si="248"/>
        <v>0</v>
      </c>
      <c r="BS152" s="2">
        <f t="shared" si="248"/>
        <v>0</v>
      </c>
      <c r="BT152" s="2">
        <f t="shared" si="248"/>
        <v>0</v>
      </c>
      <c r="BU152" s="2">
        <f t="shared" si="248"/>
        <v>0</v>
      </c>
      <c r="BV152" s="2">
        <f t="shared" si="248"/>
        <v>556207.61</v>
      </c>
      <c r="BW152" s="2">
        <f t="shared" si="248"/>
        <v>946859.81</v>
      </c>
      <c r="BX152" s="2">
        <f t="shared" si="248"/>
        <v>0</v>
      </c>
      <c r="BY152" s="2">
        <f t="shared" si="248"/>
        <v>0</v>
      </c>
      <c r="BZ152" s="2">
        <f t="shared" si="248"/>
        <v>0</v>
      </c>
      <c r="CA152" s="2">
        <f t="shared" si="248"/>
        <v>0</v>
      </c>
      <c r="CB152" s="2">
        <f t="shared" si="248"/>
        <v>29317776.010000002</v>
      </c>
      <c r="CC152" s="2">
        <f t="shared" si="248"/>
        <v>0</v>
      </c>
      <c r="CD152" s="2">
        <f t="shared" si="248"/>
        <v>0</v>
      </c>
      <c r="CE152" s="2">
        <f t="shared" si="248"/>
        <v>0</v>
      </c>
      <c r="CF152" s="2">
        <f t="shared" si="248"/>
        <v>0</v>
      </c>
      <c r="CG152" s="2">
        <f t="shared" si="248"/>
        <v>0</v>
      </c>
      <c r="CH152" s="2">
        <f t="shared" si="248"/>
        <v>0</v>
      </c>
      <c r="CI152" s="2">
        <f t="shared" si="248"/>
        <v>0</v>
      </c>
      <c r="CJ152" s="2">
        <f t="shared" si="248"/>
        <v>0</v>
      </c>
      <c r="CK152" s="2">
        <f t="shared" si="248"/>
        <v>2370133.85</v>
      </c>
      <c r="CL152" s="2">
        <f t="shared" si="248"/>
        <v>688308.72</v>
      </c>
      <c r="CM152" s="2">
        <f t="shared" si="248"/>
        <v>0</v>
      </c>
      <c r="CN152" s="2">
        <f t="shared" si="248"/>
        <v>12632361.24</v>
      </c>
      <c r="CO152" s="2">
        <f t="shared" si="248"/>
        <v>5886431.9199999999</v>
      </c>
      <c r="CP152" s="2">
        <f t="shared" si="248"/>
        <v>0</v>
      </c>
      <c r="CQ152" s="2">
        <f t="shared" si="248"/>
        <v>0</v>
      </c>
      <c r="CR152" s="2">
        <f t="shared" si="248"/>
        <v>0</v>
      </c>
      <c r="CS152" s="2">
        <f t="shared" si="248"/>
        <v>0</v>
      </c>
      <c r="CT152" s="2">
        <f t="shared" si="248"/>
        <v>0</v>
      </c>
      <c r="CU152" s="2">
        <f t="shared" si="248"/>
        <v>272888.77</v>
      </c>
      <c r="CV152" s="2">
        <f t="shared" si="248"/>
        <v>0</v>
      </c>
      <c r="CW152" s="2">
        <f t="shared" si="248"/>
        <v>0</v>
      </c>
      <c r="CX152" s="2">
        <f t="shared" si="248"/>
        <v>0</v>
      </c>
      <c r="CY152" s="2">
        <f t="shared" si="248"/>
        <v>0</v>
      </c>
      <c r="CZ152" s="2">
        <f t="shared" si="248"/>
        <v>0</v>
      </c>
      <c r="DA152" s="2">
        <f t="shared" si="248"/>
        <v>0</v>
      </c>
      <c r="DB152" s="2">
        <f t="shared" si="248"/>
        <v>0</v>
      </c>
      <c r="DC152" s="2">
        <f t="shared" si="248"/>
        <v>0</v>
      </c>
      <c r="DD152" s="2">
        <f t="shared" si="248"/>
        <v>0</v>
      </c>
      <c r="DE152" s="2">
        <f t="shared" si="248"/>
        <v>0</v>
      </c>
      <c r="DF152" s="2">
        <f t="shared" si="248"/>
        <v>0</v>
      </c>
      <c r="DG152" s="2">
        <f t="shared" si="248"/>
        <v>0</v>
      </c>
      <c r="DH152" s="2">
        <f t="shared" si="248"/>
        <v>0</v>
      </c>
      <c r="DI152" s="2">
        <f t="shared" si="248"/>
        <v>0</v>
      </c>
      <c r="DJ152" s="2">
        <f t="shared" si="248"/>
        <v>0</v>
      </c>
      <c r="DK152" s="2">
        <f t="shared" si="248"/>
        <v>284304.13</v>
      </c>
      <c r="DL152" s="2">
        <f t="shared" si="248"/>
        <v>0</v>
      </c>
      <c r="DM152" s="2">
        <f t="shared" si="248"/>
        <v>0</v>
      </c>
      <c r="DN152" s="2">
        <f t="shared" si="248"/>
        <v>0</v>
      </c>
      <c r="DO152" s="2">
        <f t="shared" si="248"/>
        <v>0</v>
      </c>
      <c r="DP152" s="2">
        <f t="shared" si="248"/>
        <v>0</v>
      </c>
      <c r="DQ152" s="2">
        <f t="shared" si="248"/>
        <v>512100.96</v>
      </c>
      <c r="DR152" s="2">
        <f t="shared" si="248"/>
        <v>0</v>
      </c>
      <c r="DS152" s="2">
        <f t="shared" si="248"/>
        <v>0</v>
      </c>
      <c r="DT152" s="2">
        <f t="shared" si="248"/>
        <v>0</v>
      </c>
      <c r="DU152" s="2">
        <f t="shared" si="248"/>
        <v>0</v>
      </c>
      <c r="DV152" s="2">
        <f t="shared" si="248"/>
        <v>0</v>
      </c>
      <c r="DW152" s="2">
        <f t="shared" si="248"/>
        <v>0</v>
      </c>
      <c r="DX152" s="2">
        <f t="shared" si="248"/>
        <v>0</v>
      </c>
      <c r="DY152" s="2">
        <f t="shared" si="248"/>
        <v>0</v>
      </c>
      <c r="DZ152" s="2">
        <f t="shared" si="248"/>
        <v>362626.8</v>
      </c>
      <c r="EA152" s="2">
        <f t="shared" si="248"/>
        <v>335615.95</v>
      </c>
      <c r="EB152" s="2">
        <f t="shared" ref="EB152:FX152" si="249">ROUND(IF(EB103&lt;=459,0,IF(EB139&lt;=EB19,EB124*EB141*EB137,0)),2)</f>
        <v>0</v>
      </c>
      <c r="EC152" s="2">
        <f t="shared" si="249"/>
        <v>0</v>
      </c>
      <c r="ED152" s="2">
        <f t="shared" si="249"/>
        <v>183254.31</v>
      </c>
      <c r="EE152" s="2">
        <f t="shared" si="249"/>
        <v>0</v>
      </c>
      <c r="EF152" s="2">
        <f t="shared" si="249"/>
        <v>0</v>
      </c>
      <c r="EG152" s="2">
        <f t="shared" si="249"/>
        <v>0</v>
      </c>
      <c r="EH152" s="2">
        <f t="shared" si="249"/>
        <v>0</v>
      </c>
      <c r="EI152" s="2">
        <f t="shared" si="249"/>
        <v>0</v>
      </c>
      <c r="EJ152" s="2">
        <f t="shared" si="249"/>
        <v>0</v>
      </c>
      <c r="EK152" s="2">
        <f t="shared" si="249"/>
        <v>350968.1</v>
      </c>
      <c r="EL152" s="2">
        <f t="shared" si="249"/>
        <v>0</v>
      </c>
      <c r="EM152" s="2">
        <f t="shared" si="249"/>
        <v>0</v>
      </c>
      <c r="EN152" s="2">
        <f t="shared" si="249"/>
        <v>0</v>
      </c>
      <c r="EO152" s="2">
        <f t="shared" si="249"/>
        <v>0</v>
      </c>
      <c r="EP152" s="2">
        <f t="shared" si="249"/>
        <v>0</v>
      </c>
      <c r="EQ152" s="2">
        <f t="shared" si="249"/>
        <v>649850.61</v>
      </c>
      <c r="ER152" s="2">
        <f t="shared" si="249"/>
        <v>0</v>
      </c>
      <c r="ES152" s="2">
        <f t="shared" si="249"/>
        <v>0</v>
      </c>
      <c r="ET152" s="2">
        <f t="shared" si="249"/>
        <v>0</v>
      </c>
      <c r="EU152" s="2">
        <f t="shared" si="249"/>
        <v>0</v>
      </c>
      <c r="EV152" s="2">
        <f t="shared" si="249"/>
        <v>0</v>
      </c>
      <c r="EW152" s="2">
        <f t="shared" si="249"/>
        <v>422792.74</v>
      </c>
      <c r="EX152" s="2">
        <f t="shared" si="249"/>
        <v>0</v>
      </c>
      <c r="EY152" s="2">
        <f t="shared" si="249"/>
        <v>0</v>
      </c>
      <c r="EZ152" s="2">
        <f t="shared" si="249"/>
        <v>0</v>
      </c>
      <c r="FA152" s="2">
        <f t="shared" si="249"/>
        <v>1783498.69</v>
      </c>
      <c r="FB152" s="2">
        <f t="shared" si="249"/>
        <v>0</v>
      </c>
      <c r="FC152" s="2">
        <f t="shared" si="249"/>
        <v>819967.39</v>
      </c>
      <c r="FD152" s="2">
        <f t="shared" si="249"/>
        <v>0</v>
      </c>
      <c r="FE152" s="2">
        <f t="shared" si="249"/>
        <v>0</v>
      </c>
      <c r="FF152" s="2">
        <f t="shared" si="249"/>
        <v>0</v>
      </c>
      <c r="FG152" s="2">
        <f t="shared" si="249"/>
        <v>0</v>
      </c>
      <c r="FH152" s="2">
        <f t="shared" si="249"/>
        <v>0</v>
      </c>
      <c r="FI152" s="2">
        <f t="shared" si="249"/>
        <v>0</v>
      </c>
      <c r="FJ152" s="2">
        <f t="shared" si="249"/>
        <v>953056.28</v>
      </c>
      <c r="FK152" s="2">
        <f t="shared" si="249"/>
        <v>0</v>
      </c>
      <c r="FL152" s="2">
        <f t="shared" si="249"/>
        <v>2694154.84</v>
      </c>
      <c r="FM152" s="2">
        <f t="shared" si="249"/>
        <v>1619323.36</v>
      </c>
      <c r="FN152" s="2">
        <f t="shared" si="249"/>
        <v>0</v>
      </c>
      <c r="FO152" s="2">
        <f t="shared" si="249"/>
        <v>0</v>
      </c>
      <c r="FP152" s="2">
        <f t="shared" si="249"/>
        <v>0</v>
      </c>
      <c r="FQ152" s="2">
        <f t="shared" si="249"/>
        <v>476148.22</v>
      </c>
      <c r="FR152" s="2">
        <f t="shared" si="249"/>
        <v>0</v>
      </c>
      <c r="FS152" s="2">
        <f t="shared" si="249"/>
        <v>0</v>
      </c>
      <c r="FT152" s="2">
        <f t="shared" si="249"/>
        <v>0</v>
      </c>
      <c r="FU152" s="2">
        <f t="shared" si="249"/>
        <v>0</v>
      </c>
      <c r="FV152" s="2">
        <f t="shared" si="249"/>
        <v>0</v>
      </c>
      <c r="FW152" s="2">
        <f t="shared" si="249"/>
        <v>0</v>
      </c>
      <c r="FX152" s="2">
        <f t="shared" si="249"/>
        <v>0</v>
      </c>
      <c r="FY152" s="2"/>
      <c r="FZ152" s="2"/>
      <c r="GA152" s="2"/>
      <c r="GB152" s="26"/>
      <c r="GC152" s="26"/>
      <c r="GD152" s="26"/>
      <c r="GE152" s="2"/>
      <c r="GF152" s="2"/>
      <c r="GG152" s="2"/>
      <c r="GH152" s="2"/>
      <c r="GI152" s="2"/>
      <c r="GJ152" s="2"/>
      <c r="GK152" s="2"/>
    </row>
    <row r="153" spans="1:193" x14ac:dyDescent="0.35">
      <c r="A153" s="2"/>
      <c r="B153" s="2" t="s">
        <v>892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:193" x14ac:dyDescent="0.35">
      <c r="A154" s="3" t="s">
        <v>893</v>
      </c>
      <c r="B154" s="2" t="s">
        <v>894</v>
      </c>
      <c r="C154" s="12">
        <f t="shared" ref="C154:AH154" si="250">ROUND(IF((AND((C103&lt;=459),(C139&lt;=C19)))=TRUE(),0,IF((AND(C150=0,C152=0))=TRUE(),C19*C21,0)),1)</f>
        <v>3034</v>
      </c>
      <c r="D154" s="12">
        <f t="shared" si="250"/>
        <v>17349.599999999999</v>
      </c>
      <c r="E154" s="12">
        <f t="shared" si="250"/>
        <v>2491.6999999999998</v>
      </c>
      <c r="F154" s="12">
        <f t="shared" si="250"/>
        <v>11357.9</v>
      </c>
      <c r="G154" s="12">
        <f t="shared" si="250"/>
        <v>0</v>
      </c>
      <c r="H154" s="12">
        <f t="shared" si="250"/>
        <v>0</v>
      </c>
      <c r="I154" s="12">
        <f t="shared" si="250"/>
        <v>3625.7</v>
      </c>
      <c r="J154" s="12">
        <f t="shared" si="250"/>
        <v>925.3</v>
      </c>
      <c r="K154" s="12">
        <f t="shared" si="250"/>
        <v>0</v>
      </c>
      <c r="L154" s="12">
        <f t="shared" si="250"/>
        <v>971.3</v>
      </c>
      <c r="M154" s="12">
        <f t="shared" si="250"/>
        <v>395</v>
      </c>
      <c r="N154" s="12">
        <f t="shared" si="250"/>
        <v>0</v>
      </c>
      <c r="O154" s="12">
        <f t="shared" si="250"/>
        <v>0</v>
      </c>
      <c r="P154" s="12">
        <f t="shared" si="250"/>
        <v>0</v>
      </c>
      <c r="Q154" s="12">
        <f t="shared" si="250"/>
        <v>18694.099999999999</v>
      </c>
      <c r="R154" s="12">
        <f t="shared" si="250"/>
        <v>3440.1</v>
      </c>
      <c r="S154" s="12">
        <f t="shared" si="250"/>
        <v>737.2</v>
      </c>
      <c r="T154" s="12">
        <f t="shared" si="250"/>
        <v>0</v>
      </c>
      <c r="U154" s="12">
        <f t="shared" si="250"/>
        <v>0</v>
      </c>
      <c r="V154" s="12">
        <f t="shared" si="250"/>
        <v>0</v>
      </c>
      <c r="W154" s="12">
        <f t="shared" si="250"/>
        <v>0</v>
      </c>
      <c r="X154" s="12">
        <f t="shared" si="250"/>
        <v>0</v>
      </c>
      <c r="Y154" s="12">
        <f t="shared" si="250"/>
        <v>406.4</v>
      </c>
      <c r="Z154" s="12">
        <f t="shared" si="250"/>
        <v>0</v>
      </c>
      <c r="AA154" s="12">
        <f t="shared" si="250"/>
        <v>0</v>
      </c>
      <c r="AB154" s="12">
        <f t="shared" si="250"/>
        <v>0</v>
      </c>
      <c r="AC154" s="12">
        <f t="shared" si="250"/>
        <v>0</v>
      </c>
      <c r="AD154" s="12">
        <f t="shared" si="250"/>
        <v>0</v>
      </c>
      <c r="AE154" s="12">
        <f t="shared" si="250"/>
        <v>0</v>
      </c>
      <c r="AF154" s="12">
        <f t="shared" si="250"/>
        <v>0</v>
      </c>
      <c r="AG154" s="12">
        <f t="shared" si="250"/>
        <v>0</v>
      </c>
      <c r="AH154" s="12">
        <f t="shared" si="250"/>
        <v>422.4</v>
      </c>
      <c r="AI154" s="12">
        <f t="shared" ref="AI154:BN154" si="251">ROUND(IF((AND((AI103&lt;=459),(AI139&lt;=AI19)))=TRUE(),0,IF((AND(AI150=0,AI152=0))=TRUE(),AI19*AI21,0)),1)</f>
        <v>0</v>
      </c>
      <c r="AJ154" s="12">
        <f t="shared" si="251"/>
        <v>0</v>
      </c>
      <c r="AK154" s="12">
        <f t="shared" si="251"/>
        <v>0</v>
      </c>
      <c r="AL154" s="12">
        <f t="shared" si="251"/>
        <v>0</v>
      </c>
      <c r="AM154" s="12">
        <f t="shared" si="251"/>
        <v>0</v>
      </c>
      <c r="AN154" s="12">
        <f t="shared" si="251"/>
        <v>0</v>
      </c>
      <c r="AO154" s="12">
        <f t="shared" si="251"/>
        <v>1917</v>
      </c>
      <c r="AP154" s="12">
        <f t="shared" si="251"/>
        <v>39120.699999999997</v>
      </c>
      <c r="AQ154" s="12">
        <f t="shared" si="251"/>
        <v>0</v>
      </c>
      <c r="AR154" s="12">
        <f t="shared" si="251"/>
        <v>0</v>
      </c>
      <c r="AS154" s="12">
        <f t="shared" si="251"/>
        <v>0</v>
      </c>
      <c r="AT154" s="12">
        <f t="shared" si="251"/>
        <v>0</v>
      </c>
      <c r="AU154" s="12">
        <f t="shared" si="251"/>
        <v>0</v>
      </c>
      <c r="AV154" s="12">
        <f t="shared" si="251"/>
        <v>0</v>
      </c>
      <c r="AW154" s="12">
        <f t="shared" si="251"/>
        <v>0</v>
      </c>
      <c r="AX154" s="12">
        <f t="shared" si="251"/>
        <v>0</v>
      </c>
      <c r="AY154" s="12">
        <f t="shared" si="251"/>
        <v>0</v>
      </c>
      <c r="AZ154" s="12">
        <f t="shared" si="251"/>
        <v>5624</v>
      </c>
      <c r="BA154" s="12">
        <f t="shared" si="251"/>
        <v>4228.6000000000004</v>
      </c>
      <c r="BB154" s="12">
        <f t="shared" si="251"/>
        <v>3474.2</v>
      </c>
      <c r="BC154" s="12">
        <f t="shared" si="251"/>
        <v>11523.9</v>
      </c>
      <c r="BD154" s="12">
        <f t="shared" si="251"/>
        <v>0</v>
      </c>
      <c r="BE154" s="12">
        <f t="shared" si="251"/>
        <v>0</v>
      </c>
      <c r="BF154" s="12">
        <f t="shared" si="251"/>
        <v>0</v>
      </c>
      <c r="BG154" s="12">
        <f t="shared" si="251"/>
        <v>428.4</v>
      </c>
      <c r="BH154" s="12">
        <f t="shared" si="251"/>
        <v>0</v>
      </c>
      <c r="BI154" s="12">
        <f t="shared" si="251"/>
        <v>0</v>
      </c>
      <c r="BJ154" s="12">
        <f t="shared" si="251"/>
        <v>0</v>
      </c>
      <c r="BK154" s="12">
        <f t="shared" si="251"/>
        <v>12949.5</v>
      </c>
      <c r="BL154" s="12">
        <f t="shared" si="251"/>
        <v>0</v>
      </c>
      <c r="BM154" s="12">
        <f t="shared" si="251"/>
        <v>0</v>
      </c>
      <c r="BN154" s="12">
        <f t="shared" si="251"/>
        <v>1418.1</v>
      </c>
      <c r="BO154" s="12">
        <f t="shared" ref="BO154:DZ154" si="252">ROUND(IF((AND((BO103&lt;=459),(BO139&lt;=BO19)))=TRUE(),0,IF((AND(BO150=0,BO152=0))=TRUE(),BO19*BO21,0)),1)</f>
        <v>553.1</v>
      </c>
      <c r="BP154" s="12">
        <f t="shared" si="252"/>
        <v>0</v>
      </c>
      <c r="BQ154" s="12">
        <f t="shared" si="252"/>
        <v>2653.2</v>
      </c>
      <c r="BR154" s="12">
        <f t="shared" si="252"/>
        <v>2038.7</v>
      </c>
      <c r="BS154" s="12">
        <f t="shared" si="252"/>
        <v>530.70000000000005</v>
      </c>
      <c r="BT154" s="12">
        <f t="shared" si="252"/>
        <v>0</v>
      </c>
      <c r="BU154" s="12">
        <f t="shared" si="252"/>
        <v>0</v>
      </c>
      <c r="BV154" s="12">
        <f t="shared" si="252"/>
        <v>0</v>
      </c>
      <c r="BW154" s="12">
        <f t="shared" si="252"/>
        <v>0</v>
      </c>
      <c r="BX154" s="12">
        <f t="shared" si="252"/>
        <v>0</v>
      </c>
      <c r="BY154" s="12">
        <f t="shared" si="252"/>
        <v>0</v>
      </c>
      <c r="BZ154" s="12">
        <f t="shared" si="252"/>
        <v>0</v>
      </c>
      <c r="CA154" s="12">
        <f t="shared" si="252"/>
        <v>0</v>
      </c>
      <c r="CB154" s="12">
        <f t="shared" si="252"/>
        <v>0</v>
      </c>
      <c r="CC154" s="12">
        <f t="shared" si="252"/>
        <v>0</v>
      </c>
      <c r="CD154" s="12">
        <f t="shared" si="252"/>
        <v>0</v>
      </c>
      <c r="CE154" s="12">
        <f t="shared" si="252"/>
        <v>0</v>
      </c>
      <c r="CF154" s="12">
        <f t="shared" si="252"/>
        <v>0</v>
      </c>
      <c r="CG154" s="12">
        <f t="shared" si="252"/>
        <v>0</v>
      </c>
      <c r="CH154" s="12">
        <f t="shared" si="252"/>
        <v>0</v>
      </c>
      <c r="CI154" s="12">
        <f t="shared" si="252"/>
        <v>317.7</v>
      </c>
      <c r="CJ154" s="12">
        <f t="shared" si="252"/>
        <v>382.9</v>
      </c>
      <c r="CK154" s="12">
        <f t="shared" si="252"/>
        <v>0</v>
      </c>
      <c r="CL154" s="12">
        <f t="shared" si="252"/>
        <v>0</v>
      </c>
      <c r="CM154" s="12">
        <f t="shared" si="252"/>
        <v>287</v>
      </c>
      <c r="CN154" s="12">
        <f t="shared" si="252"/>
        <v>0</v>
      </c>
      <c r="CO154" s="12">
        <f t="shared" si="252"/>
        <v>0</v>
      </c>
      <c r="CP154" s="12">
        <f t="shared" si="252"/>
        <v>417.9</v>
      </c>
      <c r="CQ154" s="12">
        <f t="shared" si="252"/>
        <v>353.1</v>
      </c>
      <c r="CR154" s="12">
        <f t="shared" si="252"/>
        <v>0</v>
      </c>
      <c r="CS154" s="12">
        <f t="shared" si="252"/>
        <v>0</v>
      </c>
      <c r="CT154" s="12">
        <f t="shared" si="252"/>
        <v>0</v>
      </c>
      <c r="CU154" s="12">
        <f t="shared" si="252"/>
        <v>0</v>
      </c>
      <c r="CV154" s="12">
        <f t="shared" si="252"/>
        <v>0</v>
      </c>
      <c r="CW154" s="12">
        <f t="shared" si="252"/>
        <v>0</v>
      </c>
      <c r="CX154" s="12">
        <f t="shared" si="252"/>
        <v>0</v>
      </c>
      <c r="CY154" s="12">
        <f t="shared" si="252"/>
        <v>0</v>
      </c>
      <c r="CZ154" s="12">
        <f t="shared" si="252"/>
        <v>823.9</v>
      </c>
      <c r="DA154" s="12">
        <f t="shared" si="252"/>
        <v>0</v>
      </c>
      <c r="DB154" s="12">
        <f t="shared" si="252"/>
        <v>0</v>
      </c>
      <c r="DC154" s="12">
        <f t="shared" si="252"/>
        <v>0</v>
      </c>
      <c r="DD154" s="12">
        <f t="shared" si="252"/>
        <v>0</v>
      </c>
      <c r="DE154" s="12">
        <f t="shared" si="252"/>
        <v>0</v>
      </c>
      <c r="DF154" s="12">
        <f t="shared" si="252"/>
        <v>9294.6</v>
      </c>
      <c r="DG154" s="12">
        <f t="shared" si="252"/>
        <v>0</v>
      </c>
      <c r="DH154" s="12">
        <f t="shared" si="252"/>
        <v>785.3</v>
      </c>
      <c r="DI154" s="12">
        <f t="shared" si="252"/>
        <v>1094.5999999999999</v>
      </c>
      <c r="DJ154" s="12">
        <f t="shared" si="252"/>
        <v>278.7</v>
      </c>
      <c r="DK154" s="12">
        <f t="shared" si="252"/>
        <v>0</v>
      </c>
      <c r="DL154" s="12">
        <f t="shared" si="252"/>
        <v>2621.8</v>
      </c>
      <c r="DM154" s="12">
        <f t="shared" si="252"/>
        <v>0</v>
      </c>
      <c r="DN154" s="12">
        <f t="shared" si="252"/>
        <v>596.79999999999995</v>
      </c>
      <c r="DO154" s="12">
        <f t="shared" si="252"/>
        <v>1526.5</v>
      </c>
      <c r="DP154" s="12">
        <f t="shared" si="252"/>
        <v>0</v>
      </c>
      <c r="DQ154" s="12">
        <f t="shared" si="252"/>
        <v>0</v>
      </c>
      <c r="DR154" s="12">
        <f t="shared" si="252"/>
        <v>589.20000000000005</v>
      </c>
      <c r="DS154" s="12">
        <f t="shared" si="252"/>
        <v>253.5</v>
      </c>
      <c r="DT154" s="12">
        <f t="shared" si="252"/>
        <v>0</v>
      </c>
      <c r="DU154" s="12">
        <f t="shared" si="252"/>
        <v>0</v>
      </c>
      <c r="DV154" s="12">
        <f t="shared" si="252"/>
        <v>0</v>
      </c>
      <c r="DW154" s="12">
        <f t="shared" si="252"/>
        <v>0</v>
      </c>
      <c r="DX154" s="12">
        <f t="shared" si="252"/>
        <v>0</v>
      </c>
      <c r="DY154" s="12">
        <f t="shared" si="252"/>
        <v>0</v>
      </c>
      <c r="DZ154" s="12">
        <f t="shared" si="252"/>
        <v>0</v>
      </c>
      <c r="EA154" s="12">
        <f t="shared" ref="EA154:FX154" si="253">ROUND(IF((AND((EA103&lt;=459),(EA139&lt;=EA19)))=TRUE(),0,IF((AND(EA150=0,EA152=0))=TRUE(),EA19*EA21,0)),1)</f>
        <v>0</v>
      </c>
      <c r="EB154" s="12">
        <f t="shared" si="253"/>
        <v>232.4</v>
      </c>
      <c r="EC154" s="12">
        <f t="shared" si="253"/>
        <v>0</v>
      </c>
      <c r="ED154" s="12">
        <f t="shared" si="253"/>
        <v>0</v>
      </c>
      <c r="EE154" s="12">
        <f t="shared" si="253"/>
        <v>0</v>
      </c>
      <c r="EF154" s="12">
        <f t="shared" si="253"/>
        <v>587.1</v>
      </c>
      <c r="EG154" s="12">
        <f t="shared" si="253"/>
        <v>0</v>
      </c>
      <c r="EH154" s="12">
        <f t="shared" si="253"/>
        <v>0</v>
      </c>
      <c r="EI154" s="12">
        <f t="shared" si="253"/>
        <v>6185.4</v>
      </c>
      <c r="EJ154" s="12">
        <f t="shared" si="253"/>
        <v>4652.8999999999996</v>
      </c>
      <c r="EK154" s="12">
        <f t="shared" si="253"/>
        <v>0</v>
      </c>
      <c r="EL154" s="12">
        <f t="shared" si="253"/>
        <v>0</v>
      </c>
      <c r="EM154" s="12">
        <f t="shared" si="253"/>
        <v>0</v>
      </c>
      <c r="EN154" s="12">
        <f t="shared" si="253"/>
        <v>428.1</v>
      </c>
      <c r="EO154" s="12">
        <f t="shared" si="253"/>
        <v>0</v>
      </c>
      <c r="EP154" s="12">
        <f t="shared" si="253"/>
        <v>0</v>
      </c>
      <c r="EQ154" s="12">
        <f t="shared" si="253"/>
        <v>0</v>
      </c>
      <c r="ER154" s="12">
        <f t="shared" si="253"/>
        <v>0</v>
      </c>
      <c r="ES154" s="12">
        <f t="shared" si="253"/>
        <v>0</v>
      </c>
      <c r="ET154" s="12">
        <f t="shared" si="253"/>
        <v>0</v>
      </c>
      <c r="EU154" s="12">
        <f t="shared" si="253"/>
        <v>264.2</v>
      </c>
      <c r="EV154" s="12">
        <f t="shared" si="253"/>
        <v>0</v>
      </c>
      <c r="EW154" s="12">
        <f t="shared" si="253"/>
        <v>0</v>
      </c>
      <c r="EX154" s="12">
        <f t="shared" si="253"/>
        <v>0</v>
      </c>
      <c r="EY154" s="12">
        <f t="shared" si="253"/>
        <v>302.2</v>
      </c>
      <c r="EZ154" s="12">
        <f t="shared" si="253"/>
        <v>0</v>
      </c>
      <c r="FA154" s="12">
        <f t="shared" si="253"/>
        <v>0</v>
      </c>
      <c r="FB154" s="12">
        <f t="shared" si="253"/>
        <v>0</v>
      </c>
      <c r="FC154" s="12">
        <f t="shared" si="253"/>
        <v>0</v>
      </c>
      <c r="FD154" s="12">
        <f t="shared" si="253"/>
        <v>0</v>
      </c>
      <c r="FE154" s="12">
        <f t="shared" si="253"/>
        <v>0</v>
      </c>
      <c r="FF154" s="12">
        <f t="shared" si="253"/>
        <v>0</v>
      </c>
      <c r="FG154" s="12">
        <f t="shared" si="253"/>
        <v>0</v>
      </c>
      <c r="FH154" s="12">
        <f t="shared" si="253"/>
        <v>0</v>
      </c>
      <c r="FI154" s="12">
        <f t="shared" si="253"/>
        <v>764.1</v>
      </c>
      <c r="FJ154" s="12">
        <f t="shared" si="253"/>
        <v>0</v>
      </c>
      <c r="FK154" s="12">
        <f t="shared" si="253"/>
        <v>1152.3</v>
      </c>
      <c r="FL154" s="12">
        <f t="shared" si="253"/>
        <v>0</v>
      </c>
      <c r="FM154" s="12">
        <f t="shared" si="253"/>
        <v>0</v>
      </c>
      <c r="FN154" s="12">
        <f t="shared" si="253"/>
        <v>10620.1</v>
      </c>
      <c r="FO154" s="12">
        <f t="shared" si="253"/>
        <v>521</v>
      </c>
      <c r="FP154" s="12">
        <f t="shared" si="253"/>
        <v>1090</v>
      </c>
      <c r="FQ154" s="12">
        <f t="shared" si="253"/>
        <v>0</v>
      </c>
      <c r="FR154" s="12">
        <f t="shared" si="253"/>
        <v>0</v>
      </c>
      <c r="FS154" s="12">
        <f t="shared" si="253"/>
        <v>0</v>
      </c>
      <c r="FT154" s="12">
        <f t="shared" si="253"/>
        <v>0</v>
      </c>
      <c r="FU154" s="12">
        <f t="shared" si="253"/>
        <v>353.8</v>
      </c>
      <c r="FV154" s="12">
        <f t="shared" si="253"/>
        <v>324</v>
      </c>
      <c r="FW154" s="12">
        <f t="shared" si="253"/>
        <v>0</v>
      </c>
      <c r="FX154" s="12">
        <f t="shared" si="253"/>
        <v>0</v>
      </c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:193" x14ac:dyDescent="0.35">
      <c r="A155" s="2"/>
      <c r="B155" s="2" t="s">
        <v>895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:193" x14ac:dyDescent="0.35">
      <c r="A156" s="3" t="s">
        <v>896</v>
      </c>
      <c r="B156" s="2" t="s">
        <v>897</v>
      </c>
      <c r="C156" s="2">
        <f t="shared" ref="C156:AH156" si="254">ROUND(IF((AND((C103&lt;=459),(C139&lt;=C19)))=TRUE(),0,(C124*C141*C154)),2)</f>
        <v>3909639.26</v>
      </c>
      <c r="D156" s="2">
        <f t="shared" si="254"/>
        <v>22444439.829999998</v>
      </c>
      <c r="E156" s="2">
        <f t="shared" si="254"/>
        <v>3181461.63</v>
      </c>
      <c r="F156" s="2">
        <f t="shared" si="254"/>
        <v>14569663.41</v>
      </c>
      <c r="G156" s="2">
        <f t="shared" si="254"/>
        <v>0</v>
      </c>
      <c r="H156" s="2">
        <f t="shared" si="254"/>
        <v>0</v>
      </c>
      <c r="I156" s="2">
        <f t="shared" si="254"/>
        <v>4638351.4400000004</v>
      </c>
      <c r="J156" s="2">
        <f t="shared" si="254"/>
        <v>1149769.46</v>
      </c>
      <c r="K156" s="2">
        <f t="shared" si="254"/>
        <v>0</v>
      </c>
      <c r="L156" s="2">
        <f t="shared" si="254"/>
        <v>1305248.21</v>
      </c>
      <c r="M156" s="2">
        <f t="shared" si="254"/>
        <v>574219.5</v>
      </c>
      <c r="N156" s="2">
        <f t="shared" si="254"/>
        <v>0</v>
      </c>
      <c r="O156" s="2">
        <f t="shared" si="254"/>
        <v>0</v>
      </c>
      <c r="P156" s="2">
        <f t="shared" si="254"/>
        <v>0</v>
      </c>
      <c r="Q156" s="2">
        <f t="shared" si="254"/>
        <v>24528992.239999998</v>
      </c>
      <c r="R156" s="2">
        <f t="shared" si="254"/>
        <v>4400434.87</v>
      </c>
      <c r="S156" s="2">
        <f t="shared" si="254"/>
        <v>973121.9</v>
      </c>
      <c r="T156" s="2">
        <f t="shared" si="254"/>
        <v>0</v>
      </c>
      <c r="U156" s="2">
        <f t="shared" si="254"/>
        <v>0</v>
      </c>
      <c r="V156" s="2">
        <f t="shared" si="254"/>
        <v>0</v>
      </c>
      <c r="W156" s="2">
        <f t="shared" si="254"/>
        <v>0</v>
      </c>
      <c r="X156" s="2">
        <f t="shared" si="254"/>
        <v>0</v>
      </c>
      <c r="Y156" s="2">
        <f t="shared" si="254"/>
        <v>518944.81</v>
      </c>
      <c r="Z156" s="2">
        <f t="shared" si="254"/>
        <v>0</v>
      </c>
      <c r="AA156" s="2">
        <f t="shared" si="254"/>
        <v>0</v>
      </c>
      <c r="AB156" s="2">
        <f t="shared" si="254"/>
        <v>0</v>
      </c>
      <c r="AC156" s="2">
        <f t="shared" si="254"/>
        <v>0</v>
      </c>
      <c r="AD156" s="2">
        <f t="shared" si="254"/>
        <v>0</v>
      </c>
      <c r="AE156" s="2">
        <f t="shared" si="254"/>
        <v>0</v>
      </c>
      <c r="AF156" s="2">
        <f t="shared" si="254"/>
        <v>0</v>
      </c>
      <c r="AG156" s="2">
        <f t="shared" si="254"/>
        <v>0</v>
      </c>
      <c r="AH156" s="2">
        <f t="shared" si="254"/>
        <v>551918.97</v>
      </c>
      <c r="AI156" s="2">
        <f t="shared" ref="AI156:BN156" si="255">ROUND(IF((AND((AI103&lt;=459),(AI139&lt;=AI19)))=TRUE(),0,(AI124*AI141*AI154)),2)</f>
        <v>0</v>
      </c>
      <c r="AJ156" s="2">
        <f t="shared" si="255"/>
        <v>0</v>
      </c>
      <c r="AK156" s="2">
        <f t="shared" si="255"/>
        <v>0</v>
      </c>
      <c r="AL156" s="2">
        <f t="shared" si="255"/>
        <v>0</v>
      </c>
      <c r="AM156" s="2">
        <f t="shared" si="255"/>
        <v>0</v>
      </c>
      <c r="AN156" s="2">
        <f t="shared" si="255"/>
        <v>0</v>
      </c>
      <c r="AO156" s="2">
        <f t="shared" si="255"/>
        <v>2417616.0499999998</v>
      </c>
      <c r="AP156" s="2">
        <f t="shared" si="255"/>
        <v>51369264.609999999</v>
      </c>
      <c r="AQ156" s="2">
        <f t="shared" si="255"/>
        <v>0</v>
      </c>
      <c r="AR156" s="2">
        <f t="shared" si="255"/>
        <v>0</v>
      </c>
      <c r="AS156" s="2">
        <f t="shared" si="255"/>
        <v>0</v>
      </c>
      <c r="AT156" s="2">
        <f t="shared" si="255"/>
        <v>0</v>
      </c>
      <c r="AU156" s="2">
        <f t="shared" si="255"/>
        <v>0</v>
      </c>
      <c r="AV156" s="2">
        <f t="shared" si="255"/>
        <v>0</v>
      </c>
      <c r="AW156" s="2">
        <f t="shared" si="255"/>
        <v>0</v>
      </c>
      <c r="AX156" s="2">
        <f t="shared" si="255"/>
        <v>0</v>
      </c>
      <c r="AY156" s="2">
        <f t="shared" si="255"/>
        <v>0</v>
      </c>
      <c r="AZ156" s="2">
        <f t="shared" si="255"/>
        <v>7162025.1799999997</v>
      </c>
      <c r="BA156" s="2">
        <f t="shared" si="255"/>
        <v>5265929.43</v>
      </c>
      <c r="BB156" s="2">
        <f t="shared" si="255"/>
        <v>4358468.59</v>
      </c>
      <c r="BC156" s="2">
        <f t="shared" si="255"/>
        <v>14693493.060000001</v>
      </c>
      <c r="BD156" s="2">
        <f t="shared" si="255"/>
        <v>0</v>
      </c>
      <c r="BE156" s="2">
        <f t="shared" si="255"/>
        <v>0</v>
      </c>
      <c r="BF156" s="2">
        <f t="shared" si="255"/>
        <v>0</v>
      </c>
      <c r="BG156" s="2">
        <f t="shared" si="255"/>
        <v>595062.29</v>
      </c>
      <c r="BH156" s="2">
        <f t="shared" si="255"/>
        <v>0</v>
      </c>
      <c r="BI156" s="2">
        <f t="shared" si="255"/>
        <v>0</v>
      </c>
      <c r="BJ156" s="2">
        <f t="shared" si="255"/>
        <v>0</v>
      </c>
      <c r="BK156" s="2">
        <f t="shared" si="255"/>
        <v>16550834.35</v>
      </c>
      <c r="BL156" s="2">
        <f t="shared" si="255"/>
        <v>0</v>
      </c>
      <c r="BM156" s="2">
        <f t="shared" si="255"/>
        <v>0</v>
      </c>
      <c r="BN156" s="2">
        <f t="shared" si="255"/>
        <v>1750138.34</v>
      </c>
      <c r="BO156" s="2">
        <f t="shared" ref="BO156:DZ156" si="256">ROUND(IF((AND((BO103&lt;=459),(BO139&lt;=BO19)))=TRUE(),0,(BO124*BO141*BO154)),2)</f>
        <v>717617.5</v>
      </c>
      <c r="BP156" s="2">
        <f t="shared" si="256"/>
        <v>0</v>
      </c>
      <c r="BQ156" s="2">
        <f t="shared" si="256"/>
        <v>3625065.57</v>
      </c>
      <c r="BR156" s="2">
        <f t="shared" si="256"/>
        <v>2590039.27</v>
      </c>
      <c r="BS156" s="2">
        <f t="shared" si="256"/>
        <v>729157.62</v>
      </c>
      <c r="BT156" s="2">
        <f t="shared" si="256"/>
        <v>0</v>
      </c>
      <c r="BU156" s="2">
        <f t="shared" si="256"/>
        <v>0</v>
      </c>
      <c r="BV156" s="2">
        <f t="shared" si="256"/>
        <v>0</v>
      </c>
      <c r="BW156" s="2">
        <f t="shared" si="256"/>
        <v>0</v>
      </c>
      <c r="BX156" s="2">
        <f t="shared" si="256"/>
        <v>0</v>
      </c>
      <c r="BY156" s="2">
        <f t="shared" si="256"/>
        <v>0</v>
      </c>
      <c r="BZ156" s="2">
        <f t="shared" si="256"/>
        <v>0</v>
      </c>
      <c r="CA156" s="2">
        <f t="shared" si="256"/>
        <v>0</v>
      </c>
      <c r="CB156" s="2">
        <f t="shared" si="256"/>
        <v>0</v>
      </c>
      <c r="CC156" s="2">
        <f t="shared" si="256"/>
        <v>0</v>
      </c>
      <c r="CD156" s="2">
        <f t="shared" si="256"/>
        <v>0</v>
      </c>
      <c r="CE156" s="2">
        <f t="shared" si="256"/>
        <v>0</v>
      </c>
      <c r="CF156" s="2">
        <f t="shared" si="256"/>
        <v>0</v>
      </c>
      <c r="CG156" s="2">
        <f t="shared" si="256"/>
        <v>0</v>
      </c>
      <c r="CH156" s="2">
        <f t="shared" si="256"/>
        <v>0</v>
      </c>
      <c r="CI156" s="2">
        <f t="shared" si="256"/>
        <v>420765.89</v>
      </c>
      <c r="CJ156" s="2">
        <f t="shared" si="256"/>
        <v>538168.73</v>
      </c>
      <c r="CK156" s="2">
        <f t="shared" si="256"/>
        <v>0</v>
      </c>
      <c r="CL156" s="2">
        <f t="shared" si="256"/>
        <v>0</v>
      </c>
      <c r="CM156" s="2">
        <f t="shared" si="256"/>
        <v>424070.6</v>
      </c>
      <c r="CN156" s="2">
        <f t="shared" si="256"/>
        <v>0</v>
      </c>
      <c r="CO156" s="2">
        <f t="shared" si="256"/>
        <v>0</v>
      </c>
      <c r="CP156" s="2">
        <f t="shared" si="256"/>
        <v>598100.39</v>
      </c>
      <c r="CQ156" s="2">
        <f t="shared" si="256"/>
        <v>491944.85</v>
      </c>
      <c r="CR156" s="2">
        <f t="shared" si="256"/>
        <v>0</v>
      </c>
      <c r="CS156" s="2">
        <f t="shared" si="256"/>
        <v>0</v>
      </c>
      <c r="CT156" s="2">
        <f t="shared" si="256"/>
        <v>0</v>
      </c>
      <c r="CU156" s="2">
        <f t="shared" si="256"/>
        <v>0</v>
      </c>
      <c r="CV156" s="2">
        <f t="shared" si="256"/>
        <v>0</v>
      </c>
      <c r="CW156" s="2">
        <f t="shared" si="256"/>
        <v>0</v>
      </c>
      <c r="CX156" s="2">
        <f t="shared" si="256"/>
        <v>0</v>
      </c>
      <c r="CY156" s="2">
        <f t="shared" si="256"/>
        <v>0</v>
      </c>
      <c r="CZ156" s="2">
        <f t="shared" si="256"/>
        <v>1058216.42</v>
      </c>
      <c r="DA156" s="2">
        <f t="shared" si="256"/>
        <v>0</v>
      </c>
      <c r="DB156" s="2">
        <f t="shared" si="256"/>
        <v>0</v>
      </c>
      <c r="DC156" s="2">
        <f t="shared" si="256"/>
        <v>0</v>
      </c>
      <c r="DD156" s="2">
        <f t="shared" si="256"/>
        <v>0</v>
      </c>
      <c r="DE156" s="2">
        <f t="shared" si="256"/>
        <v>0</v>
      </c>
      <c r="DF156" s="2">
        <f t="shared" si="256"/>
        <v>11288044.82</v>
      </c>
      <c r="DG156" s="2">
        <f t="shared" si="256"/>
        <v>0</v>
      </c>
      <c r="DH156" s="2">
        <f t="shared" si="256"/>
        <v>993651.29</v>
      </c>
      <c r="DI156" s="2">
        <f t="shared" si="256"/>
        <v>1357246.09</v>
      </c>
      <c r="DJ156" s="2">
        <f t="shared" si="256"/>
        <v>398184.69</v>
      </c>
      <c r="DK156" s="2">
        <f t="shared" si="256"/>
        <v>0</v>
      </c>
      <c r="DL156" s="2">
        <f t="shared" si="256"/>
        <v>3378088.08</v>
      </c>
      <c r="DM156" s="2">
        <f t="shared" si="256"/>
        <v>0</v>
      </c>
      <c r="DN156" s="2">
        <f t="shared" si="256"/>
        <v>799919.84</v>
      </c>
      <c r="DO156" s="2">
        <f t="shared" si="256"/>
        <v>1936998.1</v>
      </c>
      <c r="DP156" s="2">
        <f t="shared" si="256"/>
        <v>0</v>
      </c>
      <c r="DQ156" s="2">
        <f t="shared" si="256"/>
        <v>0</v>
      </c>
      <c r="DR156" s="2">
        <f t="shared" si="256"/>
        <v>765272.7</v>
      </c>
      <c r="DS156" s="2">
        <f t="shared" si="256"/>
        <v>358590.08</v>
      </c>
      <c r="DT156" s="2">
        <f t="shared" si="256"/>
        <v>0</v>
      </c>
      <c r="DU156" s="2">
        <f t="shared" si="256"/>
        <v>0</v>
      </c>
      <c r="DV156" s="2">
        <f t="shared" si="256"/>
        <v>0</v>
      </c>
      <c r="DW156" s="2">
        <f t="shared" si="256"/>
        <v>0</v>
      </c>
      <c r="DX156" s="2">
        <f t="shared" si="256"/>
        <v>0</v>
      </c>
      <c r="DY156" s="2">
        <f t="shared" si="256"/>
        <v>0</v>
      </c>
      <c r="DZ156" s="2">
        <f t="shared" si="256"/>
        <v>0</v>
      </c>
      <c r="EA156" s="2">
        <f t="shared" ref="EA156:FX156" si="257">ROUND(IF((AND((EA103&lt;=459),(EA139&lt;=EA19)))=TRUE(),0,(EA124*EA141*EA154)),2)</f>
        <v>0</v>
      </c>
      <c r="EB156" s="2">
        <f t="shared" si="257"/>
        <v>327351.69</v>
      </c>
      <c r="EC156" s="2">
        <f t="shared" si="257"/>
        <v>0</v>
      </c>
      <c r="ED156" s="2">
        <f t="shared" si="257"/>
        <v>0</v>
      </c>
      <c r="EE156" s="2">
        <f t="shared" si="257"/>
        <v>0</v>
      </c>
      <c r="EF156" s="2">
        <f t="shared" si="257"/>
        <v>755737.45</v>
      </c>
      <c r="EG156" s="2">
        <f t="shared" si="257"/>
        <v>0</v>
      </c>
      <c r="EH156" s="2">
        <f t="shared" si="257"/>
        <v>0</v>
      </c>
      <c r="EI156" s="2">
        <f t="shared" si="257"/>
        <v>7695476.5700000003</v>
      </c>
      <c r="EJ156" s="2">
        <f t="shared" si="257"/>
        <v>5732980.1799999997</v>
      </c>
      <c r="EK156" s="2">
        <f t="shared" si="257"/>
        <v>0</v>
      </c>
      <c r="EL156" s="2">
        <f t="shared" si="257"/>
        <v>0</v>
      </c>
      <c r="EM156" s="2">
        <f t="shared" si="257"/>
        <v>0</v>
      </c>
      <c r="EN156" s="2">
        <f t="shared" si="257"/>
        <v>563355.81999999995</v>
      </c>
      <c r="EO156" s="2">
        <f t="shared" si="257"/>
        <v>0</v>
      </c>
      <c r="EP156" s="2">
        <f t="shared" si="257"/>
        <v>0</v>
      </c>
      <c r="EQ156" s="2">
        <f t="shared" si="257"/>
        <v>0</v>
      </c>
      <c r="ER156" s="2">
        <f t="shared" si="257"/>
        <v>0</v>
      </c>
      <c r="ES156" s="2">
        <f t="shared" si="257"/>
        <v>0</v>
      </c>
      <c r="ET156" s="2">
        <f t="shared" si="257"/>
        <v>0</v>
      </c>
      <c r="EU156" s="2">
        <f t="shared" si="257"/>
        <v>360627.82</v>
      </c>
      <c r="EV156" s="2">
        <f t="shared" si="257"/>
        <v>0</v>
      </c>
      <c r="EW156" s="2">
        <f t="shared" si="257"/>
        <v>0</v>
      </c>
      <c r="EX156" s="2">
        <f t="shared" si="257"/>
        <v>0</v>
      </c>
      <c r="EY156" s="2">
        <f t="shared" si="257"/>
        <v>414672.97</v>
      </c>
      <c r="EZ156" s="2">
        <f t="shared" si="257"/>
        <v>0</v>
      </c>
      <c r="FA156" s="2">
        <f t="shared" si="257"/>
        <v>0</v>
      </c>
      <c r="FB156" s="2">
        <f t="shared" si="257"/>
        <v>0</v>
      </c>
      <c r="FC156" s="2">
        <f t="shared" si="257"/>
        <v>0</v>
      </c>
      <c r="FD156" s="2">
        <f t="shared" si="257"/>
        <v>0</v>
      </c>
      <c r="FE156" s="2">
        <f t="shared" si="257"/>
        <v>0</v>
      </c>
      <c r="FF156" s="2">
        <f t="shared" si="257"/>
        <v>0</v>
      </c>
      <c r="FG156" s="2">
        <f t="shared" si="257"/>
        <v>0</v>
      </c>
      <c r="FH156" s="2">
        <f t="shared" si="257"/>
        <v>0</v>
      </c>
      <c r="FI156" s="2">
        <f t="shared" si="257"/>
        <v>998499.27</v>
      </c>
      <c r="FJ156" s="2">
        <f t="shared" si="257"/>
        <v>0</v>
      </c>
      <c r="FK156" s="2">
        <f t="shared" si="257"/>
        <v>1466830.41</v>
      </c>
      <c r="FL156" s="2">
        <f t="shared" si="257"/>
        <v>0</v>
      </c>
      <c r="FM156" s="2">
        <f t="shared" si="257"/>
        <v>0</v>
      </c>
      <c r="FN156" s="2">
        <f t="shared" si="257"/>
        <v>13301628.560000001</v>
      </c>
      <c r="FO156" s="2">
        <f t="shared" si="257"/>
        <v>697527.08</v>
      </c>
      <c r="FP156" s="2">
        <f t="shared" si="257"/>
        <v>1409506.42</v>
      </c>
      <c r="FQ156" s="2">
        <f t="shared" si="257"/>
        <v>0</v>
      </c>
      <c r="FR156" s="2">
        <f t="shared" si="257"/>
        <v>0</v>
      </c>
      <c r="FS156" s="2">
        <f t="shared" si="257"/>
        <v>0</v>
      </c>
      <c r="FT156" s="2">
        <f t="shared" si="257"/>
        <v>0</v>
      </c>
      <c r="FU156" s="2">
        <f t="shared" si="257"/>
        <v>504799.22</v>
      </c>
      <c r="FV156" s="2">
        <f t="shared" si="257"/>
        <v>451466.65</v>
      </c>
      <c r="FW156" s="2">
        <f t="shared" si="257"/>
        <v>0</v>
      </c>
      <c r="FX156" s="2">
        <f t="shared" si="257"/>
        <v>0</v>
      </c>
      <c r="FY156" s="1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:193" x14ac:dyDescent="0.35">
      <c r="A157" s="2"/>
      <c r="B157" s="2" t="s">
        <v>898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:193" x14ac:dyDescent="0.35">
      <c r="A158" s="3" t="s">
        <v>899</v>
      </c>
      <c r="B158" s="2" t="s">
        <v>900</v>
      </c>
      <c r="C158" s="197">
        <f>ROUND(IF((AND((C103&lt;=459),(C139&lt;=C19)))=TRUE(),0,IF(C156=0,0,C124*C148*(C137-C154))),2)</f>
        <v>3793261.45</v>
      </c>
      <c r="D158" s="197">
        <f t="shared" ref="D158:BO158" si="258">ROUND(IF((AND((D103&lt;=459),(D139&lt;=D19)))=TRUE(),0,IF(D156=0,0,D124*D148*(D137-D154))),2)</f>
        <v>2816627.61</v>
      </c>
      <c r="E158" s="197">
        <f t="shared" si="258"/>
        <v>5868572.8700000001</v>
      </c>
      <c r="F158" s="197">
        <f t="shared" si="258"/>
        <v>1714388.87</v>
      </c>
      <c r="G158" s="197">
        <f t="shared" si="258"/>
        <v>0</v>
      </c>
      <c r="H158" s="197">
        <f t="shared" si="258"/>
        <v>0</v>
      </c>
      <c r="I158" s="197">
        <f t="shared" si="258"/>
        <v>6664167.9800000004</v>
      </c>
      <c r="J158" s="197">
        <f t="shared" si="258"/>
        <v>1481515.78</v>
      </c>
      <c r="K158" s="197">
        <f t="shared" si="258"/>
        <v>0</v>
      </c>
      <c r="L158" s="197">
        <f t="shared" si="258"/>
        <v>736221.54</v>
      </c>
      <c r="M158" s="197">
        <f t="shared" si="258"/>
        <v>966804.77</v>
      </c>
      <c r="N158" s="197">
        <f t="shared" si="258"/>
        <v>0</v>
      </c>
      <c r="O158" s="197">
        <f t="shared" si="258"/>
        <v>0</v>
      </c>
      <c r="P158" s="197">
        <f t="shared" si="258"/>
        <v>0</v>
      </c>
      <c r="Q158" s="197">
        <f t="shared" si="258"/>
        <v>30731623.109999999</v>
      </c>
      <c r="R158" s="197">
        <f t="shared" si="258"/>
        <v>755131.26</v>
      </c>
      <c r="S158" s="197">
        <f t="shared" si="258"/>
        <v>350261.18</v>
      </c>
      <c r="T158" s="197">
        <f t="shared" si="258"/>
        <v>0</v>
      </c>
      <c r="U158" s="197">
        <f t="shared" si="258"/>
        <v>0</v>
      </c>
      <c r="V158" s="197">
        <f t="shared" si="258"/>
        <v>0</v>
      </c>
      <c r="W158" s="197">
        <f t="shared" si="258"/>
        <v>0</v>
      </c>
      <c r="X158" s="197">
        <f t="shared" si="258"/>
        <v>0</v>
      </c>
      <c r="Y158" s="197">
        <f t="shared" si="258"/>
        <v>815218.38</v>
      </c>
      <c r="Z158" s="197">
        <f t="shared" si="258"/>
        <v>0</v>
      </c>
      <c r="AA158" s="197">
        <f t="shared" si="258"/>
        <v>0</v>
      </c>
      <c r="AB158" s="197">
        <f t="shared" si="258"/>
        <v>0</v>
      </c>
      <c r="AC158" s="197">
        <f t="shared" si="258"/>
        <v>0</v>
      </c>
      <c r="AD158" s="197">
        <f t="shared" si="258"/>
        <v>0</v>
      </c>
      <c r="AE158" s="197">
        <f t="shared" si="258"/>
        <v>0</v>
      </c>
      <c r="AF158" s="197">
        <f t="shared" si="258"/>
        <v>0</v>
      </c>
      <c r="AG158" s="197">
        <f t="shared" si="258"/>
        <v>0</v>
      </c>
      <c r="AH158" s="197">
        <f t="shared" si="258"/>
        <v>409814.86</v>
      </c>
      <c r="AI158" s="197">
        <f t="shared" si="258"/>
        <v>0</v>
      </c>
      <c r="AJ158" s="197">
        <f t="shared" si="258"/>
        <v>0</v>
      </c>
      <c r="AK158" s="197">
        <f t="shared" si="258"/>
        <v>0</v>
      </c>
      <c r="AL158" s="197">
        <f t="shared" si="258"/>
        <v>0</v>
      </c>
      <c r="AM158" s="197">
        <f t="shared" si="258"/>
        <v>0</v>
      </c>
      <c r="AN158" s="197">
        <f t="shared" si="258"/>
        <v>0</v>
      </c>
      <c r="AO158" s="197">
        <f t="shared" si="258"/>
        <v>980231.59</v>
      </c>
      <c r="AP158" s="197">
        <f t="shared" si="258"/>
        <v>26932385.219999999</v>
      </c>
      <c r="AQ158" s="197">
        <f t="shared" si="258"/>
        <v>0</v>
      </c>
      <c r="AR158" s="197">
        <f t="shared" si="258"/>
        <v>0</v>
      </c>
      <c r="AS158" s="197">
        <f t="shared" si="258"/>
        <v>0</v>
      </c>
      <c r="AT158" s="197">
        <f t="shared" si="258"/>
        <v>0</v>
      </c>
      <c r="AU158" s="197">
        <f t="shared" si="258"/>
        <v>0</v>
      </c>
      <c r="AV158" s="197">
        <f t="shared" si="258"/>
        <v>0</v>
      </c>
      <c r="AW158" s="197">
        <f t="shared" si="258"/>
        <v>0</v>
      </c>
      <c r="AX158" s="197">
        <f t="shared" si="258"/>
        <v>0</v>
      </c>
      <c r="AY158" s="197">
        <f t="shared" si="258"/>
        <v>0</v>
      </c>
      <c r="AZ158" s="197">
        <f t="shared" si="258"/>
        <v>4804959.2699999996</v>
      </c>
      <c r="BA158" s="197">
        <f t="shared" si="258"/>
        <v>217759.54</v>
      </c>
      <c r="BB158" s="197">
        <f t="shared" si="258"/>
        <v>254188.38</v>
      </c>
      <c r="BC158" s="197">
        <f t="shared" si="258"/>
        <v>4504972.07</v>
      </c>
      <c r="BD158" s="197">
        <f t="shared" si="258"/>
        <v>0</v>
      </c>
      <c r="BE158" s="197">
        <f t="shared" si="258"/>
        <v>0</v>
      </c>
      <c r="BF158" s="197">
        <f t="shared" si="258"/>
        <v>0</v>
      </c>
      <c r="BG158" s="197">
        <f t="shared" si="258"/>
        <v>227616.42</v>
      </c>
      <c r="BH158" s="197">
        <f t="shared" si="258"/>
        <v>0</v>
      </c>
      <c r="BI158" s="197">
        <f t="shared" si="258"/>
        <v>0</v>
      </c>
      <c r="BJ158" s="197">
        <f t="shared" si="258"/>
        <v>0</v>
      </c>
      <c r="BK158" s="197">
        <f t="shared" si="258"/>
        <v>1708663.77</v>
      </c>
      <c r="BL158" s="197">
        <f t="shared" si="258"/>
        <v>0</v>
      </c>
      <c r="BM158" s="197">
        <f t="shared" si="258"/>
        <v>0</v>
      </c>
      <c r="BN158" s="197">
        <f t="shared" si="258"/>
        <v>634284.56000000006</v>
      </c>
      <c r="BO158" s="197">
        <f t="shared" si="258"/>
        <v>214770.6</v>
      </c>
      <c r="BP158" s="197">
        <f t="shared" ref="BP158:EA158" si="259">ROUND(IF((AND((BP103&lt;=459),(BP139&lt;=BP19)))=TRUE(),0,IF(BP156=0,0,BP124*BP148*(BP137-BP154))),2)</f>
        <v>0</v>
      </c>
      <c r="BQ158" s="197">
        <f t="shared" si="259"/>
        <v>421899.02</v>
      </c>
      <c r="BR158" s="197">
        <f t="shared" si="259"/>
        <v>271883.61</v>
      </c>
      <c r="BS158" s="197">
        <f t="shared" si="259"/>
        <v>507602.89</v>
      </c>
      <c r="BT158" s="197">
        <f t="shared" si="259"/>
        <v>0</v>
      </c>
      <c r="BU158" s="197">
        <f t="shared" si="259"/>
        <v>0</v>
      </c>
      <c r="BV158" s="197">
        <f t="shared" si="259"/>
        <v>0</v>
      </c>
      <c r="BW158" s="197">
        <f t="shared" si="259"/>
        <v>0</v>
      </c>
      <c r="BX158" s="197">
        <f t="shared" si="259"/>
        <v>0</v>
      </c>
      <c r="BY158" s="197">
        <f t="shared" si="259"/>
        <v>0</v>
      </c>
      <c r="BZ158" s="197">
        <f t="shared" si="259"/>
        <v>0</v>
      </c>
      <c r="CA158" s="197">
        <f t="shared" si="259"/>
        <v>0</v>
      </c>
      <c r="CB158" s="197">
        <f t="shared" si="259"/>
        <v>0</v>
      </c>
      <c r="CC158" s="197">
        <f t="shared" si="259"/>
        <v>0</v>
      </c>
      <c r="CD158" s="197">
        <f t="shared" si="259"/>
        <v>0</v>
      </c>
      <c r="CE158" s="197">
        <f t="shared" si="259"/>
        <v>0</v>
      </c>
      <c r="CF158" s="197">
        <f t="shared" si="259"/>
        <v>0</v>
      </c>
      <c r="CG158" s="197">
        <f t="shared" si="259"/>
        <v>0</v>
      </c>
      <c r="CH158" s="197">
        <f t="shared" si="259"/>
        <v>0</v>
      </c>
      <c r="CI158" s="197">
        <f t="shared" si="259"/>
        <v>211829.54</v>
      </c>
      <c r="CJ158" s="197">
        <f t="shared" si="259"/>
        <v>251390.67</v>
      </c>
      <c r="CK158" s="197">
        <f t="shared" si="259"/>
        <v>0</v>
      </c>
      <c r="CL158" s="197">
        <f t="shared" si="259"/>
        <v>0</v>
      </c>
      <c r="CM158" s="197">
        <f t="shared" si="259"/>
        <v>121789.04</v>
      </c>
      <c r="CN158" s="197">
        <f t="shared" si="259"/>
        <v>0</v>
      </c>
      <c r="CO158" s="197">
        <f t="shared" si="259"/>
        <v>0</v>
      </c>
      <c r="CP158" s="197">
        <f t="shared" si="259"/>
        <v>12752.39</v>
      </c>
      <c r="CQ158" s="197">
        <f t="shared" si="259"/>
        <v>532396.19999999995</v>
      </c>
      <c r="CR158" s="197">
        <f t="shared" si="259"/>
        <v>0</v>
      </c>
      <c r="CS158" s="197">
        <f t="shared" si="259"/>
        <v>0</v>
      </c>
      <c r="CT158" s="197">
        <f t="shared" si="259"/>
        <v>0</v>
      </c>
      <c r="CU158" s="197">
        <f t="shared" si="259"/>
        <v>0</v>
      </c>
      <c r="CV158" s="197">
        <f t="shared" si="259"/>
        <v>0</v>
      </c>
      <c r="CW158" s="197">
        <f t="shared" si="259"/>
        <v>0</v>
      </c>
      <c r="CX158" s="197">
        <f t="shared" si="259"/>
        <v>0</v>
      </c>
      <c r="CY158" s="197">
        <f t="shared" si="259"/>
        <v>0</v>
      </c>
      <c r="CZ158" s="197">
        <f t="shared" si="259"/>
        <v>288794.57</v>
      </c>
      <c r="DA158" s="197">
        <f t="shared" si="259"/>
        <v>0</v>
      </c>
      <c r="DB158" s="197">
        <f t="shared" si="259"/>
        <v>0</v>
      </c>
      <c r="DC158" s="197">
        <f t="shared" si="259"/>
        <v>0</v>
      </c>
      <c r="DD158" s="197">
        <f t="shared" si="259"/>
        <v>0</v>
      </c>
      <c r="DE158" s="197">
        <f t="shared" si="259"/>
        <v>0</v>
      </c>
      <c r="DF158" s="197">
        <f t="shared" si="259"/>
        <v>2938601.87</v>
      </c>
      <c r="DG158" s="197">
        <f t="shared" si="259"/>
        <v>0</v>
      </c>
      <c r="DH158" s="197">
        <f t="shared" si="259"/>
        <v>311975.89</v>
      </c>
      <c r="DI158" s="197">
        <f t="shared" si="259"/>
        <v>884237.79</v>
      </c>
      <c r="DJ158" s="197">
        <f t="shared" si="259"/>
        <v>106975.53</v>
      </c>
      <c r="DK158" s="197">
        <f t="shared" si="259"/>
        <v>0</v>
      </c>
      <c r="DL158" s="197">
        <f t="shared" si="259"/>
        <v>911066</v>
      </c>
      <c r="DM158" s="197">
        <f t="shared" si="259"/>
        <v>0</v>
      </c>
      <c r="DN158" s="197">
        <f t="shared" si="259"/>
        <v>509655.14</v>
      </c>
      <c r="DO158" s="197">
        <f t="shared" si="259"/>
        <v>844347.18</v>
      </c>
      <c r="DP158" s="197">
        <f t="shared" si="259"/>
        <v>0</v>
      </c>
      <c r="DQ158" s="197">
        <f t="shared" si="259"/>
        <v>0</v>
      </c>
      <c r="DR158" s="197">
        <f t="shared" si="259"/>
        <v>906228.5</v>
      </c>
      <c r="DS158" s="197">
        <f t="shared" si="259"/>
        <v>544039.86</v>
      </c>
      <c r="DT158" s="197">
        <f t="shared" si="259"/>
        <v>0</v>
      </c>
      <c r="DU158" s="197">
        <f t="shared" si="259"/>
        <v>0</v>
      </c>
      <c r="DV158" s="197">
        <f t="shared" si="259"/>
        <v>0</v>
      </c>
      <c r="DW158" s="197">
        <f t="shared" si="259"/>
        <v>0</v>
      </c>
      <c r="DX158" s="197">
        <f t="shared" si="259"/>
        <v>0</v>
      </c>
      <c r="DY158" s="197">
        <f t="shared" si="259"/>
        <v>0</v>
      </c>
      <c r="DZ158" s="197">
        <f t="shared" si="259"/>
        <v>0</v>
      </c>
      <c r="EA158" s="197">
        <f t="shared" si="259"/>
        <v>0</v>
      </c>
      <c r="EB158" s="197">
        <f t="shared" ref="EB158:FX158" si="260">ROUND(IF((AND((EB103&lt;=459),(EB139&lt;=EB19)))=TRUE(),0,IF(EB156=0,0,EB124*EB148*(EB137-EB154))),2)</f>
        <v>163943.47</v>
      </c>
      <c r="EC158" s="197">
        <f t="shared" si="260"/>
        <v>0</v>
      </c>
      <c r="ED158" s="197">
        <f t="shared" si="260"/>
        <v>0</v>
      </c>
      <c r="EE158" s="197">
        <f t="shared" si="260"/>
        <v>0</v>
      </c>
      <c r="EF158" s="197">
        <f t="shared" si="260"/>
        <v>844807.24</v>
      </c>
      <c r="EG158" s="197">
        <f t="shared" si="260"/>
        <v>0</v>
      </c>
      <c r="EH158" s="197">
        <f t="shared" si="260"/>
        <v>0</v>
      </c>
      <c r="EI158" s="197">
        <f t="shared" si="260"/>
        <v>10556677.5</v>
      </c>
      <c r="EJ158" s="197">
        <f t="shared" si="260"/>
        <v>819809.76</v>
      </c>
      <c r="EK158" s="197">
        <f t="shared" si="260"/>
        <v>0</v>
      </c>
      <c r="EL158" s="197">
        <f t="shared" si="260"/>
        <v>0</v>
      </c>
      <c r="EM158" s="197">
        <f t="shared" si="260"/>
        <v>0</v>
      </c>
      <c r="EN158" s="197">
        <f t="shared" si="260"/>
        <v>558278.36</v>
      </c>
      <c r="EO158" s="197">
        <f t="shared" si="260"/>
        <v>0</v>
      </c>
      <c r="EP158" s="197">
        <f t="shared" si="260"/>
        <v>0</v>
      </c>
      <c r="EQ158" s="197">
        <f t="shared" si="260"/>
        <v>0</v>
      </c>
      <c r="ER158" s="197">
        <f t="shared" si="260"/>
        <v>0</v>
      </c>
      <c r="ES158" s="197">
        <f t="shared" si="260"/>
        <v>0</v>
      </c>
      <c r="ET158" s="197">
        <f t="shared" si="260"/>
        <v>0</v>
      </c>
      <c r="EU158" s="197">
        <f t="shared" si="260"/>
        <v>799872.59</v>
      </c>
      <c r="EV158" s="197">
        <f t="shared" si="260"/>
        <v>0</v>
      </c>
      <c r="EW158" s="197">
        <f t="shared" si="260"/>
        <v>0</v>
      </c>
      <c r="EX158" s="197">
        <f t="shared" si="260"/>
        <v>0</v>
      </c>
      <c r="EY158" s="197">
        <f t="shared" si="260"/>
        <v>255299.34</v>
      </c>
      <c r="EZ158" s="197">
        <f t="shared" si="260"/>
        <v>0</v>
      </c>
      <c r="FA158" s="197">
        <f t="shared" si="260"/>
        <v>0</v>
      </c>
      <c r="FB158" s="197">
        <f t="shared" si="260"/>
        <v>0</v>
      </c>
      <c r="FC158" s="197">
        <f t="shared" si="260"/>
        <v>0</v>
      </c>
      <c r="FD158" s="197">
        <f t="shared" si="260"/>
        <v>0</v>
      </c>
      <c r="FE158" s="197">
        <f t="shared" si="260"/>
        <v>0</v>
      </c>
      <c r="FF158" s="197">
        <f t="shared" si="260"/>
        <v>0</v>
      </c>
      <c r="FG158" s="197">
        <f t="shared" si="260"/>
        <v>0</v>
      </c>
      <c r="FH158" s="197">
        <f t="shared" si="260"/>
        <v>0</v>
      </c>
      <c r="FI158" s="197">
        <f t="shared" si="260"/>
        <v>493952.88</v>
      </c>
      <c r="FJ158" s="197">
        <f t="shared" si="260"/>
        <v>0</v>
      </c>
      <c r="FK158" s="197">
        <f t="shared" si="260"/>
        <v>345945.64</v>
      </c>
      <c r="FL158" s="197">
        <f t="shared" si="260"/>
        <v>0</v>
      </c>
      <c r="FM158" s="197">
        <f t="shared" si="260"/>
        <v>0</v>
      </c>
      <c r="FN158" s="197">
        <f t="shared" si="260"/>
        <v>10396166.49</v>
      </c>
      <c r="FO158" s="197">
        <f t="shared" si="260"/>
        <v>86710.69</v>
      </c>
      <c r="FP158" s="197">
        <f t="shared" si="260"/>
        <v>415822.5</v>
      </c>
      <c r="FQ158" s="197">
        <f t="shared" si="260"/>
        <v>0</v>
      </c>
      <c r="FR158" s="197">
        <f t="shared" si="260"/>
        <v>0</v>
      </c>
      <c r="FS158" s="197">
        <f t="shared" si="260"/>
        <v>0</v>
      </c>
      <c r="FT158" s="197">
        <f t="shared" si="260"/>
        <v>0</v>
      </c>
      <c r="FU158" s="197">
        <f t="shared" si="260"/>
        <v>268770.27</v>
      </c>
      <c r="FV158" s="197">
        <f t="shared" si="260"/>
        <v>214336.35</v>
      </c>
      <c r="FW158" s="197">
        <f t="shared" si="260"/>
        <v>0</v>
      </c>
      <c r="FX158" s="197">
        <f t="shared" si="260"/>
        <v>0</v>
      </c>
      <c r="FY158" s="2"/>
      <c r="FZ158" s="2"/>
      <c r="GA158" s="1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:193" x14ac:dyDescent="0.35">
      <c r="A159" s="2"/>
      <c r="B159" s="2" t="s">
        <v>901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:193" x14ac:dyDescent="0.35">
      <c r="A160" s="3" t="s">
        <v>902</v>
      </c>
      <c r="B160" s="2" t="s">
        <v>903</v>
      </c>
      <c r="C160" s="2">
        <f t="shared" ref="C160:AH160" si="261">ROUND(IF((AND((C103&lt;=459),(C139&lt;=C19)))=TRUE(),0,+C156+C158),2)</f>
        <v>7702900.71</v>
      </c>
      <c r="D160" s="2">
        <f t="shared" si="261"/>
        <v>25261067.440000001</v>
      </c>
      <c r="E160" s="2">
        <f t="shared" si="261"/>
        <v>9050034.5</v>
      </c>
      <c r="F160" s="2">
        <f t="shared" si="261"/>
        <v>16284052.279999999</v>
      </c>
      <c r="G160" s="2">
        <f t="shared" si="261"/>
        <v>0</v>
      </c>
      <c r="H160" s="2">
        <f t="shared" si="261"/>
        <v>0</v>
      </c>
      <c r="I160" s="2">
        <f t="shared" si="261"/>
        <v>11302519.42</v>
      </c>
      <c r="J160" s="2">
        <f t="shared" si="261"/>
        <v>2631285.2400000002</v>
      </c>
      <c r="K160" s="2">
        <f t="shared" si="261"/>
        <v>0</v>
      </c>
      <c r="L160" s="2">
        <f t="shared" si="261"/>
        <v>2041469.75</v>
      </c>
      <c r="M160" s="2">
        <f t="shared" si="261"/>
        <v>1541024.27</v>
      </c>
      <c r="N160" s="2">
        <f t="shared" si="261"/>
        <v>0</v>
      </c>
      <c r="O160" s="2">
        <f t="shared" si="261"/>
        <v>0</v>
      </c>
      <c r="P160" s="2">
        <f t="shared" si="261"/>
        <v>0</v>
      </c>
      <c r="Q160" s="2">
        <f t="shared" si="261"/>
        <v>55260615.350000001</v>
      </c>
      <c r="R160" s="2">
        <f t="shared" si="261"/>
        <v>5155566.13</v>
      </c>
      <c r="S160" s="2">
        <f t="shared" si="261"/>
        <v>1323383.08</v>
      </c>
      <c r="T160" s="2">
        <f t="shared" si="261"/>
        <v>0</v>
      </c>
      <c r="U160" s="2">
        <f t="shared" si="261"/>
        <v>0</v>
      </c>
      <c r="V160" s="2">
        <f t="shared" si="261"/>
        <v>0</v>
      </c>
      <c r="W160" s="2">
        <f t="shared" si="261"/>
        <v>0</v>
      </c>
      <c r="X160" s="2">
        <f t="shared" si="261"/>
        <v>0</v>
      </c>
      <c r="Y160" s="2">
        <f t="shared" si="261"/>
        <v>1334163.19</v>
      </c>
      <c r="Z160" s="2">
        <f t="shared" si="261"/>
        <v>0</v>
      </c>
      <c r="AA160" s="2">
        <f t="shared" si="261"/>
        <v>0</v>
      </c>
      <c r="AB160" s="2">
        <f t="shared" si="261"/>
        <v>0</v>
      </c>
      <c r="AC160" s="2">
        <f t="shared" si="261"/>
        <v>0</v>
      </c>
      <c r="AD160" s="2">
        <f t="shared" si="261"/>
        <v>0</v>
      </c>
      <c r="AE160" s="2">
        <f t="shared" si="261"/>
        <v>0</v>
      </c>
      <c r="AF160" s="2">
        <f t="shared" si="261"/>
        <v>0</v>
      </c>
      <c r="AG160" s="2">
        <f t="shared" si="261"/>
        <v>0</v>
      </c>
      <c r="AH160" s="2">
        <f t="shared" si="261"/>
        <v>961733.83</v>
      </c>
      <c r="AI160" s="2">
        <f t="shared" ref="AI160:BN160" si="262">ROUND(IF((AND((AI103&lt;=459),(AI139&lt;=AI19)))=TRUE(),0,+AI156+AI158),2)</f>
        <v>0</v>
      </c>
      <c r="AJ160" s="2">
        <f t="shared" si="262"/>
        <v>0</v>
      </c>
      <c r="AK160" s="2">
        <f t="shared" si="262"/>
        <v>0</v>
      </c>
      <c r="AL160" s="2">
        <f t="shared" si="262"/>
        <v>0</v>
      </c>
      <c r="AM160" s="2">
        <f t="shared" si="262"/>
        <v>0</v>
      </c>
      <c r="AN160" s="2">
        <f t="shared" si="262"/>
        <v>0</v>
      </c>
      <c r="AO160" s="2">
        <f t="shared" si="262"/>
        <v>3397847.64</v>
      </c>
      <c r="AP160" s="2">
        <f t="shared" si="262"/>
        <v>78301649.829999998</v>
      </c>
      <c r="AQ160" s="2">
        <f t="shared" si="262"/>
        <v>0</v>
      </c>
      <c r="AR160" s="2">
        <f t="shared" si="262"/>
        <v>0</v>
      </c>
      <c r="AS160" s="2">
        <f t="shared" si="262"/>
        <v>0</v>
      </c>
      <c r="AT160" s="2">
        <f t="shared" si="262"/>
        <v>0</v>
      </c>
      <c r="AU160" s="2">
        <f t="shared" si="262"/>
        <v>0</v>
      </c>
      <c r="AV160" s="2">
        <f t="shared" si="262"/>
        <v>0</v>
      </c>
      <c r="AW160" s="2">
        <f t="shared" si="262"/>
        <v>0</v>
      </c>
      <c r="AX160" s="2">
        <f t="shared" si="262"/>
        <v>0</v>
      </c>
      <c r="AY160" s="2">
        <f t="shared" si="262"/>
        <v>0</v>
      </c>
      <c r="AZ160" s="2">
        <f t="shared" si="262"/>
        <v>11966984.449999999</v>
      </c>
      <c r="BA160" s="2">
        <f t="shared" si="262"/>
        <v>5483688.9699999997</v>
      </c>
      <c r="BB160" s="2">
        <f t="shared" si="262"/>
        <v>4612656.97</v>
      </c>
      <c r="BC160" s="2">
        <f t="shared" si="262"/>
        <v>19198465.129999999</v>
      </c>
      <c r="BD160" s="2">
        <f t="shared" si="262"/>
        <v>0</v>
      </c>
      <c r="BE160" s="2">
        <f t="shared" si="262"/>
        <v>0</v>
      </c>
      <c r="BF160" s="2">
        <f t="shared" si="262"/>
        <v>0</v>
      </c>
      <c r="BG160" s="2">
        <f t="shared" si="262"/>
        <v>822678.71</v>
      </c>
      <c r="BH160" s="2">
        <f t="shared" si="262"/>
        <v>0</v>
      </c>
      <c r="BI160" s="2">
        <f t="shared" si="262"/>
        <v>0</v>
      </c>
      <c r="BJ160" s="2">
        <f t="shared" si="262"/>
        <v>0</v>
      </c>
      <c r="BK160" s="2">
        <f t="shared" si="262"/>
        <v>18259498.120000001</v>
      </c>
      <c r="BL160" s="2">
        <f t="shared" si="262"/>
        <v>0</v>
      </c>
      <c r="BM160" s="2">
        <f t="shared" si="262"/>
        <v>0</v>
      </c>
      <c r="BN160" s="2">
        <f t="shared" si="262"/>
        <v>2384422.9</v>
      </c>
      <c r="BO160" s="2">
        <f t="shared" ref="BO160:DZ160" si="263">ROUND(IF((AND((BO103&lt;=459),(BO139&lt;=BO19)))=TRUE(),0,+BO156+BO158),2)</f>
        <v>932388.1</v>
      </c>
      <c r="BP160" s="2">
        <f t="shared" si="263"/>
        <v>0</v>
      </c>
      <c r="BQ160" s="2">
        <f t="shared" si="263"/>
        <v>4046964.59</v>
      </c>
      <c r="BR160" s="2">
        <f t="shared" si="263"/>
        <v>2861922.88</v>
      </c>
      <c r="BS160" s="2">
        <f t="shared" si="263"/>
        <v>1236760.51</v>
      </c>
      <c r="BT160" s="2">
        <f t="shared" si="263"/>
        <v>0</v>
      </c>
      <c r="BU160" s="2">
        <f t="shared" si="263"/>
        <v>0</v>
      </c>
      <c r="BV160" s="2">
        <f t="shared" si="263"/>
        <v>0</v>
      </c>
      <c r="BW160" s="2">
        <f t="shared" si="263"/>
        <v>0</v>
      </c>
      <c r="BX160" s="2">
        <f t="shared" si="263"/>
        <v>0</v>
      </c>
      <c r="BY160" s="2">
        <f t="shared" si="263"/>
        <v>0</v>
      </c>
      <c r="BZ160" s="2">
        <f t="shared" si="263"/>
        <v>0</v>
      </c>
      <c r="CA160" s="2">
        <f t="shared" si="263"/>
        <v>0</v>
      </c>
      <c r="CB160" s="2">
        <f t="shared" si="263"/>
        <v>0</v>
      </c>
      <c r="CC160" s="2">
        <f t="shared" si="263"/>
        <v>0</v>
      </c>
      <c r="CD160" s="2">
        <f t="shared" si="263"/>
        <v>0</v>
      </c>
      <c r="CE160" s="2">
        <f t="shared" si="263"/>
        <v>0</v>
      </c>
      <c r="CF160" s="2">
        <f t="shared" si="263"/>
        <v>0</v>
      </c>
      <c r="CG160" s="2">
        <f t="shared" si="263"/>
        <v>0</v>
      </c>
      <c r="CH160" s="2">
        <f t="shared" si="263"/>
        <v>0</v>
      </c>
      <c r="CI160" s="2">
        <f t="shared" si="263"/>
        <v>632595.43000000005</v>
      </c>
      <c r="CJ160" s="2">
        <f t="shared" si="263"/>
        <v>789559.4</v>
      </c>
      <c r="CK160" s="2">
        <f t="shared" si="263"/>
        <v>0</v>
      </c>
      <c r="CL160" s="2">
        <f t="shared" si="263"/>
        <v>0</v>
      </c>
      <c r="CM160" s="2">
        <f t="shared" si="263"/>
        <v>545859.64</v>
      </c>
      <c r="CN160" s="2">
        <f t="shared" si="263"/>
        <v>0</v>
      </c>
      <c r="CO160" s="2">
        <f t="shared" si="263"/>
        <v>0</v>
      </c>
      <c r="CP160" s="2">
        <f t="shared" si="263"/>
        <v>610852.78</v>
      </c>
      <c r="CQ160" s="2">
        <f t="shared" si="263"/>
        <v>1024341.05</v>
      </c>
      <c r="CR160" s="2">
        <f t="shared" si="263"/>
        <v>0</v>
      </c>
      <c r="CS160" s="2">
        <f t="shared" si="263"/>
        <v>0</v>
      </c>
      <c r="CT160" s="2">
        <f t="shared" si="263"/>
        <v>0</v>
      </c>
      <c r="CU160" s="2">
        <f t="shared" si="263"/>
        <v>0</v>
      </c>
      <c r="CV160" s="2">
        <f t="shared" si="263"/>
        <v>0</v>
      </c>
      <c r="CW160" s="2">
        <f t="shared" si="263"/>
        <v>0</v>
      </c>
      <c r="CX160" s="2">
        <f t="shared" si="263"/>
        <v>0</v>
      </c>
      <c r="CY160" s="2">
        <f t="shared" si="263"/>
        <v>0</v>
      </c>
      <c r="CZ160" s="2">
        <f t="shared" si="263"/>
        <v>1347010.99</v>
      </c>
      <c r="DA160" s="2">
        <f t="shared" si="263"/>
        <v>0</v>
      </c>
      <c r="DB160" s="2">
        <f t="shared" si="263"/>
        <v>0</v>
      </c>
      <c r="DC160" s="2">
        <f t="shared" si="263"/>
        <v>0</v>
      </c>
      <c r="DD160" s="2">
        <f t="shared" si="263"/>
        <v>0</v>
      </c>
      <c r="DE160" s="2">
        <f t="shared" si="263"/>
        <v>0</v>
      </c>
      <c r="DF160" s="2">
        <f t="shared" si="263"/>
        <v>14226646.689999999</v>
      </c>
      <c r="DG160" s="2">
        <f t="shared" si="263"/>
        <v>0</v>
      </c>
      <c r="DH160" s="2">
        <f t="shared" si="263"/>
        <v>1305627.18</v>
      </c>
      <c r="DI160" s="2">
        <f t="shared" si="263"/>
        <v>2241483.88</v>
      </c>
      <c r="DJ160" s="2">
        <f t="shared" si="263"/>
        <v>505160.22</v>
      </c>
      <c r="DK160" s="2">
        <f t="shared" si="263"/>
        <v>0</v>
      </c>
      <c r="DL160" s="2">
        <f t="shared" si="263"/>
        <v>4289154.08</v>
      </c>
      <c r="DM160" s="2">
        <f t="shared" si="263"/>
        <v>0</v>
      </c>
      <c r="DN160" s="2">
        <f t="shared" si="263"/>
        <v>1309574.98</v>
      </c>
      <c r="DO160" s="2">
        <f t="shared" si="263"/>
        <v>2781345.28</v>
      </c>
      <c r="DP160" s="2">
        <f t="shared" si="263"/>
        <v>0</v>
      </c>
      <c r="DQ160" s="2">
        <f t="shared" si="263"/>
        <v>0</v>
      </c>
      <c r="DR160" s="2">
        <f t="shared" si="263"/>
        <v>1671501.2</v>
      </c>
      <c r="DS160" s="2">
        <f t="shared" si="263"/>
        <v>902629.94</v>
      </c>
      <c r="DT160" s="2">
        <f t="shared" si="263"/>
        <v>0</v>
      </c>
      <c r="DU160" s="2">
        <f t="shared" si="263"/>
        <v>0</v>
      </c>
      <c r="DV160" s="2">
        <f t="shared" si="263"/>
        <v>0</v>
      </c>
      <c r="DW160" s="2">
        <f t="shared" si="263"/>
        <v>0</v>
      </c>
      <c r="DX160" s="2">
        <f t="shared" si="263"/>
        <v>0</v>
      </c>
      <c r="DY160" s="2">
        <f t="shared" si="263"/>
        <v>0</v>
      </c>
      <c r="DZ160" s="2">
        <f t="shared" si="263"/>
        <v>0</v>
      </c>
      <c r="EA160" s="2">
        <f t="shared" ref="EA160:FX160" si="264">ROUND(IF((AND((EA103&lt;=459),(EA139&lt;=EA19)))=TRUE(),0,+EA156+EA158),2)</f>
        <v>0</v>
      </c>
      <c r="EB160" s="2">
        <f t="shared" si="264"/>
        <v>491295.16</v>
      </c>
      <c r="EC160" s="2">
        <f t="shared" si="264"/>
        <v>0</v>
      </c>
      <c r="ED160" s="2">
        <f t="shared" si="264"/>
        <v>0</v>
      </c>
      <c r="EE160" s="2">
        <f t="shared" si="264"/>
        <v>0</v>
      </c>
      <c r="EF160" s="2">
        <f t="shared" si="264"/>
        <v>1600544.69</v>
      </c>
      <c r="EG160" s="2">
        <f t="shared" si="264"/>
        <v>0</v>
      </c>
      <c r="EH160" s="2">
        <f t="shared" si="264"/>
        <v>0</v>
      </c>
      <c r="EI160" s="2">
        <f t="shared" si="264"/>
        <v>18252154.07</v>
      </c>
      <c r="EJ160" s="2">
        <f t="shared" si="264"/>
        <v>6552789.9400000004</v>
      </c>
      <c r="EK160" s="2">
        <f t="shared" si="264"/>
        <v>0</v>
      </c>
      <c r="EL160" s="2">
        <f t="shared" si="264"/>
        <v>0</v>
      </c>
      <c r="EM160" s="2">
        <f t="shared" si="264"/>
        <v>0</v>
      </c>
      <c r="EN160" s="2">
        <f t="shared" si="264"/>
        <v>1121634.18</v>
      </c>
      <c r="EO160" s="2">
        <f t="shared" si="264"/>
        <v>0</v>
      </c>
      <c r="EP160" s="2">
        <f t="shared" si="264"/>
        <v>0</v>
      </c>
      <c r="EQ160" s="2">
        <f t="shared" si="264"/>
        <v>0</v>
      </c>
      <c r="ER160" s="2">
        <f t="shared" si="264"/>
        <v>0</v>
      </c>
      <c r="ES160" s="2">
        <f t="shared" si="264"/>
        <v>0</v>
      </c>
      <c r="ET160" s="2">
        <f t="shared" si="264"/>
        <v>0</v>
      </c>
      <c r="EU160" s="2">
        <f t="shared" si="264"/>
        <v>1160500.4099999999</v>
      </c>
      <c r="EV160" s="2">
        <f t="shared" si="264"/>
        <v>0</v>
      </c>
      <c r="EW160" s="2">
        <f t="shared" si="264"/>
        <v>0</v>
      </c>
      <c r="EX160" s="2">
        <f t="shared" si="264"/>
        <v>0</v>
      </c>
      <c r="EY160" s="2">
        <f t="shared" si="264"/>
        <v>669972.31000000006</v>
      </c>
      <c r="EZ160" s="2">
        <f t="shared" si="264"/>
        <v>0</v>
      </c>
      <c r="FA160" s="2">
        <f t="shared" si="264"/>
        <v>0</v>
      </c>
      <c r="FB160" s="2">
        <f t="shared" si="264"/>
        <v>0</v>
      </c>
      <c r="FC160" s="2">
        <f t="shared" si="264"/>
        <v>0</v>
      </c>
      <c r="FD160" s="2">
        <f t="shared" si="264"/>
        <v>0</v>
      </c>
      <c r="FE160" s="2">
        <f t="shared" si="264"/>
        <v>0</v>
      </c>
      <c r="FF160" s="2">
        <f t="shared" si="264"/>
        <v>0</v>
      </c>
      <c r="FG160" s="2">
        <f t="shared" si="264"/>
        <v>0</v>
      </c>
      <c r="FH160" s="2">
        <f t="shared" si="264"/>
        <v>0</v>
      </c>
      <c r="FI160" s="2">
        <f t="shared" si="264"/>
        <v>1492452.15</v>
      </c>
      <c r="FJ160" s="2">
        <f t="shared" si="264"/>
        <v>0</v>
      </c>
      <c r="FK160" s="2">
        <f t="shared" si="264"/>
        <v>1812776.05</v>
      </c>
      <c r="FL160" s="2">
        <f t="shared" si="264"/>
        <v>0</v>
      </c>
      <c r="FM160" s="2">
        <f t="shared" si="264"/>
        <v>0</v>
      </c>
      <c r="FN160" s="2">
        <f t="shared" si="264"/>
        <v>23697795.050000001</v>
      </c>
      <c r="FO160" s="2">
        <f t="shared" si="264"/>
        <v>784237.77</v>
      </c>
      <c r="FP160" s="2">
        <f t="shared" si="264"/>
        <v>1825328.92</v>
      </c>
      <c r="FQ160" s="2">
        <f t="shared" si="264"/>
        <v>0</v>
      </c>
      <c r="FR160" s="2">
        <f t="shared" si="264"/>
        <v>0</v>
      </c>
      <c r="FS160" s="2">
        <f t="shared" si="264"/>
        <v>0</v>
      </c>
      <c r="FT160" s="2">
        <f t="shared" si="264"/>
        <v>0</v>
      </c>
      <c r="FU160" s="2">
        <f t="shared" si="264"/>
        <v>773569.49</v>
      </c>
      <c r="FV160" s="2">
        <f t="shared" si="264"/>
        <v>665803</v>
      </c>
      <c r="FW160" s="2">
        <f t="shared" si="264"/>
        <v>0</v>
      </c>
      <c r="FX160" s="2">
        <f t="shared" si="264"/>
        <v>0</v>
      </c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:193" x14ac:dyDescent="0.35">
      <c r="A161" s="2"/>
      <c r="B161" s="2" t="s">
        <v>904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:193" x14ac:dyDescent="0.35">
      <c r="A162" s="3" t="s">
        <v>905</v>
      </c>
      <c r="B162" s="2" t="s">
        <v>906</v>
      </c>
      <c r="C162" s="197">
        <f t="shared" ref="C162:BN162" si="265">MAX(C150,C152,C160)</f>
        <v>7702900.71</v>
      </c>
      <c r="D162" s="197">
        <f t="shared" si="265"/>
        <v>25261067.440000001</v>
      </c>
      <c r="E162" s="197">
        <f t="shared" si="265"/>
        <v>9050034.5</v>
      </c>
      <c r="F162" s="197">
        <f t="shared" si="265"/>
        <v>16284052.279999999</v>
      </c>
      <c r="G162" s="197">
        <f t="shared" si="265"/>
        <v>1083193.69</v>
      </c>
      <c r="H162" s="197">
        <f t="shared" si="265"/>
        <v>601286.93999999994</v>
      </c>
      <c r="I162" s="197">
        <f t="shared" si="265"/>
        <v>11302519.42</v>
      </c>
      <c r="J162" s="197">
        <f t="shared" si="265"/>
        <v>2631285.2400000002</v>
      </c>
      <c r="K162" s="197">
        <f t="shared" si="265"/>
        <v>285194.96000000002</v>
      </c>
      <c r="L162" s="197">
        <f t="shared" si="265"/>
        <v>2041469.75</v>
      </c>
      <c r="M162" s="197">
        <f t="shared" si="265"/>
        <v>1541024.27</v>
      </c>
      <c r="N162" s="197">
        <f t="shared" si="265"/>
        <v>25142156.91</v>
      </c>
      <c r="O162" s="197">
        <f t="shared" si="265"/>
        <v>3936501.88</v>
      </c>
      <c r="P162" s="197">
        <f t="shared" si="265"/>
        <v>297778.23</v>
      </c>
      <c r="Q162" s="197">
        <f t="shared" si="265"/>
        <v>55260615.350000001</v>
      </c>
      <c r="R162" s="197">
        <f t="shared" si="265"/>
        <v>5155566.13</v>
      </c>
      <c r="S162" s="197">
        <f t="shared" si="265"/>
        <v>1323383.08</v>
      </c>
      <c r="T162" s="197">
        <f t="shared" si="265"/>
        <v>261559.61</v>
      </c>
      <c r="U162" s="197">
        <f t="shared" si="265"/>
        <v>96072.09</v>
      </c>
      <c r="V162" s="197">
        <f t="shared" si="265"/>
        <v>343264.29</v>
      </c>
      <c r="W162" s="197">
        <f t="shared" si="265"/>
        <v>98377.91</v>
      </c>
      <c r="X162" s="197">
        <f t="shared" si="265"/>
        <v>59814.11</v>
      </c>
      <c r="Y162" s="197">
        <f t="shared" si="265"/>
        <v>1334163.19</v>
      </c>
      <c r="Z162" s="197">
        <f t="shared" si="265"/>
        <v>168224.86</v>
      </c>
      <c r="AA162" s="197">
        <f t="shared" si="265"/>
        <v>14756771.41</v>
      </c>
      <c r="AB162" s="197">
        <f t="shared" si="265"/>
        <v>9832828.4000000004</v>
      </c>
      <c r="AC162" s="197">
        <f t="shared" si="265"/>
        <v>432727.03</v>
      </c>
      <c r="AD162" s="197">
        <f t="shared" si="265"/>
        <v>727363.7</v>
      </c>
      <c r="AE162" s="197">
        <f t="shared" si="265"/>
        <v>165110.03</v>
      </c>
      <c r="AF162" s="197">
        <f t="shared" si="265"/>
        <v>201763.26</v>
      </c>
      <c r="AG162" s="197">
        <f t="shared" si="265"/>
        <v>280460.06</v>
      </c>
      <c r="AH162" s="197">
        <f t="shared" si="265"/>
        <v>961733.83</v>
      </c>
      <c r="AI162" s="197">
        <f t="shared" si="265"/>
        <v>361631.14</v>
      </c>
      <c r="AJ162" s="197">
        <f t="shared" si="265"/>
        <v>333090.88</v>
      </c>
      <c r="AK162" s="197">
        <f t="shared" si="265"/>
        <v>327952.48</v>
      </c>
      <c r="AL162" s="197">
        <f t="shared" si="265"/>
        <v>410068.51</v>
      </c>
      <c r="AM162" s="197">
        <f t="shared" si="265"/>
        <v>342375.55</v>
      </c>
      <c r="AN162" s="197">
        <f t="shared" si="265"/>
        <v>256682.35</v>
      </c>
      <c r="AO162" s="197">
        <f t="shared" si="265"/>
        <v>3397847.64</v>
      </c>
      <c r="AP162" s="197">
        <f t="shared" si="265"/>
        <v>78301649.829999998</v>
      </c>
      <c r="AQ162" s="197">
        <f t="shared" si="265"/>
        <v>294870.96999999997</v>
      </c>
      <c r="AR162" s="197">
        <f t="shared" si="265"/>
        <v>14107123.779999999</v>
      </c>
      <c r="AS162" s="197">
        <f t="shared" si="265"/>
        <v>3688841.09</v>
      </c>
      <c r="AT162" s="197">
        <f t="shared" si="265"/>
        <v>806477.43</v>
      </c>
      <c r="AU162" s="197">
        <f t="shared" si="265"/>
        <v>209262.32</v>
      </c>
      <c r="AV162" s="197">
        <f t="shared" si="265"/>
        <v>343897.87</v>
      </c>
      <c r="AW162" s="197">
        <f t="shared" si="265"/>
        <v>173746.39</v>
      </c>
      <c r="AX162" s="197">
        <f t="shared" si="265"/>
        <v>120264.08</v>
      </c>
      <c r="AY162" s="197">
        <f t="shared" si="265"/>
        <v>346910.96</v>
      </c>
      <c r="AZ162" s="197">
        <f t="shared" si="265"/>
        <v>11966984.449999999</v>
      </c>
      <c r="BA162" s="197">
        <f t="shared" si="265"/>
        <v>5483688.9699999997</v>
      </c>
      <c r="BB162" s="197">
        <f t="shared" si="265"/>
        <v>4612656.97</v>
      </c>
      <c r="BC162" s="197">
        <f t="shared" si="265"/>
        <v>19198465.129999999</v>
      </c>
      <c r="BD162" s="197">
        <f t="shared" si="265"/>
        <v>1017062.12</v>
      </c>
      <c r="BE162" s="197">
        <f t="shared" si="265"/>
        <v>569783.63</v>
      </c>
      <c r="BF162" s="197">
        <f t="shared" si="265"/>
        <v>7601479.0800000001</v>
      </c>
      <c r="BG162" s="197">
        <f t="shared" si="265"/>
        <v>822678.71</v>
      </c>
      <c r="BH162" s="197">
        <f t="shared" si="265"/>
        <v>252943.08</v>
      </c>
      <c r="BI162" s="197">
        <f t="shared" si="265"/>
        <v>371230.27</v>
      </c>
      <c r="BJ162" s="197">
        <f t="shared" si="265"/>
        <v>1422668.53</v>
      </c>
      <c r="BK162" s="197">
        <f t="shared" si="265"/>
        <v>18259498.120000001</v>
      </c>
      <c r="BL162" s="197">
        <f t="shared" si="265"/>
        <v>152010.79999999999</v>
      </c>
      <c r="BM162" s="197">
        <f t="shared" si="265"/>
        <v>386664.25</v>
      </c>
      <c r="BN162" s="197">
        <f t="shared" si="265"/>
        <v>2384422.9</v>
      </c>
      <c r="BO162" s="197">
        <f t="shared" ref="BO162:DZ162" si="266">MAX(BO150,BO152,BO160)</f>
        <v>932388.1</v>
      </c>
      <c r="BP162" s="197">
        <f t="shared" si="266"/>
        <v>208170.2</v>
      </c>
      <c r="BQ162" s="197">
        <f t="shared" si="266"/>
        <v>4046964.59</v>
      </c>
      <c r="BR162" s="197">
        <f t="shared" si="266"/>
        <v>2861922.88</v>
      </c>
      <c r="BS162" s="197">
        <f t="shared" si="266"/>
        <v>1236760.51</v>
      </c>
      <c r="BT162" s="197">
        <f t="shared" si="266"/>
        <v>286796.53999999998</v>
      </c>
      <c r="BU162" s="197">
        <f t="shared" si="266"/>
        <v>284256.11</v>
      </c>
      <c r="BV162" s="197">
        <f t="shared" si="266"/>
        <v>556207.61</v>
      </c>
      <c r="BW162" s="197">
        <f t="shared" si="266"/>
        <v>946859.81</v>
      </c>
      <c r="BX162" s="197">
        <f t="shared" si="266"/>
        <v>65256.87</v>
      </c>
      <c r="BY162" s="197">
        <f t="shared" si="266"/>
        <v>547963.09</v>
      </c>
      <c r="BZ162" s="197">
        <f t="shared" si="266"/>
        <v>310569.59999999998</v>
      </c>
      <c r="CA162" s="197">
        <f t="shared" si="266"/>
        <v>110054.72</v>
      </c>
      <c r="CB162" s="197">
        <f t="shared" si="266"/>
        <v>29317776.010000002</v>
      </c>
      <c r="CC162" s="197">
        <f t="shared" si="266"/>
        <v>251523.88</v>
      </c>
      <c r="CD162" s="197">
        <f t="shared" si="266"/>
        <v>31582.47</v>
      </c>
      <c r="CE162" s="197">
        <f t="shared" si="266"/>
        <v>162531.06</v>
      </c>
      <c r="CF162" s="197">
        <f t="shared" si="266"/>
        <v>118551.49</v>
      </c>
      <c r="CG162" s="197">
        <f t="shared" si="266"/>
        <v>179391.48</v>
      </c>
      <c r="CH162" s="197">
        <f t="shared" si="266"/>
        <v>169087.39</v>
      </c>
      <c r="CI162" s="197">
        <f t="shared" si="266"/>
        <v>632595.43000000005</v>
      </c>
      <c r="CJ162" s="197">
        <f t="shared" si="266"/>
        <v>789559.4</v>
      </c>
      <c r="CK162" s="197">
        <f t="shared" si="266"/>
        <v>2370133.85</v>
      </c>
      <c r="CL162" s="197">
        <f t="shared" si="266"/>
        <v>688308.72</v>
      </c>
      <c r="CM162" s="197">
        <f t="shared" si="266"/>
        <v>545859.64</v>
      </c>
      <c r="CN162" s="197">
        <f t="shared" si="266"/>
        <v>12632361.24</v>
      </c>
      <c r="CO162" s="197">
        <f t="shared" si="266"/>
        <v>5886431.9199999999</v>
      </c>
      <c r="CP162" s="197">
        <f t="shared" si="266"/>
        <v>610852.78</v>
      </c>
      <c r="CQ162" s="197">
        <f t="shared" si="266"/>
        <v>1024341.05</v>
      </c>
      <c r="CR162" s="197">
        <f t="shared" si="266"/>
        <v>154393.42000000001</v>
      </c>
      <c r="CS162" s="197">
        <f t="shared" si="266"/>
        <v>189380.52</v>
      </c>
      <c r="CT162" s="197">
        <f t="shared" si="266"/>
        <v>216342.1</v>
      </c>
      <c r="CU162" s="197">
        <f t="shared" si="266"/>
        <v>272888.77</v>
      </c>
      <c r="CV162" s="197">
        <f t="shared" si="266"/>
        <v>23012.21</v>
      </c>
      <c r="CW162" s="197">
        <f t="shared" si="266"/>
        <v>225678.07999999999</v>
      </c>
      <c r="CX162" s="197">
        <f t="shared" si="266"/>
        <v>335554.89</v>
      </c>
      <c r="CY162" s="197">
        <f t="shared" si="266"/>
        <v>35252.019999999997</v>
      </c>
      <c r="CZ162" s="197">
        <f t="shared" si="266"/>
        <v>1347010.99</v>
      </c>
      <c r="DA162" s="197">
        <f t="shared" si="266"/>
        <v>105232.55</v>
      </c>
      <c r="DB162" s="197">
        <f t="shared" si="266"/>
        <v>158726.6</v>
      </c>
      <c r="DC162" s="197">
        <f t="shared" si="266"/>
        <v>108596.12</v>
      </c>
      <c r="DD162" s="197">
        <f t="shared" si="266"/>
        <v>243550.94</v>
      </c>
      <c r="DE162" s="197">
        <f t="shared" si="266"/>
        <v>232696</v>
      </c>
      <c r="DF162" s="197">
        <f t="shared" si="266"/>
        <v>14226646.689999999</v>
      </c>
      <c r="DG162" s="197">
        <f t="shared" si="266"/>
        <v>98282.9</v>
      </c>
      <c r="DH162" s="197">
        <f t="shared" si="266"/>
        <v>1305627.18</v>
      </c>
      <c r="DI162" s="197">
        <f t="shared" si="266"/>
        <v>2241483.88</v>
      </c>
      <c r="DJ162" s="197">
        <f t="shared" si="266"/>
        <v>505160.22</v>
      </c>
      <c r="DK162" s="197">
        <f t="shared" si="266"/>
        <v>284304.13</v>
      </c>
      <c r="DL162" s="197">
        <f t="shared" si="266"/>
        <v>4289154.08</v>
      </c>
      <c r="DM162" s="197">
        <f t="shared" si="266"/>
        <v>283100.67</v>
      </c>
      <c r="DN162" s="197">
        <f t="shared" si="266"/>
        <v>1309574.98</v>
      </c>
      <c r="DO162" s="197">
        <f t="shared" si="266"/>
        <v>2781345.28</v>
      </c>
      <c r="DP162" s="197">
        <f t="shared" si="266"/>
        <v>144978.5</v>
      </c>
      <c r="DQ162" s="197">
        <f t="shared" si="266"/>
        <v>512100.96</v>
      </c>
      <c r="DR162" s="197">
        <f t="shared" si="266"/>
        <v>1671501.2</v>
      </c>
      <c r="DS162" s="197">
        <f t="shared" si="266"/>
        <v>902629.94</v>
      </c>
      <c r="DT162" s="197">
        <f t="shared" si="266"/>
        <v>338500.72</v>
      </c>
      <c r="DU162" s="197">
        <f t="shared" si="266"/>
        <v>340380.24</v>
      </c>
      <c r="DV162" s="197">
        <f t="shared" si="266"/>
        <v>194097.44</v>
      </c>
      <c r="DW162" s="197">
        <f t="shared" si="266"/>
        <v>267697.59999999998</v>
      </c>
      <c r="DX162" s="197">
        <f t="shared" si="266"/>
        <v>144404.78</v>
      </c>
      <c r="DY162" s="197">
        <f t="shared" si="266"/>
        <v>140987.35999999999</v>
      </c>
      <c r="DZ162" s="197">
        <f t="shared" si="266"/>
        <v>362626.8</v>
      </c>
      <c r="EA162" s="197">
        <f t="shared" ref="EA162:FX162" si="267">MAX(EA150,EA152,EA160)</f>
        <v>335615.95</v>
      </c>
      <c r="EB162" s="197">
        <f t="shared" si="267"/>
        <v>491295.16</v>
      </c>
      <c r="EC162" s="197">
        <f t="shared" si="267"/>
        <v>171664.09</v>
      </c>
      <c r="ED162" s="197">
        <f t="shared" si="267"/>
        <v>183254.31</v>
      </c>
      <c r="EE162" s="197">
        <f t="shared" si="267"/>
        <v>275824.69</v>
      </c>
      <c r="EF162" s="197">
        <f t="shared" si="267"/>
        <v>1600544.69</v>
      </c>
      <c r="EG162" s="197">
        <f t="shared" si="267"/>
        <v>286154.21999999997</v>
      </c>
      <c r="EH162" s="197">
        <f t="shared" si="267"/>
        <v>239487.13</v>
      </c>
      <c r="EI162" s="197">
        <f t="shared" si="267"/>
        <v>18252154.07</v>
      </c>
      <c r="EJ162" s="197">
        <f t="shared" si="267"/>
        <v>6552789.9400000004</v>
      </c>
      <c r="EK162" s="197">
        <f t="shared" si="267"/>
        <v>350968.1</v>
      </c>
      <c r="EL162" s="197">
        <f t="shared" si="267"/>
        <v>307959.95</v>
      </c>
      <c r="EM162" s="197">
        <f t="shared" si="267"/>
        <v>337999.29</v>
      </c>
      <c r="EN162" s="197">
        <f t="shared" si="267"/>
        <v>1121634.18</v>
      </c>
      <c r="EO162" s="197">
        <f t="shared" si="267"/>
        <v>240396.64</v>
      </c>
      <c r="EP162" s="197">
        <f t="shared" si="267"/>
        <v>191275.04</v>
      </c>
      <c r="EQ162" s="197">
        <f t="shared" si="267"/>
        <v>649850.61</v>
      </c>
      <c r="ER162" s="197">
        <f t="shared" si="267"/>
        <v>163986.41</v>
      </c>
      <c r="ES162" s="197">
        <f t="shared" si="267"/>
        <v>275728.74</v>
      </c>
      <c r="ET162" s="197">
        <f t="shared" si="267"/>
        <v>361568.7</v>
      </c>
      <c r="EU162" s="197">
        <f t="shared" si="267"/>
        <v>1160500.4099999999</v>
      </c>
      <c r="EV162" s="197">
        <f t="shared" si="267"/>
        <v>112314.07</v>
      </c>
      <c r="EW162" s="197">
        <f t="shared" si="267"/>
        <v>422792.74</v>
      </c>
      <c r="EX162" s="197">
        <f t="shared" si="267"/>
        <v>220502.13</v>
      </c>
      <c r="EY162" s="197">
        <f t="shared" si="267"/>
        <v>669972.31000000006</v>
      </c>
      <c r="EZ162" s="197">
        <f t="shared" si="267"/>
        <v>166397.70000000001</v>
      </c>
      <c r="FA162" s="197">
        <f t="shared" si="267"/>
        <v>1783498.69</v>
      </c>
      <c r="FB162" s="197">
        <f t="shared" si="267"/>
        <v>386645.74</v>
      </c>
      <c r="FC162" s="197">
        <f t="shared" si="267"/>
        <v>819967.39</v>
      </c>
      <c r="FD162" s="197">
        <f t="shared" si="267"/>
        <v>356407.59</v>
      </c>
      <c r="FE162" s="197">
        <f t="shared" si="267"/>
        <v>126175.02</v>
      </c>
      <c r="FF162" s="197">
        <f t="shared" si="267"/>
        <v>228799.21</v>
      </c>
      <c r="FG162" s="197">
        <f t="shared" si="267"/>
        <v>131911.28</v>
      </c>
      <c r="FH162" s="197">
        <f t="shared" si="267"/>
        <v>84546.42</v>
      </c>
      <c r="FI162" s="197">
        <f t="shared" si="267"/>
        <v>1492452.15</v>
      </c>
      <c r="FJ162" s="197">
        <f t="shared" si="267"/>
        <v>953056.28</v>
      </c>
      <c r="FK162" s="197">
        <f t="shared" si="267"/>
        <v>1812776.05</v>
      </c>
      <c r="FL162" s="197">
        <f t="shared" si="267"/>
        <v>2694154.84</v>
      </c>
      <c r="FM162" s="197">
        <f t="shared" si="267"/>
        <v>1619323.36</v>
      </c>
      <c r="FN162" s="197">
        <f t="shared" si="267"/>
        <v>23697795.050000001</v>
      </c>
      <c r="FO162" s="197">
        <f t="shared" si="267"/>
        <v>784237.77</v>
      </c>
      <c r="FP162" s="197">
        <f t="shared" si="267"/>
        <v>1825328.92</v>
      </c>
      <c r="FQ162" s="197">
        <f t="shared" si="267"/>
        <v>476148.22</v>
      </c>
      <c r="FR162" s="197">
        <f t="shared" si="267"/>
        <v>101866.14</v>
      </c>
      <c r="FS162" s="197">
        <f t="shared" si="267"/>
        <v>103808.3</v>
      </c>
      <c r="FT162" s="197">
        <f t="shared" si="267"/>
        <v>89015.56</v>
      </c>
      <c r="FU162" s="197">
        <f t="shared" si="267"/>
        <v>773569.49</v>
      </c>
      <c r="FV162" s="197">
        <f t="shared" si="267"/>
        <v>665803</v>
      </c>
      <c r="FW162" s="197">
        <f t="shared" si="267"/>
        <v>199621.94</v>
      </c>
      <c r="FX162" s="197">
        <f t="shared" si="267"/>
        <v>82838.759999999995</v>
      </c>
      <c r="FY162" s="2"/>
      <c r="FZ162" s="2">
        <f>SUM(C162:FX162)</f>
        <v>557175532.47999978</v>
      </c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:193" x14ac:dyDescent="0.35">
      <c r="A163" s="2"/>
      <c r="B163" s="2" t="s">
        <v>907</v>
      </c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2"/>
      <c r="FZ163" s="46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:193" x14ac:dyDescent="0.35">
      <c r="A164" s="2"/>
      <c r="B164" s="2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2"/>
      <c r="FZ164" s="46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:193" x14ac:dyDescent="0.35">
      <c r="A165" s="3"/>
      <c r="B165" s="30" t="s">
        <v>908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2"/>
      <c r="FZ165" s="46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:193" x14ac:dyDescent="0.35">
      <c r="A166" s="3" t="s">
        <v>499</v>
      </c>
      <c r="B166" s="2" t="s">
        <v>909</v>
      </c>
      <c r="C166" s="11">
        <f t="shared" ref="C166:AH166" si="268">C29</f>
        <v>1359</v>
      </c>
      <c r="D166" s="11">
        <f t="shared" si="268"/>
        <v>4465</v>
      </c>
      <c r="E166" s="11">
        <f t="shared" si="268"/>
        <v>1525</v>
      </c>
      <c r="F166" s="11">
        <f t="shared" si="268"/>
        <v>2508</v>
      </c>
      <c r="G166" s="11">
        <f t="shared" si="268"/>
        <v>207</v>
      </c>
      <c r="H166" s="11">
        <f t="shared" si="268"/>
        <v>69</v>
      </c>
      <c r="I166" s="11">
        <f t="shared" si="268"/>
        <v>1835</v>
      </c>
      <c r="J166" s="11">
        <f t="shared" si="268"/>
        <v>185</v>
      </c>
      <c r="K166" s="11">
        <f t="shared" si="268"/>
        <v>3</v>
      </c>
      <c r="L166" s="11">
        <f t="shared" si="268"/>
        <v>184</v>
      </c>
      <c r="M166" s="11">
        <f t="shared" si="268"/>
        <v>187</v>
      </c>
      <c r="N166" s="11">
        <f t="shared" si="268"/>
        <v>5452</v>
      </c>
      <c r="O166" s="11">
        <f t="shared" si="268"/>
        <v>401</v>
      </c>
      <c r="P166" s="11">
        <f t="shared" si="268"/>
        <v>31</v>
      </c>
      <c r="Q166" s="11">
        <f t="shared" si="268"/>
        <v>11916</v>
      </c>
      <c r="R166" s="11">
        <f t="shared" si="268"/>
        <v>108</v>
      </c>
      <c r="S166" s="11">
        <f t="shared" si="268"/>
        <v>50</v>
      </c>
      <c r="T166" s="11">
        <f t="shared" si="268"/>
        <v>0</v>
      </c>
      <c r="U166" s="11">
        <f t="shared" si="268"/>
        <v>0</v>
      </c>
      <c r="V166" s="11">
        <f t="shared" si="268"/>
        <v>0</v>
      </c>
      <c r="W166" s="11">
        <f t="shared" si="268"/>
        <v>0</v>
      </c>
      <c r="X166" s="11">
        <f t="shared" si="268"/>
        <v>0</v>
      </c>
      <c r="Y166" s="11">
        <f t="shared" si="268"/>
        <v>4</v>
      </c>
      <c r="Z166" s="11">
        <f t="shared" si="268"/>
        <v>4</v>
      </c>
      <c r="AA166" s="11">
        <f t="shared" si="268"/>
        <v>2041</v>
      </c>
      <c r="AB166" s="11">
        <f t="shared" si="268"/>
        <v>1565</v>
      </c>
      <c r="AC166" s="11">
        <f t="shared" si="268"/>
        <v>32</v>
      </c>
      <c r="AD166" s="11">
        <f t="shared" si="268"/>
        <v>35</v>
      </c>
      <c r="AE166" s="11">
        <f t="shared" si="268"/>
        <v>3</v>
      </c>
      <c r="AF166" s="11">
        <f t="shared" si="268"/>
        <v>6</v>
      </c>
      <c r="AG166" s="11">
        <f t="shared" si="268"/>
        <v>12</v>
      </c>
      <c r="AH166" s="11">
        <f t="shared" si="268"/>
        <v>0</v>
      </c>
      <c r="AI166" s="11">
        <f t="shared" ref="AI166:BN166" si="269">AI29</f>
        <v>3</v>
      </c>
      <c r="AJ166" s="11">
        <f t="shared" si="269"/>
        <v>2</v>
      </c>
      <c r="AK166" s="11">
        <f t="shared" si="269"/>
        <v>1</v>
      </c>
      <c r="AL166" s="11">
        <f t="shared" si="269"/>
        <v>21</v>
      </c>
      <c r="AM166" s="11">
        <f t="shared" si="269"/>
        <v>1</v>
      </c>
      <c r="AN166" s="11">
        <f t="shared" si="269"/>
        <v>0</v>
      </c>
      <c r="AO166" s="11">
        <f t="shared" si="269"/>
        <v>117</v>
      </c>
      <c r="AP166" s="11">
        <f t="shared" si="269"/>
        <v>16832</v>
      </c>
      <c r="AQ166" s="11">
        <f t="shared" si="269"/>
        <v>0</v>
      </c>
      <c r="AR166" s="11">
        <f t="shared" si="269"/>
        <v>1715</v>
      </c>
      <c r="AS166" s="11">
        <f t="shared" si="269"/>
        <v>1141</v>
      </c>
      <c r="AT166" s="11">
        <f t="shared" si="269"/>
        <v>32</v>
      </c>
      <c r="AU166" s="11">
        <f t="shared" si="269"/>
        <v>4</v>
      </c>
      <c r="AV166" s="11">
        <f t="shared" si="269"/>
        <v>3</v>
      </c>
      <c r="AW166" s="11">
        <f t="shared" si="269"/>
        <v>1</v>
      </c>
      <c r="AX166" s="11">
        <f t="shared" si="269"/>
        <v>5</v>
      </c>
      <c r="AY166" s="11">
        <f t="shared" si="269"/>
        <v>5</v>
      </c>
      <c r="AZ166" s="11">
        <f t="shared" si="269"/>
        <v>1133</v>
      </c>
      <c r="BA166" s="11">
        <f t="shared" si="269"/>
        <v>201</v>
      </c>
      <c r="BB166" s="11">
        <f t="shared" si="269"/>
        <v>184</v>
      </c>
      <c r="BC166" s="11">
        <f t="shared" si="269"/>
        <v>1622</v>
      </c>
      <c r="BD166" s="11">
        <f t="shared" si="269"/>
        <v>53</v>
      </c>
      <c r="BE166" s="11">
        <f t="shared" si="269"/>
        <v>3</v>
      </c>
      <c r="BF166" s="11">
        <f t="shared" si="269"/>
        <v>448</v>
      </c>
      <c r="BG166" s="11">
        <f t="shared" si="269"/>
        <v>78</v>
      </c>
      <c r="BH166" s="11">
        <f t="shared" si="269"/>
        <v>6</v>
      </c>
      <c r="BI166" s="11">
        <f t="shared" si="269"/>
        <v>15</v>
      </c>
      <c r="BJ166" s="11">
        <f t="shared" si="269"/>
        <v>68</v>
      </c>
      <c r="BK166" s="11">
        <f t="shared" si="269"/>
        <v>681</v>
      </c>
      <c r="BL166" s="11">
        <f t="shared" si="269"/>
        <v>1</v>
      </c>
      <c r="BM166" s="11">
        <f t="shared" si="269"/>
        <v>11</v>
      </c>
      <c r="BN166" s="11">
        <f t="shared" si="269"/>
        <v>11</v>
      </c>
      <c r="BO166" s="11">
        <f t="shared" ref="BO166:DZ166" si="270">BO29</f>
        <v>9</v>
      </c>
      <c r="BP166" s="11">
        <f t="shared" si="270"/>
        <v>1</v>
      </c>
      <c r="BQ166" s="11">
        <f t="shared" si="270"/>
        <v>1133</v>
      </c>
      <c r="BR166" s="11">
        <f t="shared" si="270"/>
        <v>764</v>
      </c>
      <c r="BS166" s="11">
        <f t="shared" si="270"/>
        <v>207</v>
      </c>
      <c r="BT166" s="11">
        <f t="shared" si="270"/>
        <v>2</v>
      </c>
      <c r="BU166" s="11">
        <f t="shared" si="270"/>
        <v>42</v>
      </c>
      <c r="BV166" s="11">
        <f t="shared" si="270"/>
        <v>85</v>
      </c>
      <c r="BW166" s="11">
        <f t="shared" si="270"/>
        <v>214</v>
      </c>
      <c r="BX166" s="11">
        <f t="shared" si="270"/>
        <v>0</v>
      </c>
      <c r="BY166" s="11">
        <f t="shared" si="270"/>
        <v>0</v>
      </c>
      <c r="BZ166" s="11">
        <f t="shared" si="270"/>
        <v>0</v>
      </c>
      <c r="CA166" s="11">
        <f t="shared" si="270"/>
        <v>5</v>
      </c>
      <c r="CB166" s="11">
        <f t="shared" si="270"/>
        <v>2880</v>
      </c>
      <c r="CC166" s="11">
        <f t="shared" si="270"/>
        <v>0</v>
      </c>
      <c r="CD166" s="11">
        <f t="shared" si="270"/>
        <v>1</v>
      </c>
      <c r="CE166" s="11">
        <f t="shared" si="270"/>
        <v>0</v>
      </c>
      <c r="CF166" s="11">
        <f t="shared" si="270"/>
        <v>0</v>
      </c>
      <c r="CG166" s="11">
        <f t="shared" si="270"/>
        <v>11</v>
      </c>
      <c r="CH166" s="11">
        <f t="shared" si="270"/>
        <v>6</v>
      </c>
      <c r="CI166" s="11">
        <f t="shared" si="270"/>
        <v>63</v>
      </c>
      <c r="CJ166" s="11">
        <f t="shared" si="270"/>
        <v>158</v>
      </c>
      <c r="CK166" s="11">
        <f t="shared" si="270"/>
        <v>168</v>
      </c>
      <c r="CL166" s="11">
        <f t="shared" si="270"/>
        <v>22</v>
      </c>
      <c r="CM166" s="11">
        <f t="shared" si="270"/>
        <v>8</v>
      </c>
      <c r="CN166" s="11">
        <f t="shared" si="270"/>
        <v>1199</v>
      </c>
      <c r="CO166" s="11">
        <f t="shared" si="270"/>
        <v>377</v>
      </c>
      <c r="CP166" s="11">
        <f t="shared" si="270"/>
        <v>139</v>
      </c>
      <c r="CQ166" s="11">
        <f t="shared" si="270"/>
        <v>3</v>
      </c>
      <c r="CR166" s="11">
        <f t="shared" si="270"/>
        <v>0</v>
      </c>
      <c r="CS166" s="11">
        <f t="shared" si="270"/>
        <v>1</v>
      </c>
      <c r="CT166" s="11">
        <f t="shared" si="270"/>
        <v>1</v>
      </c>
      <c r="CU166" s="11">
        <f t="shared" si="270"/>
        <v>3</v>
      </c>
      <c r="CV166" s="11">
        <f t="shared" si="270"/>
        <v>0</v>
      </c>
      <c r="CW166" s="11">
        <f t="shared" si="270"/>
        <v>1</v>
      </c>
      <c r="CX166" s="11">
        <f t="shared" si="270"/>
        <v>12</v>
      </c>
      <c r="CY166" s="11">
        <f t="shared" si="270"/>
        <v>0</v>
      </c>
      <c r="CZ166" s="11">
        <f t="shared" si="270"/>
        <v>39</v>
      </c>
      <c r="DA166" s="11">
        <f t="shared" si="270"/>
        <v>0</v>
      </c>
      <c r="DB166" s="11">
        <f t="shared" si="270"/>
        <v>7</v>
      </c>
      <c r="DC166" s="11">
        <f t="shared" si="270"/>
        <v>0</v>
      </c>
      <c r="DD166" s="11">
        <f t="shared" si="270"/>
        <v>7</v>
      </c>
      <c r="DE166" s="11">
        <f t="shared" si="270"/>
        <v>1</v>
      </c>
      <c r="DF166" s="11">
        <f t="shared" si="270"/>
        <v>654</v>
      </c>
      <c r="DG166" s="11">
        <f t="shared" si="270"/>
        <v>0</v>
      </c>
      <c r="DH166" s="11">
        <f t="shared" si="270"/>
        <v>120</v>
      </c>
      <c r="DI166" s="11">
        <f t="shared" si="270"/>
        <v>62</v>
      </c>
      <c r="DJ166" s="11">
        <f t="shared" si="270"/>
        <v>9</v>
      </c>
      <c r="DK166" s="11">
        <f t="shared" si="270"/>
        <v>19</v>
      </c>
      <c r="DL166" s="11">
        <f t="shared" si="270"/>
        <v>415</v>
      </c>
      <c r="DM166" s="11">
        <f t="shared" si="270"/>
        <v>0</v>
      </c>
      <c r="DN166" s="11">
        <f t="shared" si="270"/>
        <v>66</v>
      </c>
      <c r="DO166" s="11">
        <f t="shared" si="270"/>
        <v>533</v>
      </c>
      <c r="DP166" s="11">
        <f t="shared" si="270"/>
        <v>0</v>
      </c>
      <c r="DQ166" s="11">
        <f t="shared" si="270"/>
        <v>51</v>
      </c>
      <c r="DR166" s="11">
        <f t="shared" si="270"/>
        <v>17</v>
      </c>
      <c r="DS166" s="11">
        <f t="shared" si="270"/>
        <v>32</v>
      </c>
      <c r="DT166" s="11">
        <f t="shared" si="270"/>
        <v>6</v>
      </c>
      <c r="DU166" s="11">
        <f t="shared" si="270"/>
        <v>3</v>
      </c>
      <c r="DV166" s="11">
        <f t="shared" si="270"/>
        <v>1</v>
      </c>
      <c r="DW166" s="11">
        <f t="shared" si="270"/>
        <v>1</v>
      </c>
      <c r="DX166" s="11">
        <f t="shared" si="270"/>
        <v>1</v>
      </c>
      <c r="DY166" s="11">
        <f t="shared" si="270"/>
        <v>4</v>
      </c>
      <c r="DZ166" s="11">
        <f t="shared" si="270"/>
        <v>0</v>
      </c>
      <c r="EA166" s="11">
        <f t="shared" ref="EA166:FX166" si="271">EA29</f>
        <v>28</v>
      </c>
      <c r="EB166" s="11">
        <f t="shared" si="271"/>
        <v>62</v>
      </c>
      <c r="EC166" s="11">
        <f t="shared" si="271"/>
        <v>9</v>
      </c>
      <c r="ED166" s="11">
        <f t="shared" si="271"/>
        <v>66</v>
      </c>
      <c r="EE166" s="11">
        <f t="shared" si="271"/>
        <v>19</v>
      </c>
      <c r="EF166" s="11">
        <f t="shared" si="271"/>
        <v>71</v>
      </c>
      <c r="EG166" s="11">
        <f t="shared" si="271"/>
        <v>44</v>
      </c>
      <c r="EH166" s="11">
        <f t="shared" si="271"/>
        <v>14</v>
      </c>
      <c r="EI166" s="11">
        <f t="shared" si="271"/>
        <v>421</v>
      </c>
      <c r="EJ166" s="11">
        <f t="shared" si="271"/>
        <v>200</v>
      </c>
      <c r="EK166" s="11">
        <f t="shared" si="271"/>
        <v>17</v>
      </c>
      <c r="EL166" s="11">
        <f t="shared" si="271"/>
        <v>1</v>
      </c>
      <c r="EM166" s="11">
        <f t="shared" si="271"/>
        <v>6</v>
      </c>
      <c r="EN166" s="11">
        <f t="shared" si="271"/>
        <v>10</v>
      </c>
      <c r="EO166" s="11">
        <f t="shared" si="271"/>
        <v>5</v>
      </c>
      <c r="EP166" s="11">
        <f t="shared" si="271"/>
        <v>17</v>
      </c>
      <c r="EQ166" s="11">
        <f t="shared" si="271"/>
        <v>184</v>
      </c>
      <c r="ER166" s="11">
        <f t="shared" si="271"/>
        <v>14</v>
      </c>
      <c r="ES166" s="11">
        <f t="shared" si="271"/>
        <v>3</v>
      </c>
      <c r="ET166" s="11">
        <f t="shared" si="271"/>
        <v>5</v>
      </c>
      <c r="EU166" s="11">
        <f t="shared" si="271"/>
        <v>102</v>
      </c>
      <c r="EV166" s="11">
        <f t="shared" si="271"/>
        <v>6</v>
      </c>
      <c r="EW166" s="11">
        <f t="shared" si="271"/>
        <v>59</v>
      </c>
      <c r="EX166" s="11">
        <f t="shared" si="271"/>
        <v>8</v>
      </c>
      <c r="EY166" s="11">
        <f t="shared" si="271"/>
        <v>17</v>
      </c>
      <c r="EZ166" s="11">
        <f t="shared" si="271"/>
        <v>0</v>
      </c>
      <c r="FA166" s="11">
        <f t="shared" si="271"/>
        <v>611</v>
      </c>
      <c r="FB166" s="11">
        <f t="shared" si="271"/>
        <v>3</v>
      </c>
      <c r="FC166" s="11">
        <f t="shared" si="271"/>
        <v>32</v>
      </c>
      <c r="FD166" s="11">
        <f t="shared" si="271"/>
        <v>4</v>
      </c>
      <c r="FE166" s="11">
        <f t="shared" si="271"/>
        <v>13</v>
      </c>
      <c r="FF166" s="11">
        <f t="shared" si="271"/>
        <v>2</v>
      </c>
      <c r="FG166" s="11">
        <f t="shared" si="271"/>
        <v>3</v>
      </c>
      <c r="FH166" s="11">
        <f t="shared" si="271"/>
        <v>0</v>
      </c>
      <c r="FI166" s="11">
        <f t="shared" si="271"/>
        <v>182</v>
      </c>
      <c r="FJ166" s="11">
        <f t="shared" si="271"/>
        <v>72</v>
      </c>
      <c r="FK166" s="11">
        <f t="shared" si="271"/>
        <v>246</v>
      </c>
      <c r="FL166" s="11">
        <f t="shared" si="271"/>
        <v>195</v>
      </c>
      <c r="FM166" s="11">
        <f t="shared" si="271"/>
        <v>93</v>
      </c>
      <c r="FN166" s="11">
        <f t="shared" si="271"/>
        <v>3402</v>
      </c>
      <c r="FO166" s="11">
        <f t="shared" si="271"/>
        <v>55</v>
      </c>
      <c r="FP166" s="11">
        <f t="shared" si="271"/>
        <v>325</v>
      </c>
      <c r="FQ166" s="11">
        <f t="shared" si="271"/>
        <v>60</v>
      </c>
      <c r="FR166" s="11">
        <f t="shared" si="271"/>
        <v>1</v>
      </c>
      <c r="FS166" s="11">
        <f t="shared" si="271"/>
        <v>0</v>
      </c>
      <c r="FT166" s="11">
        <f t="shared" si="271"/>
        <v>0</v>
      </c>
      <c r="FU166" s="11">
        <f t="shared" si="271"/>
        <v>137</v>
      </c>
      <c r="FV166" s="11">
        <f t="shared" si="271"/>
        <v>88</v>
      </c>
      <c r="FW166" s="11">
        <f t="shared" si="271"/>
        <v>5</v>
      </c>
      <c r="FX166" s="11">
        <f t="shared" si="271"/>
        <v>0</v>
      </c>
      <c r="FY166" s="2"/>
      <c r="FZ166" s="46">
        <f>SUM(C166:FY166)</f>
        <v>75065</v>
      </c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:193" x14ac:dyDescent="0.35">
      <c r="A167" s="3" t="s">
        <v>500</v>
      </c>
      <c r="B167" s="2" t="s">
        <v>910</v>
      </c>
      <c r="C167" s="46">
        <f t="shared" ref="C167:AH167" si="272">C124</f>
        <v>10738.40710114463</v>
      </c>
      <c r="D167" s="46">
        <f t="shared" si="272"/>
        <v>10780.479009459999</v>
      </c>
      <c r="E167" s="46">
        <f t="shared" si="272"/>
        <v>10640.19754865</v>
      </c>
      <c r="F167" s="46">
        <f t="shared" si="272"/>
        <v>10689.81605182</v>
      </c>
      <c r="G167" s="46">
        <f t="shared" si="272"/>
        <v>11113.78245269</v>
      </c>
      <c r="H167" s="46">
        <f t="shared" si="272"/>
        <v>11434.78884331</v>
      </c>
      <c r="I167" s="46">
        <f t="shared" si="272"/>
        <v>10660.818225290001</v>
      </c>
      <c r="J167" s="46">
        <f t="shared" si="272"/>
        <v>10354.925036029999</v>
      </c>
      <c r="K167" s="46">
        <f t="shared" si="272"/>
        <v>15625.408582169999</v>
      </c>
      <c r="L167" s="46">
        <f t="shared" si="272"/>
        <v>11198.46432512</v>
      </c>
      <c r="M167" s="46">
        <f t="shared" si="272"/>
        <v>12114.33546552</v>
      </c>
      <c r="N167" s="46">
        <f t="shared" si="272"/>
        <v>11104.467071319999</v>
      </c>
      <c r="O167" s="46">
        <f t="shared" si="272"/>
        <v>10827.89224583</v>
      </c>
      <c r="P167" s="46">
        <f t="shared" si="272"/>
        <v>15168.002828029999</v>
      </c>
      <c r="Q167" s="46">
        <f t="shared" si="272"/>
        <v>10934.37333884</v>
      </c>
      <c r="R167" s="46">
        <f t="shared" si="272"/>
        <v>10659.65831223</v>
      </c>
      <c r="S167" s="46">
        <f t="shared" si="272"/>
        <v>11000.20231029</v>
      </c>
      <c r="T167" s="46">
        <f t="shared" si="272"/>
        <v>18393.78381719</v>
      </c>
      <c r="U167" s="46">
        <f t="shared" si="272"/>
        <v>21934.267682500002</v>
      </c>
      <c r="V167" s="46">
        <f t="shared" si="272"/>
        <v>15143.12206483</v>
      </c>
      <c r="W167" s="46">
        <f t="shared" si="272"/>
        <v>22038.062504919999</v>
      </c>
      <c r="X167" s="46">
        <f t="shared" si="272"/>
        <v>22055.351485030002</v>
      </c>
      <c r="Y167" s="46">
        <f t="shared" si="272"/>
        <v>10641.092791790001</v>
      </c>
      <c r="Z167" s="46">
        <f t="shared" si="272"/>
        <v>15559.088512460001</v>
      </c>
      <c r="AA167" s="46">
        <f t="shared" si="272"/>
        <v>10853.37632338</v>
      </c>
      <c r="AB167" s="46">
        <f t="shared" si="272"/>
        <v>11089.48933592</v>
      </c>
      <c r="AC167" s="46">
        <f t="shared" si="272"/>
        <v>11561.58575104</v>
      </c>
      <c r="AD167" s="46">
        <f t="shared" si="272"/>
        <v>10837.41130458</v>
      </c>
      <c r="AE167" s="46">
        <f t="shared" si="272"/>
        <v>20323.735904280002</v>
      </c>
      <c r="AF167" s="46">
        <f t="shared" si="272"/>
        <v>18765.18460416</v>
      </c>
      <c r="AG167" s="46">
        <f t="shared" si="272"/>
        <v>12425.131326799999</v>
      </c>
      <c r="AH167" s="46">
        <f t="shared" si="272"/>
        <v>10888.552968870001</v>
      </c>
      <c r="AI167" s="46">
        <f t="shared" ref="AI167:BN167" si="273">AI124</f>
        <v>12867.603865110001</v>
      </c>
      <c r="AJ167" s="46">
        <f t="shared" si="273"/>
        <v>18059.57909376</v>
      </c>
      <c r="AK167" s="46">
        <f t="shared" si="273"/>
        <v>18403.61855969</v>
      </c>
      <c r="AL167" s="46">
        <f t="shared" si="273"/>
        <v>14364.17662738</v>
      </c>
      <c r="AM167" s="46">
        <f t="shared" si="273"/>
        <v>14194.674492620001</v>
      </c>
      <c r="AN167" s="46">
        <f t="shared" si="273"/>
        <v>15322.49012921</v>
      </c>
      <c r="AO167" s="46">
        <f t="shared" si="273"/>
        <v>10509.54639989</v>
      </c>
      <c r="AP167" s="46">
        <f t="shared" si="273"/>
        <v>10942.473040389999</v>
      </c>
      <c r="AQ167" s="46">
        <f t="shared" si="273"/>
        <v>16219.525156309999</v>
      </c>
      <c r="AR167" s="46">
        <f t="shared" si="273"/>
        <v>10942.473040389999</v>
      </c>
      <c r="AS167" s="46">
        <f t="shared" si="273"/>
        <v>11478.843331739999</v>
      </c>
      <c r="AT167" s="46">
        <f t="shared" si="273"/>
        <v>11104.83353812</v>
      </c>
      <c r="AU167" s="46">
        <f t="shared" si="273"/>
        <v>16102.0560076</v>
      </c>
      <c r="AV167" s="46">
        <f t="shared" si="273"/>
        <v>15317.026235920001</v>
      </c>
      <c r="AW167" s="46">
        <f t="shared" si="273"/>
        <v>16397.356424760001</v>
      </c>
      <c r="AX167" s="46">
        <f t="shared" si="273"/>
        <v>22572.087759149999</v>
      </c>
      <c r="AY167" s="46">
        <f t="shared" si="273"/>
        <v>13727.08750077</v>
      </c>
      <c r="AZ167" s="46">
        <f t="shared" si="273"/>
        <v>10612.29430057</v>
      </c>
      <c r="BA167" s="46">
        <f t="shared" si="273"/>
        <v>10377.606119509999</v>
      </c>
      <c r="BB167" s="46">
        <f t="shared" si="273"/>
        <v>10454.369810300001</v>
      </c>
      <c r="BC167" s="46">
        <f t="shared" si="273"/>
        <v>10625.37643731</v>
      </c>
      <c r="BD167" s="46">
        <f t="shared" si="273"/>
        <v>10658.347160290001</v>
      </c>
      <c r="BE167" s="46">
        <f t="shared" si="273"/>
        <v>11433.17336033</v>
      </c>
      <c r="BF167" s="46">
        <f t="shared" si="273"/>
        <v>10707.877043779999</v>
      </c>
      <c r="BG167" s="46">
        <f t="shared" si="273"/>
        <v>11575.285672669999</v>
      </c>
      <c r="BH167" s="46">
        <f t="shared" si="273"/>
        <v>12370.064461620001</v>
      </c>
      <c r="BI167" s="46">
        <f t="shared" si="273"/>
        <v>16205.267384000001</v>
      </c>
      <c r="BJ167" s="46">
        <f t="shared" si="273"/>
        <v>10768.002784099999</v>
      </c>
      <c r="BK167" s="46">
        <f t="shared" si="273"/>
        <v>10650.883784719999</v>
      </c>
      <c r="BL167" s="46">
        <f t="shared" si="273"/>
        <v>22742.488817500001</v>
      </c>
      <c r="BM167" s="46">
        <f t="shared" si="273"/>
        <v>14070.75142565</v>
      </c>
      <c r="BN167" s="46">
        <f t="shared" si="273"/>
        <v>10284.52591319</v>
      </c>
      <c r="BO167" s="46">
        <f t="shared" ref="BO167:DZ167" si="274">BO124</f>
        <v>10812.0518405</v>
      </c>
      <c r="BP167" s="46">
        <f t="shared" si="274"/>
        <v>19803.10133179</v>
      </c>
      <c r="BQ167" s="46">
        <f t="shared" si="274"/>
        <v>11385.828328170001</v>
      </c>
      <c r="BR167" s="46">
        <f t="shared" si="274"/>
        <v>10586.972386539999</v>
      </c>
      <c r="BS167" s="46">
        <f t="shared" si="274"/>
        <v>11449.62029024</v>
      </c>
      <c r="BT167" s="46">
        <f t="shared" si="274"/>
        <v>14689.435343380001</v>
      </c>
      <c r="BU167" s="46">
        <f t="shared" si="274"/>
        <v>14209.96360976</v>
      </c>
      <c r="BV167" s="46">
        <f t="shared" si="274"/>
        <v>11203.924213140001</v>
      </c>
      <c r="BW167" s="46">
        <f t="shared" si="274"/>
        <v>11035.662144800001</v>
      </c>
      <c r="BX167" s="46">
        <f t="shared" si="274"/>
        <v>24169.209560529998</v>
      </c>
      <c r="BY167" s="46">
        <f t="shared" si="274"/>
        <v>13278.159672629999</v>
      </c>
      <c r="BZ167" s="46">
        <f t="shared" si="274"/>
        <v>15819.56011814</v>
      </c>
      <c r="CA167" s="46">
        <f t="shared" si="274"/>
        <v>20200.939377679999</v>
      </c>
      <c r="CB167" s="46">
        <f t="shared" si="274"/>
        <v>10845.27662183</v>
      </c>
      <c r="CC167" s="46">
        <f t="shared" si="274"/>
        <v>17237.107852609999</v>
      </c>
      <c r="CD167" s="46">
        <f t="shared" si="274"/>
        <v>21572.722102520001</v>
      </c>
      <c r="CE167" s="46">
        <f t="shared" si="274"/>
        <v>18352.649290990001</v>
      </c>
      <c r="CF167" s="46">
        <f t="shared" si="274"/>
        <v>19758.581884210002</v>
      </c>
      <c r="CG167" s="46">
        <f t="shared" si="274"/>
        <v>17222.683957050001</v>
      </c>
      <c r="CH167" s="46">
        <f t="shared" si="274"/>
        <v>20721.49328784</v>
      </c>
      <c r="CI167" s="46">
        <f t="shared" si="274"/>
        <v>11036.77194416</v>
      </c>
      <c r="CJ167" s="46">
        <f t="shared" si="274"/>
        <v>11712.560536610001</v>
      </c>
      <c r="CK167" s="46">
        <f t="shared" si="274"/>
        <v>10966.74927708</v>
      </c>
      <c r="CL167" s="46">
        <f t="shared" si="274"/>
        <v>11622.90989588</v>
      </c>
      <c r="CM167" s="46">
        <f t="shared" si="274"/>
        <v>12313.31592046</v>
      </c>
      <c r="CN167" s="46">
        <f t="shared" si="274"/>
        <v>10456.49094761</v>
      </c>
      <c r="CO167" s="46">
        <f t="shared" si="274"/>
        <v>10440.49023333</v>
      </c>
      <c r="CP167" s="46">
        <f t="shared" si="274"/>
        <v>11926.704745200001</v>
      </c>
      <c r="CQ167" s="46">
        <f t="shared" si="274"/>
        <v>11610.139939479999</v>
      </c>
      <c r="CR167" s="46">
        <f t="shared" si="274"/>
        <v>17552.68566359</v>
      </c>
      <c r="CS167" s="46">
        <f t="shared" si="274"/>
        <v>15861.014760370001</v>
      </c>
      <c r="CT167" s="46">
        <f t="shared" si="274"/>
        <v>19899.015814840001</v>
      </c>
      <c r="CU167" s="46">
        <f t="shared" si="274"/>
        <v>10896.373367599999</v>
      </c>
      <c r="CV167" s="46">
        <f t="shared" si="274"/>
        <v>21073.45032751</v>
      </c>
      <c r="CW167" s="46">
        <f t="shared" si="274"/>
        <v>17876.90748967</v>
      </c>
      <c r="CX167" s="46">
        <f t="shared" si="274"/>
        <v>12094.683043749999</v>
      </c>
      <c r="CY167" s="46">
        <f t="shared" si="274"/>
        <v>22255.060195040001</v>
      </c>
      <c r="CZ167" s="46">
        <f t="shared" si="274"/>
        <v>10703.325812520001</v>
      </c>
      <c r="DA167" s="46">
        <f t="shared" si="274"/>
        <v>17365.10770181</v>
      </c>
      <c r="DB167" s="46">
        <f t="shared" si="274"/>
        <v>14535.40313685</v>
      </c>
      <c r="DC167" s="46">
        <f t="shared" si="274"/>
        <v>17884.736210269999</v>
      </c>
      <c r="DD167" s="46">
        <f t="shared" si="274"/>
        <v>18484.437191249999</v>
      </c>
      <c r="DE167" s="46">
        <f t="shared" si="274"/>
        <v>14974.002795259999</v>
      </c>
      <c r="DF167" s="46">
        <f t="shared" si="274"/>
        <v>10120.61198689</v>
      </c>
      <c r="DG167" s="46">
        <f t="shared" si="274"/>
        <v>21782.55764331</v>
      </c>
      <c r="DH167" s="46">
        <f t="shared" si="274"/>
        <v>10544.285559100001</v>
      </c>
      <c r="DI167" s="46">
        <f t="shared" si="274"/>
        <v>10332.892456449999</v>
      </c>
      <c r="DJ167" s="46">
        <f t="shared" si="274"/>
        <v>11906.01282917</v>
      </c>
      <c r="DK167" s="46">
        <f t="shared" si="274"/>
        <v>12050.870075930001</v>
      </c>
      <c r="DL167" s="46">
        <f t="shared" si="274"/>
        <v>10737.1782735</v>
      </c>
      <c r="DM167" s="46">
        <f t="shared" si="274"/>
        <v>17207.67481027</v>
      </c>
      <c r="DN167" s="46">
        <f t="shared" si="274"/>
        <v>11169.56877761</v>
      </c>
      <c r="DO167" s="46">
        <f t="shared" si="274"/>
        <v>10574.28813685</v>
      </c>
      <c r="DP167" s="46">
        <f t="shared" si="274"/>
        <v>18222.536459129999</v>
      </c>
      <c r="DQ167" s="46">
        <f t="shared" si="274"/>
        <v>11437.97369266</v>
      </c>
      <c r="DR167" s="46">
        <f t="shared" si="274"/>
        <v>10823.61257456</v>
      </c>
      <c r="DS167" s="46">
        <f t="shared" si="274"/>
        <v>11787.97112882</v>
      </c>
      <c r="DT167" s="46">
        <f t="shared" si="274"/>
        <v>18533.76672476</v>
      </c>
      <c r="DU167" s="46">
        <f t="shared" si="274"/>
        <v>13683.077471070001</v>
      </c>
      <c r="DV167" s="46">
        <f t="shared" si="274"/>
        <v>17562.200677360001</v>
      </c>
      <c r="DW167" s="46">
        <f t="shared" si="274"/>
        <v>14744.30477954</v>
      </c>
      <c r="DX167" s="46">
        <f t="shared" si="274"/>
        <v>21223.512856869998</v>
      </c>
      <c r="DY167" s="46">
        <f t="shared" si="274"/>
        <v>16501.329564240001</v>
      </c>
      <c r="DZ167" s="46">
        <f t="shared" si="274"/>
        <v>12580.72441312</v>
      </c>
      <c r="EA167" s="46">
        <f t="shared" ref="EA167:FX167" si="275">EA124</f>
        <v>12575.53779816</v>
      </c>
      <c r="EB167" s="46">
        <f t="shared" si="275"/>
        <v>11738.084104129999</v>
      </c>
      <c r="EC167" s="46">
        <f t="shared" si="275"/>
        <v>14808.84177993</v>
      </c>
      <c r="ED167" s="46">
        <f t="shared" si="275"/>
        <v>14826.40086824</v>
      </c>
      <c r="EE167" s="46">
        <f t="shared" si="275"/>
        <v>17373.6890365</v>
      </c>
      <c r="EF167" s="46">
        <f t="shared" si="275"/>
        <v>10726.983579309999</v>
      </c>
      <c r="EG167" s="46">
        <f t="shared" si="275"/>
        <v>14783.74742774</v>
      </c>
      <c r="EH167" s="46">
        <f t="shared" si="275"/>
        <v>15269.518908210001</v>
      </c>
      <c r="EI167" s="46">
        <f t="shared" si="275"/>
        <v>10367.796978189999</v>
      </c>
      <c r="EJ167" s="46">
        <f t="shared" si="275"/>
        <v>10267.75447666</v>
      </c>
      <c r="EK167" s="46">
        <f t="shared" si="275"/>
        <v>11505.64200075</v>
      </c>
      <c r="EL167" s="46">
        <f t="shared" si="275"/>
        <v>11886.67416348</v>
      </c>
      <c r="EM167" s="46">
        <f t="shared" si="275"/>
        <v>13509.16414743</v>
      </c>
      <c r="EN167" s="46">
        <f t="shared" si="275"/>
        <v>10966.20376928</v>
      </c>
      <c r="EO167" s="46">
        <f t="shared" si="275"/>
        <v>14495.696776299999</v>
      </c>
      <c r="EP167" s="46">
        <f t="shared" si="275"/>
        <v>13508.124605360001</v>
      </c>
      <c r="EQ167" s="46">
        <f t="shared" si="275"/>
        <v>11272.73462827</v>
      </c>
      <c r="ER167" s="46">
        <f t="shared" si="275"/>
        <v>15582.137418660001</v>
      </c>
      <c r="ES167" s="46">
        <f t="shared" si="275"/>
        <v>18470.575027610001</v>
      </c>
      <c r="ET167" s="46">
        <f t="shared" si="275"/>
        <v>19680.421551020001</v>
      </c>
      <c r="EU167" s="46">
        <f t="shared" si="275"/>
        <v>11374.836557590001</v>
      </c>
      <c r="EV167" s="46">
        <f t="shared" si="275"/>
        <v>23224.580703970001</v>
      </c>
      <c r="EW167" s="46">
        <f t="shared" si="275"/>
        <v>15345.264906120001</v>
      </c>
      <c r="EX167" s="46">
        <f t="shared" si="275"/>
        <v>19929.69347079</v>
      </c>
      <c r="EY167" s="46">
        <f t="shared" si="275"/>
        <v>11434.838219859999</v>
      </c>
      <c r="EZ167" s="46">
        <f t="shared" si="275"/>
        <v>19837.589997840001</v>
      </c>
      <c r="FA167" s="46">
        <f t="shared" si="275"/>
        <v>11558.94316735</v>
      </c>
      <c r="FB167" s="46">
        <f t="shared" si="275"/>
        <v>15049.2658254</v>
      </c>
      <c r="FC167" s="46">
        <f t="shared" si="275"/>
        <v>11044.2243724</v>
      </c>
      <c r="FD167" s="46">
        <f t="shared" si="275"/>
        <v>13026.59323552</v>
      </c>
      <c r="FE167" s="46">
        <f t="shared" si="275"/>
        <v>22043.15468331</v>
      </c>
      <c r="FF167" s="46">
        <f t="shared" si="275"/>
        <v>18547.276774720001</v>
      </c>
      <c r="FG167" s="46">
        <f t="shared" si="275"/>
        <v>20898.491113309999</v>
      </c>
      <c r="FH167" s="46">
        <f t="shared" si="275"/>
        <v>21948.706585489999</v>
      </c>
      <c r="FI167" s="46">
        <f t="shared" si="275"/>
        <v>10889.709784520001</v>
      </c>
      <c r="FJ167" s="46">
        <f t="shared" si="275"/>
        <v>10620.66814123</v>
      </c>
      <c r="FK167" s="46">
        <f t="shared" si="275"/>
        <v>10607.989861239999</v>
      </c>
      <c r="FL167" s="46">
        <f t="shared" si="275"/>
        <v>10337.16578643</v>
      </c>
      <c r="FM167" s="46">
        <f t="shared" si="275"/>
        <v>10378.68120434</v>
      </c>
      <c r="FN167" s="46">
        <f t="shared" si="275"/>
        <v>10437.463361440001</v>
      </c>
      <c r="FO167" s="46">
        <f t="shared" si="275"/>
        <v>11156.86310002</v>
      </c>
      <c r="FP167" s="46">
        <f t="shared" si="275"/>
        <v>10776.042997050001</v>
      </c>
      <c r="FQ167" s="46">
        <f t="shared" si="275"/>
        <v>11208.76234942</v>
      </c>
      <c r="FR167" s="46">
        <f t="shared" si="275"/>
        <v>19205.531581899999</v>
      </c>
      <c r="FS167" s="46">
        <f t="shared" si="275"/>
        <v>19223.75934117</v>
      </c>
      <c r="FT167" s="46">
        <f t="shared" si="275"/>
        <v>23108.92031206</v>
      </c>
      <c r="FU167" s="46">
        <f t="shared" si="275"/>
        <v>11889.938281610001</v>
      </c>
      <c r="FV167" s="46">
        <f t="shared" si="275"/>
        <v>11611.796658089999</v>
      </c>
      <c r="FW167" s="46">
        <f t="shared" si="275"/>
        <v>20361.275316430001</v>
      </c>
      <c r="FX167" s="46">
        <f t="shared" si="275"/>
        <v>23560.511865029999</v>
      </c>
      <c r="FY167" s="2"/>
      <c r="FZ167" s="46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:193" x14ac:dyDescent="0.35">
      <c r="A168" s="3" t="s">
        <v>501</v>
      </c>
      <c r="B168" s="2" t="s">
        <v>911</v>
      </c>
      <c r="C168" s="46">
        <f t="shared" ref="C168:AH168" si="276">C167*0.08</f>
        <v>859.07256809157047</v>
      </c>
      <c r="D168" s="46">
        <f t="shared" si="276"/>
        <v>862.43832075679995</v>
      </c>
      <c r="E168" s="46">
        <f t="shared" si="276"/>
        <v>851.21580389199994</v>
      </c>
      <c r="F168" s="46">
        <f t="shared" si="276"/>
        <v>855.18528414560001</v>
      </c>
      <c r="G168" s="46">
        <f t="shared" si="276"/>
        <v>889.10259621520004</v>
      </c>
      <c r="H168" s="46">
        <f t="shared" si="276"/>
        <v>914.78310746479997</v>
      </c>
      <c r="I168" s="46">
        <f t="shared" si="276"/>
        <v>852.86545802320006</v>
      </c>
      <c r="J168" s="46">
        <f t="shared" si="276"/>
        <v>828.39400288239995</v>
      </c>
      <c r="K168" s="46">
        <f t="shared" si="276"/>
        <v>1250.0326865735999</v>
      </c>
      <c r="L168" s="46">
        <f t="shared" si="276"/>
        <v>895.87714600959998</v>
      </c>
      <c r="M168" s="46">
        <f t="shared" si="276"/>
        <v>969.1468372416</v>
      </c>
      <c r="N168" s="46">
        <f t="shared" si="276"/>
        <v>888.35736570559993</v>
      </c>
      <c r="O168" s="46">
        <f t="shared" si="276"/>
        <v>866.23137966640002</v>
      </c>
      <c r="P168" s="46">
        <f t="shared" si="276"/>
        <v>1213.4402262424001</v>
      </c>
      <c r="Q168" s="46">
        <f t="shared" si="276"/>
        <v>874.74986710719998</v>
      </c>
      <c r="R168" s="46">
        <f t="shared" si="276"/>
        <v>852.77266497840003</v>
      </c>
      <c r="S168" s="46">
        <f t="shared" si="276"/>
        <v>880.01618482320009</v>
      </c>
      <c r="T168" s="46">
        <f t="shared" si="276"/>
        <v>1471.5027053752001</v>
      </c>
      <c r="U168" s="46">
        <f t="shared" si="276"/>
        <v>1754.7414146000001</v>
      </c>
      <c r="V168" s="46">
        <f t="shared" si="276"/>
        <v>1211.4497651864001</v>
      </c>
      <c r="W168" s="46">
        <f t="shared" si="276"/>
        <v>1763.0450003936</v>
      </c>
      <c r="X168" s="46">
        <f t="shared" si="276"/>
        <v>1764.4281188024001</v>
      </c>
      <c r="Y168" s="46">
        <f t="shared" si="276"/>
        <v>851.28742334320009</v>
      </c>
      <c r="Z168" s="46">
        <f t="shared" si="276"/>
        <v>1244.7270809968002</v>
      </c>
      <c r="AA168" s="46">
        <f t="shared" si="276"/>
        <v>868.27010587040002</v>
      </c>
      <c r="AB168" s="46">
        <f t="shared" si="276"/>
        <v>887.15914687359998</v>
      </c>
      <c r="AC168" s="46">
        <f t="shared" si="276"/>
        <v>924.92686008320004</v>
      </c>
      <c r="AD168" s="46">
        <f t="shared" si="276"/>
        <v>866.99290436640001</v>
      </c>
      <c r="AE168" s="46">
        <f t="shared" si="276"/>
        <v>1625.8988723424002</v>
      </c>
      <c r="AF168" s="46">
        <f t="shared" si="276"/>
        <v>1501.2147683328001</v>
      </c>
      <c r="AG168" s="46">
        <f t="shared" si="276"/>
        <v>994.01050614400003</v>
      </c>
      <c r="AH168" s="46">
        <f t="shared" si="276"/>
        <v>871.08423750960003</v>
      </c>
      <c r="AI168" s="46">
        <f t="shared" ref="AI168:BN168" si="277">AI167*0.08</f>
        <v>1029.4083092088001</v>
      </c>
      <c r="AJ168" s="46">
        <f t="shared" si="277"/>
        <v>1444.7663275007999</v>
      </c>
      <c r="AK168" s="46">
        <f t="shared" si="277"/>
        <v>1472.2894847752</v>
      </c>
      <c r="AL168" s="46">
        <f t="shared" si="277"/>
        <v>1149.1341301904001</v>
      </c>
      <c r="AM168" s="46">
        <f t="shared" si="277"/>
        <v>1135.5739594096001</v>
      </c>
      <c r="AN168" s="46">
        <f t="shared" si="277"/>
        <v>1225.7992103368001</v>
      </c>
      <c r="AO168" s="46">
        <f t="shared" si="277"/>
        <v>840.76371199120001</v>
      </c>
      <c r="AP168" s="46">
        <f t="shared" si="277"/>
        <v>875.3978432312</v>
      </c>
      <c r="AQ168" s="46">
        <f t="shared" si="277"/>
        <v>1297.5620125047999</v>
      </c>
      <c r="AR168" s="46">
        <f t="shared" si="277"/>
        <v>875.3978432312</v>
      </c>
      <c r="AS168" s="46">
        <f t="shared" si="277"/>
        <v>918.30746653919994</v>
      </c>
      <c r="AT168" s="46">
        <f t="shared" si="277"/>
        <v>888.38668304959992</v>
      </c>
      <c r="AU168" s="46">
        <f t="shared" si="277"/>
        <v>1288.1644806080001</v>
      </c>
      <c r="AV168" s="46">
        <f t="shared" si="277"/>
        <v>1225.3620988736</v>
      </c>
      <c r="AW168" s="46">
        <f t="shared" si="277"/>
        <v>1311.7885139808002</v>
      </c>
      <c r="AX168" s="46">
        <f t="shared" si="277"/>
        <v>1805.767020732</v>
      </c>
      <c r="AY168" s="46">
        <f t="shared" si="277"/>
        <v>1098.1670000616</v>
      </c>
      <c r="AZ168" s="46">
        <f t="shared" si="277"/>
        <v>848.98354404559996</v>
      </c>
      <c r="BA168" s="46">
        <f t="shared" si="277"/>
        <v>830.20848956079999</v>
      </c>
      <c r="BB168" s="46">
        <f t="shared" si="277"/>
        <v>836.34958482400009</v>
      </c>
      <c r="BC168" s="46">
        <f t="shared" si="277"/>
        <v>850.03011498480009</v>
      </c>
      <c r="BD168" s="46">
        <f t="shared" si="277"/>
        <v>852.66777282320004</v>
      </c>
      <c r="BE168" s="46">
        <f t="shared" si="277"/>
        <v>914.65386882639996</v>
      </c>
      <c r="BF168" s="46">
        <f t="shared" si="277"/>
        <v>856.63016350240002</v>
      </c>
      <c r="BG168" s="46">
        <f t="shared" si="277"/>
        <v>926.02285381359991</v>
      </c>
      <c r="BH168" s="46">
        <f t="shared" si="277"/>
        <v>989.60515692960007</v>
      </c>
      <c r="BI168" s="46">
        <f t="shared" si="277"/>
        <v>1296.4213907200001</v>
      </c>
      <c r="BJ168" s="46">
        <f t="shared" si="277"/>
        <v>861.44022272799998</v>
      </c>
      <c r="BK168" s="46">
        <f t="shared" si="277"/>
        <v>852.07070277759999</v>
      </c>
      <c r="BL168" s="46">
        <f t="shared" si="277"/>
        <v>1819.3991054000001</v>
      </c>
      <c r="BM168" s="46">
        <f t="shared" si="277"/>
        <v>1125.6601140519999</v>
      </c>
      <c r="BN168" s="46">
        <f t="shared" si="277"/>
        <v>822.76207305520006</v>
      </c>
      <c r="BO168" s="46">
        <f t="shared" ref="BO168" si="278">BO167*0.08</f>
        <v>864.96414723999999</v>
      </c>
      <c r="BP168" s="46">
        <f t="shared" ref="BP168:EA168" si="279">BP167*0.08</f>
        <v>1584.2481065432</v>
      </c>
      <c r="BQ168" s="46">
        <f t="shared" si="279"/>
        <v>910.86626625360009</v>
      </c>
      <c r="BR168" s="46">
        <f t="shared" si="279"/>
        <v>846.95779092319992</v>
      </c>
      <c r="BS168" s="46">
        <f t="shared" si="279"/>
        <v>915.9696232192</v>
      </c>
      <c r="BT168" s="46">
        <f t="shared" si="279"/>
        <v>1175.1548274704001</v>
      </c>
      <c r="BU168" s="46">
        <f t="shared" si="279"/>
        <v>1136.7970887808001</v>
      </c>
      <c r="BV168" s="46">
        <f t="shared" si="279"/>
        <v>896.31393705120001</v>
      </c>
      <c r="BW168" s="46">
        <f t="shared" si="279"/>
        <v>882.8529715840001</v>
      </c>
      <c r="BX168" s="46">
        <f t="shared" si="279"/>
        <v>1933.5367648423999</v>
      </c>
      <c r="BY168" s="46">
        <f t="shared" si="279"/>
        <v>1062.2527738104</v>
      </c>
      <c r="BZ168" s="46">
        <f t="shared" si="279"/>
        <v>1265.5648094512001</v>
      </c>
      <c r="CA168" s="46">
        <f t="shared" si="279"/>
        <v>1616.0751502143999</v>
      </c>
      <c r="CB168" s="46">
        <f t="shared" si="279"/>
        <v>867.62212974639999</v>
      </c>
      <c r="CC168" s="46">
        <f t="shared" si="279"/>
        <v>1378.9686282088001</v>
      </c>
      <c r="CD168" s="46">
        <f t="shared" si="279"/>
        <v>1725.8177682016001</v>
      </c>
      <c r="CE168" s="46">
        <f t="shared" si="279"/>
        <v>1468.2119432792001</v>
      </c>
      <c r="CF168" s="46">
        <f t="shared" si="279"/>
        <v>1580.6865507368002</v>
      </c>
      <c r="CG168" s="46">
        <f t="shared" si="279"/>
        <v>1377.814716564</v>
      </c>
      <c r="CH168" s="46">
        <f t="shared" si="279"/>
        <v>1657.7194630271999</v>
      </c>
      <c r="CI168" s="46">
        <f t="shared" si="279"/>
        <v>882.94175553280002</v>
      </c>
      <c r="CJ168" s="46">
        <f t="shared" si="279"/>
        <v>937.00484292880003</v>
      </c>
      <c r="CK168" s="46">
        <f t="shared" si="279"/>
        <v>877.33994216639996</v>
      </c>
      <c r="CL168" s="46">
        <f t="shared" si="279"/>
        <v>929.83279167040007</v>
      </c>
      <c r="CM168" s="46">
        <f t="shared" si="279"/>
        <v>985.06527363680004</v>
      </c>
      <c r="CN168" s="46">
        <f t="shared" si="279"/>
        <v>836.51927580879999</v>
      </c>
      <c r="CO168" s="46">
        <f t="shared" si="279"/>
        <v>835.23921866640001</v>
      </c>
      <c r="CP168" s="46">
        <f t="shared" si="279"/>
        <v>954.13637961600011</v>
      </c>
      <c r="CQ168" s="46">
        <f t="shared" si="279"/>
        <v>928.81119515839998</v>
      </c>
      <c r="CR168" s="46">
        <f t="shared" si="279"/>
        <v>1404.2148530872</v>
      </c>
      <c r="CS168" s="46">
        <f t="shared" si="279"/>
        <v>1268.8811808296</v>
      </c>
      <c r="CT168" s="46">
        <f t="shared" si="279"/>
        <v>1591.9212651872001</v>
      </c>
      <c r="CU168" s="46">
        <f t="shared" si="279"/>
        <v>871.70986940799992</v>
      </c>
      <c r="CV168" s="46">
        <f t="shared" si="279"/>
        <v>1685.8760262008</v>
      </c>
      <c r="CW168" s="46">
        <f t="shared" si="279"/>
        <v>1430.1525991736</v>
      </c>
      <c r="CX168" s="46">
        <f t="shared" si="279"/>
        <v>967.57464349999998</v>
      </c>
      <c r="CY168" s="46">
        <f t="shared" si="279"/>
        <v>1780.4048156032002</v>
      </c>
      <c r="CZ168" s="46">
        <f t="shared" si="279"/>
        <v>856.26606500160005</v>
      </c>
      <c r="DA168" s="46">
        <f t="shared" si="279"/>
        <v>1389.2086161448001</v>
      </c>
      <c r="DB168" s="46">
        <f t="shared" si="279"/>
        <v>1162.8322509480001</v>
      </c>
      <c r="DC168" s="46">
        <f t="shared" si="279"/>
        <v>1430.7788968216</v>
      </c>
      <c r="DD168" s="46">
        <f t="shared" si="279"/>
        <v>1478.7549753000001</v>
      </c>
      <c r="DE168" s="46">
        <f t="shared" si="279"/>
        <v>1197.9202236208</v>
      </c>
      <c r="DF168" s="46">
        <f t="shared" si="279"/>
        <v>809.64895895120003</v>
      </c>
      <c r="DG168" s="46">
        <f t="shared" si="279"/>
        <v>1742.6046114648</v>
      </c>
      <c r="DH168" s="46">
        <f t="shared" si="279"/>
        <v>843.54284472800009</v>
      </c>
      <c r="DI168" s="46">
        <f t="shared" si="279"/>
        <v>826.631396516</v>
      </c>
      <c r="DJ168" s="46">
        <f t="shared" si="279"/>
        <v>952.48102633360008</v>
      </c>
      <c r="DK168" s="46">
        <f t="shared" si="279"/>
        <v>964.0696060744001</v>
      </c>
      <c r="DL168" s="46">
        <f t="shared" si="279"/>
        <v>858.97426187999997</v>
      </c>
      <c r="DM168" s="46">
        <f t="shared" si="279"/>
        <v>1376.6139848216001</v>
      </c>
      <c r="DN168" s="46">
        <f t="shared" si="279"/>
        <v>893.56550220880001</v>
      </c>
      <c r="DO168" s="46">
        <f t="shared" si="279"/>
        <v>845.94305094800006</v>
      </c>
      <c r="DP168" s="46">
        <f t="shared" si="279"/>
        <v>1457.8029167303998</v>
      </c>
      <c r="DQ168" s="46">
        <f t="shared" si="279"/>
        <v>915.03789541280003</v>
      </c>
      <c r="DR168" s="46">
        <f t="shared" si="279"/>
        <v>865.88900596480005</v>
      </c>
      <c r="DS168" s="46">
        <f t="shared" si="279"/>
        <v>943.03769030559999</v>
      </c>
      <c r="DT168" s="46">
        <f t="shared" si="279"/>
        <v>1482.7013379808</v>
      </c>
      <c r="DU168" s="46">
        <f t="shared" si="279"/>
        <v>1094.6461976856001</v>
      </c>
      <c r="DV168" s="46">
        <f t="shared" si="279"/>
        <v>1404.9760541888002</v>
      </c>
      <c r="DW168" s="46">
        <f t="shared" si="279"/>
        <v>1179.5443823631999</v>
      </c>
      <c r="DX168" s="46">
        <f t="shared" si="279"/>
        <v>1697.8810285495999</v>
      </c>
      <c r="DY168" s="46">
        <f t="shared" si="279"/>
        <v>1320.1063651392001</v>
      </c>
      <c r="DZ168" s="46">
        <f t="shared" si="279"/>
        <v>1006.4579530496001</v>
      </c>
      <c r="EA168" s="46">
        <f t="shared" si="279"/>
        <v>1006.0430238527999</v>
      </c>
      <c r="EB168" s="46">
        <f t="shared" ref="EB168:FX168" si="280">EB167*0.08</f>
        <v>939.0467283303999</v>
      </c>
      <c r="EC168" s="46">
        <f t="shared" si="280"/>
        <v>1184.7073423944</v>
      </c>
      <c r="ED168" s="46">
        <f t="shared" si="280"/>
        <v>1186.1120694592</v>
      </c>
      <c r="EE168" s="46">
        <f t="shared" si="280"/>
        <v>1389.8951229199999</v>
      </c>
      <c r="EF168" s="46">
        <f t="shared" si="280"/>
        <v>858.1586863448</v>
      </c>
      <c r="EG168" s="46">
        <f t="shared" si="280"/>
        <v>1182.6997942191999</v>
      </c>
      <c r="EH168" s="46">
        <f t="shared" si="280"/>
        <v>1221.5615126568</v>
      </c>
      <c r="EI168" s="46">
        <f t="shared" si="280"/>
        <v>829.42375825519991</v>
      </c>
      <c r="EJ168" s="46">
        <f t="shared" si="280"/>
        <v>821.42035813280006</v>
      </c>
      <c r="EK168" s="46">
        <f t="shared" si="280"/>
        <v>920.45136006000007</v>
      </c>
      <c r="EL168" s="46">
        <f t="shared" si="280"/>
        <v>950.93393307840006</v>
      </c>
      <c r="EM168" s="46">
        <f t="shared" si="280"/>
        <v>1080.7331317943999</v>
      </c>
      <c r="EN168" s="46">
        <f t="shared" si="280"/>
        <v>877.2963015424001</v>
      </c>
      <c r="EO168" s="46">
        <f t="shared" si="280"/>
        <v>1159.655742104</v>
      </c>
      <c r="EP168" s="46">
        <f t="shared" si="280"/>
        <v>1080.6499684288001</v>
      </c>
      <c r="EQ168" s="46">
        <f t="shared" si="280"/>
        <v>901.81877026159998</v>
      </c>
      <c r="ER168" s="46">
        <f t="shared" si="280"/>
        <v>1246.5709934928</v>
      </c>
      <c r="ES168" s="46">
        <f t="shared" si="280"/>
        <v>1477.6460022088002</v>
      </c>
      <c r="ET168" s="46">
        <f t="shared" si="280"/>
        <v>1574.4337240816001</v>
      </c>
      <c r="EU168" s="46">
        <f t="shared" si="280"/>
        <v>909.98692460720008</v>
      </c>
      <c r="EV168" s="46">
        <f t="shared" si="280"/>
        <v>1857.9664563176002</v>
      </c>
      <c r="EW168" s="46">
        <f t="shared" si="280"/>
        <v>1227.6211924896002</v>
      </c>
      <c r="EX168" s="46">
        <f t="shared" si="280"/>
        <v>1594.3754776631999</v>
      </c>
      <c r="EY168" s="46">
        <f t="shared" si="280"/>
        <v>914.78705758879994</v>
      </c>
      <c r="EZ168" s="46">
        <f t="shared" si="280"/>
        <v>1587.0071998272001</v>
      </c>
      <c r="FA168" s="46">
        <f t="shared" si="280"/>
        <v>924.71545338800001</v>
      </c>
      <c r="FB168" s="46">
        <f t="shared" si="280"/>
        <v>1203.9412660319999</v>
      </c>
      <c r="FC168" s="46">
        <f t="shared" si="280"/>
        <v>883.53794979200006</v>
      </c>
      <c r="FD168" s="46">
        <f t="shared" si="280"/>
        <v>1042.1274588415999</v>
      </c>
      <c r="FE168" s="46">
        <f t="shared" si="280"/>
        <v>1763.4523746648001</v>
      </c>
      <c r="FF168" s="46">
        <f t="shared" si="280"/>
        <v>1483.7821419776001</v>
      </c>
      <c r="FG168" s="46">
        <f t="shared" si="280"/>
        <v>1671.8792890648001</v>
      </c>
      <c r="FH168" s="46">
        <f t="shared" si="280"/>
        <v>1755.8965268392001</v>
      </c>
      <c r="FI168" s="46">
        <f t="shared" si="280"/>
        <v>871.17678276160007</v>
      </c>
      <c r="FJ168" s="46">
        <f t="shared" si="280"/>
        <v>849.6534512984</v>
      </c>
      <c r="FK168" s="46">
        <f t="shared" si="280"/>
        <v>848.63918889920001</v>
      </c>
      <c r="FL168" s="46">
        <f t="shared" si="280"/>
        <v>826.97326291440004</v>
      </c>
      <c r="FM168" s="46">
        <f t="shared" si="280"/>
        <v>830.29449634720004</v>
      </c>
      <c r="FN168" s="46">
        <f t="shared" si="280"/>
        <v>834.99706891520009</v>
      </c>
      <c r="FO168" s="46">
        <f t="shared" si="280"/>
        <v>892.5490480016</v>
      </c>
      <c r="FP168" s="46">
        <f t="shared" si="280"/>
        <v>862.0834397640001</v>
      </c>
      <c r="FQ168" s="46">
        <f t="shared" si="280"/>
        <v>896.70098795360002</v>
      </c>
      <c r="FR168" s="46">
        <f t="shared" si="280"/>
        <v>1536.4425265519999</v>
      </c>
      <c r="FS168" s="46">
        <f t="shared" si="280"/>
        <v>1537.9007472936</v>
      </c>
      <c r="FT168" s="46">
        <f t="shared" si="280"/>
        <v>1848.7136249647999</v>
      </c>
      <c r="FU168" s="46">
        <f t="shared" si="280"/>
        <v>951.19506252880001</v>
      </c>
      <c r="FV168" s="46">
        <f t="shared" si="280"/>
        <v>928.94373264719991</v>
      </c>
      <c r="FW168" s="46">
        <f t="shared" si="280"/>
        <v>1628.9020253144001</v>
      </c>
      <c r="FX168" s="46">
        <f t="shared" si="280"/>
        <v>1884.8409492024</v>
      </c>
      <c r="FY168" s="2"/>
      <c r="FZ168" s="46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:193" x14ac:dyDescent="0.35">
      <c r="A169" s="3" t="s">
        <v>912</v>
      </c>
      <c r="B169" s="2" t="s">
        <v>913</v>
      </c>
      <c r="C169" s="46">
        <f t="shared" ref="C169:AH169" si="281">ROUND(C166*C168,2)</f>
        <v>1167479.6200000001</v>
      </c>
      <c r="D169" s="46">
        <f t="shared" si="281"/>
        <v>3850787.1</v>
      </c>
      <c r="E169" s="46">
        <f t="shared" si="281"/>
        <v>1298104.1000000001</v>
      </c>
      <c r="F169" s="46">
        <f t="shared" si="281"/>
        <v>2144804.69</v>
      </c>
      <c r="G169" s="46">
        <f t="shared" si="281"/>
        <v>184044.24</v>
      </c>
      <c r="H169" s="46">
        <f t="shared" si="281"/>
        <v>63120.03</v>
      </c>
      <c r="I169" s="46">
        <f t="shared" si="281"/>
        <v>1565008.12</v>
      </c>
      <c r="J169" s="46">
        <f t="shared" si="281"/>
        <v>153252.89000000001</v>
      </c>
      <c r="K169" s="46">
        <f t="shared" si="281"/>
        <v>3750.1</v>
      </c>
      <c r="L169" s="46">
        <f t="shared" si="281"/>
        <v>164841.39000000001</v>
      </c>
      <c r="M169" s="46">
        <f t="shared" si="281"/>
        <v>181230.46</v>
      </c>
      <c r="N169" s="46">
        <f t="shared" si="281"/>
        <v>4843324.3600000003</v>
      </c>
      <c r="O169" s="46">
        <f t="shared" si="281"/>
        <v>347358.78</v>
      </c>
      <c r="P169" s="46">
        <f t="shared" si="281"/>
        <v>37616.65</v>
      </c>
      <c r="Q169" s="46">
        <f t="shared" si="281"/>
        <v>10423519.42</v>
      </c>
      <c r="R169" s="46">
        <f t="shared" si="281"/>
        <v>92099.45</v>
      </c>
      <c r="S169" s="46">
        <f t="shared" si="281"/>
        <v>44000.81</v>
      </c>
      <c r="T169" s="46">
        <f t="shared" si="281"/>
        <v>0</v>
      </c>
      <c r="U169" s="46">
        <f t="shared" si="281"/>
        <v>0</v>
      </c>
      <c r="V169" s="46">
        <f t="shared" si="281"/>
        <v>0</v>
      </c>
      <c r="W169" s="46">
        <f t="shared" si="281"/>
        <v>0</v>
      </c>
      <c r="X169" s="46">
        <f t="shared" si="281"/>
        <v>0</v>
      </c>
      <c r="Y169" s="46">
        <f t="shared" si="281"/>
        <v>3405.15</v>
      </c>
      <c r="Z169" s="46">
        <f t="shared" si="281"/>
        <v>4978.91</v>
      </c>
      <c r="AA169" s="46">
        <f t="shared" si="281"/>
        <v>1772139.29</v>
      </c>
      <c r="AB169" s="46">
        <f t="shared" si="281"/>
        <v>1388404.06</v>
      </c>
      <c r="AC169" s="46">
        <f t="shared" si="281"/>
        <v>29597.66</v>
      </c>
      <c r="AD169" s="46">
        <f t="shared" si="281"/>
        <v>30344.75</v>
      </c>
      <c r="AE169" s="46">
        <f t="shared" si="281"/>
        <v>4877.7</v>
      </c>
      <c r="AF169" s="46">
        <f t="shared" si="281"/>
        <v>9007.2900000000009</v>
      </c>
      <c r="AG169" s="46">
        <f t="shared" si="281"/>
        <v>11928.13</v>
      </c>
      <c r="AH169" s="46">
        <f t="shared" si="281"/>
        <v>0</v>
      </c>
      <c r="AI169" s="46">
        <f t="shared" ref="AI169:BN169" si="282">ROUND(AI166*AI168,2)</f>
        <v>3088.22</v>
      </c>
      <c r="AJ169" s="46">
        <f t="shared" si="282"/>
        <v>2889.53</v>
      </c>
      <c r="AK169" s="46">
        <f t="shared" si="282"/>
        <v>1472.29</v>
      </c>
      <c r="AL169" s="46">
        <f t="shared" si="282"/>
        <v>24131.82</v>
      </c>
      <c r="AM169" s="46">
        <f t="shared" si="282"/>
        <v>1135.57</v>
      </c>
      <c r="AN169" s="46">
        <f t="shared" si="282"/>
        <v>0</v>
      </c>
      <c r="AO169" s="46">
        <f t="shared" si="282"/>
        <v>98369.35</v>
      </c>
      <c r="AP169" s="46">
        <f t="shared" si="282"/>
        <v>14734696.5</v>
      </c>
      <c r="AQ169" s="46">
        <f t="shared" si="282"/>
        <v>0</v>
      </c>
      <c r="AR169" s="46">
        <f t="shared" si="282"/>
        <v>1501307.3</v>
      </c>
      <c r="AS169" s="46">
        <f t="shared" si="282"/>
        <v>1047788.82</v>
      </c>
      <c r="AT169" s="46">
        <f t="shared" si="282"/>
        <v>28428.37</v>
      </c>
      <c r="AU169" s="46">
        <f t="shared" si="282"/>
        <v>5152.66</v>
      </c>
      <c r="AV169" s="46">
        <f t="shared" si="282"/>
        <v>3676.09</v>
      </c>
      <c r="AW169" s="46">
        <f t="shared" si="282"/>
        <v>1311.79</v>
      </c>
      <c r="AX169" s="46">
        <f t="shared" si="282"/>
        <v>9028.84</v>
      </c>
      <c r="AY169" s="46">
        <f t="shared" si="282"/>
        <v>5490.84</v>
      </c>
      <c r="AZ169" s="46">
        <f t="shared" si="282"/>
        <v>961898.36</v>
      </c>
      <c r="BA169" s="46">
        <f t="shared" si="282"/>
        <v>166871.91</v>
      </c>
      <c r="BB169" s="46">
        <f t="shared" si="282"/>
        <v>153888.32000000001</v>
      </c>
      <c r="BC169" s="46">
        <f t="shared" si="282"/>
        <v>1378748.85</v>
      </c>
      <c r="BD169" s="46">
        <f t="shared" si="282"/>
        <v>45191.39</v>
      </c>
      <c r="BE169" s="46">
        <f t="shared" si="282"/>
        <v>2743.96</v>
      </c>
      <c r="BF169" s="46">
        <f t="shared" si="282"/>
        <v>383770.31</v>
      </c>
      <c r="BG169" s="46">
        <f t="shared" si="282"/>
        <v>72229.78</v>
      </c>
      <c r="BH169" s="46">
        <f t="shared" si="282"/>
        <v>5937.63</v>
      </c>
      <c r="BI169" s="46">
        <f t="shared" si="282"/>
        <v>19446.32</v>
      </c>
      <c r="BJ169" s="46">
        <f t="shared" si="282"/>
        <v>58577.94</v>
      </c>
      <c r="BK169" s="46">
        <f t="shared" si="282"/>
        <v>580260.15</v>
      </c>
      <c r="BL169" s="46">
        <f t="shared" si="282"/>
        <v>1819.4</v>
      </c>
      <c r="BM169" s="46">
        <f t="shared" si="282"/>
        <v>12382.26</v>
      </c>
      <c r="BN169" s="46">
        <f t="shared" si="282"/>
        <v>9050.3799999999992</v>
      </c>
      <c r="BO169" s="46">
        <f t="shared" ref="BO169" si="283">ROUND(BO166*BO168,2)</f>
        <v>7784.68</v>
      </c>
      <c r="BP169" s="46">
        <f t="shared" ref="BP169:EA169" si="284">ROUND(BP166*BP168,2)</f>
        <v>1584.25</v>
      </c>
      <c r="BQ169" s="46">
        <f t="shared" si="284"/>
        <v>1032011.48</v>
      </c>
      <c r="BR169" s="46">
        <f t="shared" si="284"/>
        <v>647075.75</v>
      </c>
      <c r="BS169" s="46">
        <f t="shared" si="284"/>
        <v>189605.71</v>
      </c>
      <c r="BT169" s="46">
        <f t="shared" si="284"/>
        <v>2350.31</v>
      </c>
      <c r="BU169" s="46">
        <f t="shared" si="284"/>
        <v>47745.48</v>
      </c>
      <c r="BV169" s="46">
        <f t="shared" si="284"/>
        <v>76186.679999999993</v>
      </c>
      <c r="BW169" s="46">
        <f t="shared" si="284"/>
        <v>188930.54</v>
      </c>
      <c r="BX169" s="46">
        <f t="shared" si="284"/>
        <v>0</v>
      </c>
      <c r="BY169" s="46">
        <f t="shared" si="284"/>
        <v>0</v>
      </c>
      <c r="BZ169" s="46">
        <f t="shared" si="284"/>
        <v>0</v>
      </c>
      <c r="CA169" s="46">
        <f t="shared" si="284"/>
        <v>8080.38</v>
      </c>
      <c r="CB169" s="46">
        <f t="shared" si="284"/>
        <v>2498751.73</v>
      </c>
      <c r="CC169" s="46">
        <f t="shared" si="284"/>
        <v>0</v>
      </c>
      <c r="CD169" s="46">
        <f t="shared" si="284"/>
        <v>1725.82</v>
      </c>
      <c r="CE169" s="46">
        <f t="shared" si="284"/>
        <v>0</v>
      </c>
      <c r="CF169" s="46">
        <f t="shared" si="284"/>
        <v>0</v>
      </c>
      <c r="CG169" s="46">
        <f t="shared" si="284"/>
        <v>15155.96</v>
      </c>
      <c r="CH169" s="46">
        <f t="shared" si="284"/>
        <v>9946.32</v>
      </c>
      <c r="CI169" s="46">
        <f t="shared" si="284"/>
        <v>55625.33</v>
      </c>
      <c r="CJ169" s="46">
        <f t="shared" si="284"/>
        <v>148046.76999999999</v>
      </c>
      <c r="CK169" s="46">
        <f t="shared" si="284"/>
        <v>147393.10999999999</v>
      </c>
      <c r="CL169" s="46">
        <f t="shared" si="284"/>
        <v>20456.32</v>
      </c>
      <c r="CM169" s="46">
        <f t="shared" si="284"/>
        <v>7880.52</v>
      </c>
      <c r="CN169" s="46">
        <f t="shared" si="284"/>
        <v>1002986.61</v>
      </c>
      <c r="CO169" s="46">
        <f t="shared" si="284"/>
        <v>314885.19</v>
      </c>
      <c r="CP169" s="46">
        <f t="shared" si="284"/>
        <v>132624.95999999999</v>
      </c>
      <c r="CQ169" s="46">
        <f t="shared" si="284"/>
        <v>2786.43</v>
      </c>
      <c r="CR169" s="46">
        <f t="shared" si="284"/>
        <v>0</v>
      </c>
      <c r="CS169" s="46">
        <f t="shared" si="284"/>
        <v>1268.8800000000001</v>
      </c>
      <c r="CT169" s="46">
        <f t="shared" si="284"/>
        <v>1591.92</v>
      </c>
      <c r="CU169" s="46">
        <f t="shared" si="284"/>
        <v>2615.13</v>
      </c>
      <c r="CV169" s="46">
        <f t="shared" si="284"/>
        <v>0</v>
      </c>
      <c r="CW169" s="46">
        <f t="shared" si="284"/>
        <v>1430.15</v>
      </c>
      <c r="CX169" s="46">
        <f t="shared" si="284"/>
        <v>11610.9</v>
      </c>
      <c r="CY169" s="46">
        <f t="shared" si="284"/>
        <v>0</v>
      </c>
      <c r="CZ169" s="46">
        <f t="shared" si="284"/>
        <v>33394.379999999997</v>
      </c>
      <c r="DA169" s="46">
        <f t="shared" si="284"/>
        <v>0</v>
      </c>
      <c r="DB169" s="46">
        <f t="shared" si="284"/>
        <v>8139.83</v>
      </c>
      <c r="DC169" s="46">
        <f t="shared" si="284"/>
        <v>0</v>
      </c>
      <c r="DD169" s="46">
        <f t="shared" si="284"/>
        <v>10351.280000000001</v>
      </c>
      <c r="DE169" s="46">
        <f t="shared" si="284"/>
        <v>1197.92</v>
      </c>
      <c r="DF169" s="46">
        <f t="shared" si="284"/>
        <v>529510.42000000004</v>
      </c>
      <c r="DG169" s="46">
        <f t="shared" si="284"/>
        <v>0</v>
      </c>
      <c r="DH169" s="46">
        <f t="shared" si="284"/>
        <v>101225.14</v>
      </c>
      <c r="DI169" s="46">
        <f t="shared" si="284"/>
        <v>51251.15</v>
      </c>
      <c r="DJ169" s="46">
        <f t="shared" si="284"/>
        <v>8572.33</v>
      </c>
      <c r="DK169" s="46">
        <f t="shared" si="284"/>
        <v>18317.32</v>
      </c>
      <c r="DL169" s="46">
        <f t="shared" si="284"/>
        <v>356474.32</v>
      </c>
      <c r="DM169" s="46">
        <f t="shared" si="284"/>
        <v>0</v>
      </c>
      <c r="DN169" s="46">
        <f t="shared" si="284"/>
        <v>58975.32</v>
      </c>
      <c r="DO169" s="46">
        <f t="shared" si="284"/>
        <v>450887.65</v>
      </c>
      <c r="DP169" s="46">
        <f t="shared" si="284"/>
        <v>0</v>
      </c>
      <c r="DQ169" s="46">
        <f t="shared" si="284"/>
        <v>46666.93</v>
      </c>
      <c r="DR169" s="46">
        <f t="shared" si="284"/>
        <v>14720.11</v>
      </c>
      <c r="DS169" s="46">
        <f t="shared" si="284"/>
        <v>30177.21</v>
      </c>
      <c r="DT169" s="46">
        <f t="shared" si="284"/>
        <v>8896.2099999999991</v>
      </c>
      <c r="DU169" s="46">
        <f t="shared" si="284"/>
        <v>3283.94</v>
      </c>
      <c r="DV169" s="46">
        <f t="shared" si="284"/>
        <v>1404.98</v>
      </c>
      <c r="DW169" s="46">
        <f t="shared" si="284"/>
        <v>1179.54</v>
      </c>
      <c r="DX169" s="46">
        <f t="shared" si="284"/>
        <v>1697.88</v>
      </c>
      <c r="DY169" s="46">
        <f t="shared" si="284"/>
        <v>5280.43</v>
      </c>
      <c r="DZ169" s="46">
        <f t="shared" si="284"/>
        <v>0</v>
      </c>
      <c r="EA169" s="46">
        <f t="shared" si="284"/>
        <v>28169.200000000001</v>
      </c>
      <c r="EB169" s="46">
        <f t="shared" ref="EB169:FX169" si="285">ROUND(EB166*EB168,2)</f>
        <v>58220.9</v>
      </c>
      <c r="EC169" s="46">
        <f t="shared" si="285"/>
        <v>10662.37</v>
      </c>
      <c r="ED169" s="46">
        <f t="shared" si="285"/>
        <v>78283.399999999994</v>
      </c>
      <c r="EE169" s="46">
        <f t="shared" si="285"/>
        <v>26408.01</v>
      </c>
      <c r="EF169" s="46">
        <f t="shared" si="285"/>
        <v>60929.27</v>
      </c>
      <c r="EG169" s="46">
        <f t="shared" si="285"/>
        <v>52038.79</v>
      </c>
      <c r="EH169" s="46">
        <f t="shared" si="285"/>
        <v>17101.86</v>
      </c>
      <c r="EI169" s="46">
        <f t="shared" si="285"/>
        <v>349187.4</v>
      </c>
      <c r="EJ169" s="46">
        <f t="shared" si="285"/>
        <v>164284.07</v>
      </c>
      <c r="EK169" s="46">
        <f t="shared" si="285"/>
        <v>15647.67</v>
      </c>
      <c r="EL169" s="46">
        <f t="shared" si="285"/>
        <v>950.93</v>
      </c>
      <c r="EM169" s="46">
        <f t="shared" si="285"/>
        <v>6484.4</v>
      </c>
      <c r="EN169" s="46">
        <f t="shared" si="285"/>
        <v>8772.9599999999991</v>
      </c>
      <c r="EO169" s="46">
        <f t="shared" si="285"/>
        <v>5798.28</v>
      </c>
      <c r="EP169" s="46">
        <f t="shared" si="285"/>
        <v>18371.05</v>
      </c>
      <c r="EQ169" s="46">
        <f t="shared" si="285"/>
        <v>165934.65</v>
      </c>
      <c r="ER169" s="46">
        <f t="shared" si="285"/>
        <v>17451.990000000002</v>
      </c>
      <c r="ES169" s="46">
        <f t="shared" si="285"/>
        <v>4432.9399999999996</v>
      </c>
      <c r="ET169" s="46">
        <f t="shared" si="285"/>
        <v>7872.17</v>
      </c>
      <c r="EU169" s="46">
        <f t="shared" si="285"/>
        <v>92818.67</v>
      </c>
      <c r="EV169" s="46">
        <f t="shared" si="285"/>
        <v>11147.8</v>
      </c>
      <c r="EW169" s="46">
        <f t="shared" si="285"/>
        <v>72429.649999999994</v>
      </c>
      <c r="EX169" s="46">
        <f t="shared" si="285"/>
        <v>12755</v>
      </c>
      <c r="EY169" s="46">
        <f t="shared" si="285"/>
        <v>15551.38</v>
      </c>
      <c r="EZ169" s="46">
        <f t="shared" si="285"/>
        <v>0</v>
      </c>
      <c r="FA169" s="46">
        <f t="shared" si="285"/>
        <v>565001.14</v>
      </c>
      <c r="FB169" s="46">
        <f t="shared" si="285"/>
        <v>3611.82</v>
      </c>
      <c r="FC169" s="46">
        <f t="shared" si="285"/>
        <v>28273.21</v>
      </c>
      <c r="FD169" s="46">
        <f t="shared" si="285"/>
        <v>4168.51</v>
      </c>
      <c r="FE169" s="46">
        <f t="shared" si="285"/>
        <v>22924.880000000001</v>
      </c>
      <c r="FF169" s="46">
        <f t="shared" si="285"/>
        <v>2967.56</v>
      </c>
      <c r="FG169" s="46">
        <f t="shared" si="285"/>
        <v>5015.6400000000003</v>
      </c>
      <c r="FH169" s="46">
        <f t="shared" si="285"/>
        <v>0</v>
      </c>
      <c r="FI169" s="46">
        <f t="shared" si="285"/>
        <v>158554.17000000001</v>
      </c>
      <c r="FJ169" s="46">
        <f t="shared" si="285"/>
        <v>61175.05</v>
      </c>
      <c r="FK169" s="46">
        <f t="shared" si="285"/>
        <v>208765.24</v>
      </c>
      <c r="FL169" s="46">
        <f t="shared" si="285"/>
        <v>161259.79</v>
      </c>
      <c r="FM169" s="46">
        <f t="shared" si="285"/>
        <v>77217.39</v>
      </c>
      <c r="FN169" s="46">
        <f t="shared" si="285"/>
        <v>2840660.03</v>
      </c>
      <c r="FO169" s="46">
        <f t="shared" si="285"/>
        <v>49090.2</v>
      </c>
      <c r="FP169" s="46">
        <f t="shared" si="285"/>
        <v>280177.12</v>
      </c>
      <c r="FQ169" s="46">
        <f t="shared" si="285"/>
        <v>53802.06</v>
      </c>
      <c r="FR169" s="46">
        <f t="shared" si="285"/>
        <v>1536.44</v>
      </c>
      <c r="FS169" s="46">
        <f t="shared" si="285"/>
        <v>0</v>
      </c>
      <c r="FT169" s="46">
        <f t="shared" si="285"/>
        <v>0</v>
      </c>
      <c r="FU169" s="46">
        <f t="shared" si="285"/>
        <v>130313.72</v>
      </c>
      <c r="FV169" s="46">
        <f t="shared" si="285"/>
        <v>81747.05</v>
      </c>
      <c r="FW169" s="46">
        <f t="shared" si="285"/>
        <v>8144.51</v>
      </c>
      <c r="FX169" s="46">
        <f t="shared" si="285"/>
        <v>0</v>
      </c>
      <c r="FY169" s="2"/>
      <c r="FZ169" s="2">
        <f>SUM(C169:FX169)</f>
        <v>65505662.039999992</v>
      </c>
      <c r="GA169" s="62"/>
      <c r="GB169" s="2">
        <f>FZ169-GA169</f>
        <v>65505662.039999992</v>
      </c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:193" x14ac:dyDescent="0.35">
      <c r="A170" s="2"/>
      <c r="B170" s="2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2"/>
      <c r="FZ170" s="46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:193" x14ac:dyDescent="0.35">
      <c r="A171" s="3"/>
      <c r="B171" s="30" t="s">
        <v>914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85"/>
      <c r="FZ171" s="1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:193" x14ac:dyDescent="0.35">
      <c r="A172" s="3" t="s">
        <v>915</v>
      </c>
      <c r="B172" s="2" t="s">
        <v>916</v>
      </c>
      <c r="C172" s="14">
        <f t="shared" ref="C172:AH172" si="286">C12+C33</f>
        <v>152</v>
      </c>
      <c r="D172" s="14">
        <f t="shared" si="286"/>
        <v>499</v>
      </c>
      <c r="E172" s="14">
        <f t="shared" si="286"/>
        <v>0</v>
      </c>
      <c r="F172" s="14">
        <f t="shared" si="286"/>
        <v>2031</v>
      </c>
      <c r="G172" s="14">
        <f t="shared" si="286"/>
        <v>0</v>
      </c>
      <c r="H172" s="14">
        <f t="shared" si="286"/>
        <v>0</v>
      </c>
      <c r="I172" s="14">
        <f t="shared" si="286"/>
        <v>0</v>
      </c>
      <c r="J172" s="14">
        <f t="shared" si="286"/>
        <v>0</v>
      </c>
      <c r="K172" s="14">
        <f t="shared" si="286"/>
        <v>0</v>
      </c>
      <c r="L172" s="14">
        <f t="shared" si="286"/>
        <v>0</v>
      </c>
      <c r="M172" s="14">
        <f t="shared" si="286"/>
        <v>0</v>
      </c>
      <c r="N172" s="14">
        <f t="shared" si="286"/>
        <v>0</v>
      </c>
      <c r="O172" s="14">
        <f t="shared" si="286"/>
        <v>0</v>
      </c>
      <c r="P172" s="14">
        <f t="shared" si="286"/>
        <v>0</v>
      </c>
      <c r="Q172" s="14">
        <f t="shared" si="286"/>
        <v>0</v>
      </c>
      <c r="R172" s="14">
        <f t="shared" si="286"/>
        <v>6618</v>
      </c>
      <c r="S172" s="14">
        <f t="shared" si="286"/>
        <v>14</v>
      </c>
      <c r="T172" s="14">
        <f t="shared" si="286"/>
        <v>0</v>
      </c>
      <c r="U172" s="14">
        <f t="shared" si="286"/>
        <v>0</v>
      </c>
      <c r="V172" s="14">
        <f t="shared" si="286"/>
        <v>0</v>
      </c>
      <c r="W172" s="14">
        <f t="shared" si="286"/>
        <v>0</v>
      </c>
      <c r="X172" s="14">
        <f t="shared" si="286"/>
        <v>0</v>
      </c>
      <c r="Y172" s="14">
        <f t="shared" si="286"/>
        <v>473.5</v>
      </c>
      <c r="Z172" s="14">
        <f t="shared" si="286"/>
        <v>0</v>
      </c>
      <c r="AA172" s="14">
        <f t="shared" si="286"/>
        <v>336.5</v>
      </c>
      <c r="AB172" s="14">
        <f t="shared" si="286"/>
        <v>224</v>
      </c>
      <c r="AC172" s="14">
        <f t="shared" si="286"/>
        <v>0</v>
      </c>
      <c r="AD172" s="14">
        <f t="shared" si="286"/>
        <v>0</v>
      </c>
      <c r="AE172" s="14">
        <f t="shared" si="286"/>
        <v>0</v>
      </c>
      <c r="AF172" s="14">
        <f t="shared" si="286"/>
        <v>0</v>
      </c>
      <c r="AG172" s="14">
        <f t="shared" si="286"/>
        <v>0</v>
      </c>
      <c r="AH172" s="14">
        <f t="shared" si="286"/>
        <v>0</v>
      </c>
      <c r="AI172" s="14">
        <f t="shared" ref="AI172:BN172" si="287">AI12+AI33</f>
        <v>0</v>
      </c>
      <c r="AJ172" s="14">
        <f t="shared" si="287"/>
        <v>0</v>
      </c>
      <c r="AK172" s="14">
        <f t="shared" si="287"/>
        <v>0</v>
      </c>
      <c r="AL172" s="14">
        <f t="shared" si="287"/>
        <v>0</v>
      </c>
      <c r="AM172" s="14">
        <f t="shared" si="287"/>
        <v>0</v>
      </c>
      <c r="AN172" s="14">
        <f t="shared" si="287"/>
        <v>0</v>
      </c>
      <c r="AO172" s="14">
        <f t="shared" si="287"/>
        <v>370.5</v>
      </c>
      <c r="AP172" s="14">
        <f t="shared" si="287"/>
        <v>595.5</v>
      </c>
      <c r="AQ172" s="14">
        <f t="shared" si="287"/>
        <v>0</v>
      </c>
      <c r="AR172" s="14">
        <f t="shared" si="287"/>
        <v>1303</v>
      </c>
      <c r="AS172" s="14">
        <f t="shared" si="287"/>
        <v>0</v>
      </c>
      <c r="AT172" s="14">
        <f t="shared" si="287"/>
        <v>0</v>
      </c>
      <c r="AU172" s="14">
        <f t="shared" si="287"/>
        <v>0</v>
      </c>
      <c r="AV172" s="14">
        <f t="shared" si="287"/>
        <v>0</v>
      </c>
      <c r="AW172" s="14">
        <f t="shared" si="287"/>
        <v>0</v>
      </c>
      <c r="AX172" s="14">
        <f t="shared" si="287"/>
        <v>0</v>
      </c>
      <c r="AY172" s="14">
        <f t="shared" si="287"/>
        <v>0</v>
      </c>
      <c r="AZ172" s="14">
        <f t="shared" si="287"/>
        <v>98</v>
      </c>
      <c r="BA172" s="14">
        <f t="shared" si="287"/>
        <v>240</v>
      </c>
      <c r="BB172" s="14">
        <f t="shared" si="287"/>
        <v>0</v>
      </c>
      <c r="BC172" s="14">
        <f t="shared" si="287"/>
        <v>475</v>
      </c>
      <c r="BD172" s="14">
        <f t="shared" si="287"/>
        <v>0</v>
      </c>
      <c r="BE172" s="14">
        <f t="shared" si="287"/>
        <v>0</v>
      </c>
      <c r="BF172" s="14">
        <f t="shared" si="287"/>
        <v>1194.5</v>
      </c>
      <c r="BG172" s="14">
        <f t="shared" si="287"/>
        <v>0</v>
      </c>
      <c r="BH172" s="14">
        <f t="shared" si="287"/>
        <v>28</v>
      </c>
      <c r="BI172" s="14">
        <f t="shared" si="287"/>
        <v>0</v>
      </c>
      <c r="BJ172" s="14">
        <f t="shared" si="287"/>
        <v>0</v>
      </c>
      <c r="BK172" s="14">
        <f t="shared" si="287"/>
        <v>13175.5</v>
      </c>
      <c r="BL172" s="14">
        <f t="shared" si="287"/>
        <v>0</v>
      </c>
      <c r="BM172" s="14">
        <f t="shared" si="287"/>
        <v>0</v>
      </c>
      <c r="BN172" s="14">
        <f t="shared" si="287"/>
        <v>0</v>
      </c>
      <c r="BO172" s="14">
        <f t="shared" ref="BO172:DZ172" si="288">BO12+BO33</f>
        <v>0</v>
      </c>
      <c r="BP172" s="14">
        <f t="shared" si="288"/>
        <v>0</v>
      </c>
      <c r="BQ172" s="14">
        <f t="shared" si="288"/>
        <v>0</v>
      </c>
      <c r="BR172" s="14">
        <f t="shared" si="288"/>
        <v>0</v>
      </c>
      <c r="BS172" s="14">
        <f t="shared" si="288"/>
        <v>0</v>
      </c>
      <c r="BT172" s="14">
        <f t="shared" si="288"/>
        <v>0</v>
      </c>
      <c r="BU172" s="14">
        <f t="shared" si="288"/>
        <v>0</v>
      </c>
      <c r="BV172" s="14">
        <f t="shared" si="288"/>
        <v>0</v>
      </c>
      <c r="BW172" s="14">
        <f t="shared" si="288"/>
        <v>0</v>
      </c>
      <c r="BX172" s="14">
        <f t="shared" si="288"/>
        <v>0</v>
      </c>
      <c r="BY172" s="14">
        <f t="shared" si="288"/>
        <v>0</v>
      </c>
      <c r="BZ172" s="14">
        <f t="shared" si="288"/>
        <v>0</v>
      </c>
      <c r="CA172" s="14">
        <f t="shared" si="288"/>
        <v>0</v>
      </c>
      <c r="CB172" s="14">
        <f t="shared" si="288"/>
        <v>815.5</v>
      </c>
      <c r="CC172" s="14">
        <f t="shared" si="288"/>
        <v>0</v>
      </c>
      <c r="CD172" s="14">
        <f t="shared" si="288"/>
        <v>0</v>
      </c>
      <c r="CE172" s="14">
        <f t="shared" si="288"/>
        <v>0</v>
      </c>
      <c r="CF172" s="14">
        <f t="shared" si="288"/>
        <v>0</v>
      </c>
      <c r="CG172" s="14">
        <f t="shared" si="288"/>
        <v>0</v>
      </c>
      <c r="CH172" s="14">
        <f t="shared" si="288"/>
        <v>0</v>
      </c>
      <c r="CI172" s="14">
        <f t="shared" si="288"/>
        <v>0</v>
      </c>
      <c r="CJ172" s="14">
        <f t="shared" si="288"/>
        <v>0</v>
      </c>
      <c r="CK172" s="14">
        <f t="shared" si="288"/>
        <v>23.5</v>
      </c>
      <c r="CL172" s="14">
        <f t="shared" si="288"/>
        <v>5.5</v>
      </c>
      <c r="CM172" s="14">
        <f t="shared" si="288"/>
        <v>2</v>
      </c>
      <c r="CN172" s="14">
        <f t="shared" si="288"/>
        <v>662</v>
      </c>
      <c r="CO172" s="14">
        <f t="shared" si="288"/>
        <v>0</v>
      </c>
      <c r="CP172" s="14">
        <f t="shared" si="288"/>
        <v>0</v>
      </c>
      <c r="CQ172" s="14">
        <f t="shared" si="288"/>
        <v>0</v>
      </c>
      <c r="CR172" s="14">
        <f t="shared" si="288"/>
        <v>0</v>
      </c>
      <c r="CS172" s="14">
        <f t="shared" si="288"/>
        <v>0</v>
      </c>
      <c r="CT172" s="14">
        <f t="shared" si="288"/>
        <v>0</v>
      </c>
      <c r="CU172" s="14">
        <f t="shared" si="288"/>
        <v>396</v>
      </c>
      <c r="CV172" s="14">
        <f t="shared" si="288"/>
        <v>0</v>
      </c>
      <c r="CW172" s="14">
        <f t="shared" si="288"/>
        <v>0</v>
      </c>
      <c r="CX172" s="14">
        <f t="shared" si="288"/>
        <v>0</v>
      </c>
      <c r="CY172" s="14">
        <f t="shared" si="288"/>
        <v>0</v>
      </c>
      <c r="CZ172" s="14">
        <f t="shared" si="288"/>
        <v>0</v>
      </c>
      <c r="DA172" s="14">
        <f t="shared" si="288"/>
        <v>0</v>
      </c>
      <c r="DB172" s="14">
        <f t="shared" si="288"/>
        <v>0</v>
      </c>
      <c r="DC172" s="14">
        <f t="shared" si="288"/>
        <v>0</v>
      </c>
      <c r="DD172" s="14">
        <f t="shared" si="288"/>
        <v>0</v>
      </c>
      <c r="DE172" s="14">
        <f t="shared" si="288"/>
        <v>0</v>
      </c>
      <c r="DF172" s="14">
        <f t="shared" si="288"/>
        <v>0</v>
      </c>
      <c r="DG172" s="14">
        <f t="shared" si="288"/>
        <v>0</v>
      </c>
      <c r="DH172" s="14">
        <f t="shared" si="288"/>
        <v>0</v>
      </c>
      <c r="DI172" s="14">
        <f t="shared" si="288"/>
        <v>4</v>
      </c>
      <c r="DJ172" s="14">
        <f t="shared" si="288"/>
        <v>1</v>
      </c>
      <c r="DK172" s="14">
        <f t="shared" si="288"/>
        <v>1</v>
      </c>
      <c r="DL172" s="14">
        <f t="shared" si="288"/>
        <v>0</v>
      </c>
      <c r="DM172" s="14">
        <f t="shared" si="288"/>
        <v>0</v>
      </c>
      <c r="DN172" s="14">
        <f t="shared" si="288"/>
        <v>0</v>
      </c>
      <c r="DO172" s="14">
        <f t="shared" si="288"/>
        <v>0</v>
      </c>
      <c r="DP172" s="14">
        <f t="shared" si="288"/>
        <v>0</v>
      </c>
      <c r="DQ172" s="14">
        <f t="shared" si="288"/>
        <v>0</v>
      </c>
      <c r="DR172" s="14">
        <f t="shared" si="288"/>
        <v>0</v>
      </c>
      <c r="DS172" s="14">
        <f t="shared" si="288"/>
        <v>0</v>
      </c>
      <c r="DT172" s="14">
        <f t="shared" si="288"/>
        <v>0</v>
      </c>
      <c r="DU172" s="14">
        <f t="shared" si="288"/>
        <v>0</v>
      </c>
      <c r="DV172" s="14">
        <f t="shared" si="288"/>
        <v>0</v>
      </c>
      <c r="DW172" s="14">
        <f t="shared" si="288"/>
        <v>0</v>
      </c>
      <c r="DX172" s="14">
        <f t="shared" si="288"/>
        <v>0</v>
      </c>
      <c r="DY172" s="14">
        <f t="shared" si="288"/>
        <v>0</v>
      </c>
      <c r="DZ172" s="14">
        <f t="shared" si="288"/>
        <v>0</v>
      </c>
      <c r="EA172" s="14">
        <f t="shared" ref="EA172:FX172" si="289">EA12+EA33</f>
        <v>0</v>
      </c>
      <c r="EB172" s="14">
        <f t="shared" si="289"/>
        <v>0</v>
      </c>
      <c r="EC172" s="14">
        <f t="shared" si="289"/>
        <v>0</v>
      </c>
      <c r="ED172" s="14">
        <f t="shared" si="289"/>
        <v>0</v>
      </c>
      <c r="EE172" s="14">
        <f t="shared" si="289"/>
        <v>0</v>
      </c>
      <c r="EF172" s="14">
        <f t="shared" si="289"/>
        <v>0</v>
      </c>
      <c r="EG172" s="14">
        <f t="shared" si="289"/>
        <v>0</v>
      </c>
      <c r="EH172" s="14">
        <f t="shared" si="289"/>
        <v>0</v>
      </c>
      <c r="EI172" s="14">
        <f t="shared" si="289"/>
        <v>0</v>
      </c>
      <c r="EJ172" s="14">
        <f t="shared" si="289"/>
        <v>207.5</v>
      </c>
      <c r="EK172" s="14">
        <f t="shared" si="289"/>
        <v>0</v>
      </c>
      <c r="EL172" s="14">
        <f t="shared" si="289"/>
        <v>0</v>
      </c>
      <c r="EM172" s="14">
        <f t="shared" si="289"/>
        <v>0</v>
      </c>
      <c r="EN172" s="14">
        <f t="shared" si="289"/>
        <v>43</v>
      </c>
      <c r="EO172" s="14">
        <f t="shared" si="289"/>
        <v>0</v>
      </c>
      <c r="EP172" s="14">
        <f t="shared" si="289"/>
        <v>0</v>
      </c>
      <c r="EQ172" s="14">
        <f t="shared" si="289"/>
        <v>0</v>
      </c>
      <c r="ER172" s="14">
        <f t="shared" si="289"/>
        <v>0</v>
      </c>
      <c r="ES172" s="14">
        <f t="shared" si="289"/>
        <v>0</v>
      </c>
      <c r="ET172" s="14">
        <f t="shared" si="289"/>
        <v>0</v>
      </c>
      <c r="EU172" s="14">
        <f t="shared" si="289"/>
        <v>0</v>
      </c>
      <c r="EV172" s="14">
        <f t="shared" si="289"/>
        <v>0</v>
      </c>
      <c r="EW172" s="14">
        <f t="shared" si="289"/>
        <v>0</v>
      </c>
      <c r="EX172" s="14">
        <f t="shared" si="289"/>
        <v>0</v>
      </c>
      <c r="EY172" s="14">
        <f t="shared" si="289"/>
        <v>450</v>
      </c>
      <c r="EZ172" s="14">
        <f t="shared" si="289"/>
        <v>0</v>
      </c>
      <c r="FA172" s="14">
        <f t="shared" si="289"/>
        <v>0</v>
      </c>
      <c r="FB172" s="14">
        <f t="shared" si="289"/>
        <v>0</v>
      </c>
      <c r="FC172" s="14">
        <f t="shared" si="289"/>
        <v>0</v>
      </c>
      <c r="FD172" s="14">
        <f t="shared" si="289"/>
        <v>0</v>
      </c>
      <c r="FE172" s="14">
        <f t="shared" si="289"/>
        <v>0</v>
      </c>
      <c r="FF172" s="14">
        <f t="shared" si="289"/>
        <v>0</v>
      </c>
      <c r="FG172" s="14">
        <f t="shared" si="289"/>
        <v>0</v>
      </c>
      <c r="FH172" s="14">
        <f t="shared" si="289"/>
        <v>0</v>
      </c>
      <c r="FI172" s="14">
        <f t="shared" si="289"/>
        <v>0</v>
      </c>
      <c r="FJ172" s="14">
        <f t="shared" si="289"/>
        <v>0</v>
      </c>
      <c r="FK172" s="14">
        <f t="shared" si="289"/>
        <v>0</v>
      </c>
      <c r="FL172" s="14">
        <f t="shared" si="289"/>
        <v>0</v>
      </c>
      <c r="FM172" s="14">
        <f t="shared" si="289"/>
        <v>0</v>
      </c>
      <c r="FN172" s="14">
        <f t="shared" si="289"/>
        <v>254.5</v>
      </c>
      <c r="FO172" s="14">
        <f t="shared" si="289"/>
        <v>0</v>
      </c>
      <c r="FP172" s="14">
        <f t="shared" si="289"/>
        <v>0</v>
      </c>
      <c r="FQ172" s="14">
        <f t="shared" si="289"/>
        <v>0</v>
      </c>
      <c r="FR172" s="14">
        <f t="shared" si="289"/>
        <v>0</v>
      </c>
      <c r="FS172" s="14">
        <f t="shared" si="289"/>
        <v>0</v>
      </c>
      <c r="FT172" s="14">
        <f t="shared" si="289"/>
        <v>0</v>
      </c>
      <c r="FU172" s="14">
        <f t="shared" si="289"/>
        <v>0</v>
      </c>
      <c r="FV172" s="14">
        <f t="shared" si="289"/>
        <v>0</v>
      </c>
      <c r="FW172" s="14">
        <f t="shared" si="289"/>
        <v>0</v>
      </c>
      <c r="FX172" s="14">
        <f t="shared" si="289"/>
        <v>0</v>
      </c>
      <c r="FY172" s="44"/>
      <c r="FZ172" s="2">
        <f>SUM(C172:FX172)</f>
        <v>30693.5</v>
      </c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:193" x14ac:dyDescent="0.35">
      <c r="A173" s="3" t="s">
        <v>917</v>
      </c>
      <c r="B173" s="2" t="s">
        <v>918</v>
      </c>
      <c r="C173" s="2">
        <f t="shared" ref="C173:AH173" si="290">C41</f>
        <v>10480</v>
      </c>
      <c r="D173" s="2">
        <f t="shared" si="290"/>
        <v>10480</v>
      </c>
      <c r="E173" s="2">
        <f t="shared" si="290"/>
        <v>10480</v>
      </c>
      <c r="F173" s="2">
        <f t="shared" si="290"/>
        <v>10480</v>
      </c>
      <c r="G173" s="2">
        <f t="shared" si="290"/>
        <v>10480</v>
      </c>
      <c r="H173" s="2">
        <f t="shared" si="290"/>
        <v>10480</v>
      </c>
      <c r="I173" s="2">
        <f t="shared" si="290"/>
        <v>10480</v>
      </c>
      <c r="J173" s="2">
        <f t="shared" si="290"/>
        <v>10480</v>
      </c>
      <c r="K173" s="2">
        <f t="shared" si="290"/>
        <v>10480</v>
      </c>
      <c r="L173" s="2">
        <f t="shared" si="290"/>
        <v>10480</v>
      </c>
      <c r="M173" s="2">
        <f t="shared" si="290"/>
        <v>10480</v>
      </c>
      <c r="N173" s="2">
        <f t="shared" si="290"/>
        <v>10480</v>
      </c>
      <c r="O173" s="2">
        <f t="shared" si="290"/>
        <v>10480</v>
      </c>
      <c r="P173" s="2">
        <f t="shared" si="290"/>
        <v>10480</v>
      </c>
      <c r="Q173" s="2">
        <f t="shared" si="290"/>
        <v>10480</v>
      </c>
      <c r="R173" s="2">
        <f t="shared" si="290"/>
        <v>10480</v>
      </c>
      <c r="S173" s="2">
        <f t="shared" si="290"/>
        <v>10480</v>
      </c>
      <c r="T173" s="2">
        <f t="shared" si="290"/>
        <v>10480</v>
      </c>
      <c r="U173" s="2">
        <f t="shared" si="290"/>
        <v>10480</v>
      </c>
      <c r="V173" s="2">
        <f t="shared" si="290"/>
        <v>10480</v>
      </c>
      <c r="W173" s="2">
        <f t="shared" si="290"/>
        <v>10480</v>
      </c>
      <c r="X173" s="2">
        <f t="shared" si="290"/>
        <v>10480</v>
      </c>
      <c r="Y173" s="2">
        <f t="shared" si="290"/>
        <v>10480</v>
      </c>
      <c r="Z173" s="2">
        <f t="shared" si="290"/>
        <v>10480</v>
      </c>
      <c r="AA173" s="2">
        <f t="shared" si="290"/>
        <v>10480</v>
      </c>
      <c r="AB173" s="2">
        <f t="shared" si="290"/>
        <v>10480</v>
      </c>
      <c r="AC173" s="2">
        <f t="shared" si="290"/>
        <v>10480</v>
      </c>
      <c r="AD173" s="2">
        <f t="shared" si="290"/>
        <v>10480</v>
      </c>
      <c r="AE173" s="2">
        <f t="shared" si="290"/>
        <v>10480</v>
      </c>
      <c r="AF173" s="2">
        <f t="shared" si="290"/>
        <v>10480</v>
      </c>
      <c r="AG173" s="2">
        <f t="shared" si="290"/>
        <v>10480</v>
      </c>
      <c r="AH173" s="2">
        <f t="shared" si="290"/>
        <v>10480</v>
      </c>
      <c r="AI173" s="2">
        <f t="shared" ref="AI173:BN173" si="291">AI41</f>
        <v>10480</v>
      </c>
      <c r="AJ173" s="2">
        <f t="shared" si="291"/>
        <v>10480</v>
      </c>
      <c r="AK173" s="2">
        <f t="shared" si="291"/>
        <v>10480</v>
      </c>
      <c r="AL173" s="2">
        <f t="shared" si="291"/>
        <v>10480</v>
      </c>
      <c r="AM173" s="2">
        <f t="shared" si="291"/>
        <v>10480</v>
      </c>
      <c r="AN173" s="2">
        <f t="shared" si="291"/>
        <v>10480</v>
      </c>
      <c r="AO173" s="2">
        <f t="shared" si="291"/>
        <v>10480</v>
      </c>
      <c r="AP173" s="2">
        <f t="shared" si="291"/>
        <v>10480</v>
      </c>
      <c r="AQ173" s="2">
        <f t="shared" si="291"/>
        <v>10480</v>
      </c>
      <c r="AR173" s="2">
        <f t="shared" si="291"/>
        <v>10480</v>
      </c>
      <c r="AS173" s="2">
        <f t="shared" si="291"/>
        <v>10480</v>
      </c>
      <c r="AT173" s="2">
        <f t="shared" si="291"/>
        <v>10480</v>
      </c>
      <c r="AU173" s="2">
        <f t="shared" si="291"/>
        <v>10480</v>
      </c>
      <c r="AV173" s="2">
        <f t="shared" si="291"/>
        <v>10480</v>
      </c>
      <c r="AW173" s="2">
        <f t="shared" si="291"/>
        <v>10480</v>
      </c>
      <c r="AX173" s="2">
        <f t="shared" si="291"/>
        <v>10480</v>
      </c>
      <c r="AY173" s="2">
        <f t="shared" si="291"/>
        <v>10480</v>
      </c>
      <c r="AZ173" s="2">
        <f t="shared" si="291"/>
        <v>10480</v>
      </c>
      <c r="BA173" s="2">
        <f t="shared" si="291"/>
        <v>10480</v>
      </c>
      <c r="BB173" s="2">
        <f t="shared" si="291"/>
        <v>10480</v>
      </c>
      <c r="BC173" s="2">
        <f t="shared" si="291"/>
        <v>10480</v>
      </c>
      <c r="BD173" s="2">
        <f t="shared" si="291"/>
        <v>10480</v>
      </c>
      <c r="BE173" s="2">
        <f t="shared" si="291"/>
        <v>10480</v>
      </c>
      <c r="BF173" s="2">
        <f t="shared" si="291"/>
        <v>10480</v>
      </c>
      <c r="BG173" s="2">
        <f t="shared" si="291"/>
        <v>10480</v>
      </c>
      <c r="BH173" s="2">
        <f t="shared" si="291"/>
        <v>10480</v>
      </c>
      <c r="BI173" s="2">
        <f t="shared" si="291"/>
        <v>10480</v>
      </c>
      <c r="BJ173" s="2">
        <f t="shared" si="291"/>
        <v>10480</v>
      </c>
      <c r="BK173" s="2">
        <f t="shared" si="291"/>
        <v>10480</v>
      </c>
      <c r="BL173" s="2">
        <f t="shared" si="291"/>
        <v>10480</v>
      </c>
      <c r="BM173" s="2">
        <f t="shared" si="291"/>
        <v>10480</v>
      </c>
      <c r="BN173" s="2">
        <f t="shared" si="291"/>
        <v>10480</v>
      </c>
      <c r="BO173" s="2">
        <f t="shared" ref="BO173:DZ173" si="292">BO41</f>
        <v>10480</v>
      </c>
      <c r="BP173" s="2">
        <f t="shared" si="292"/>
        <v>10480</v>
      </c>
      <c r="BQ173" s="2">
        <f t="shared" si="292"/>
        <v>10480</v>
      </c>
      <c r="BR173" s="2">
        <f t="shared" si="292"/>
        <v>10480</v>
      </c>
      <c r="BS173" s="2">
        <f t="shared" si="292"/>
        <v>10480</v>
      </c>
      <c r="BT173" s="2">
        <f t="shared" si="292"/>
        <v>10480</v>
      </c>
      <c r="BU173" s="2">
        <f t="shared" si="292"/>
        <v>10480</v>
      </c>
      <c r="BV173" s="2">
        <f t="shared" si="292"/>
        <v>10480</v>
      </c>
      <c r="BW173" s="2">
        <f t="shared" si="292"/>
        <v>10480</v>
      </c>
      <c r="BX173" s="2">
        <f t="shared" si="292"/>
        <v>10480</v>
      </c>
      <c r="BY173" s="2">
        <f t="shared" si="292"/>
        <v>10480</v>
      </c>
      <c r="BZ173" s="2">
        <f t="shared" si="292"/>
        <v>10480</v>
      </c>
      <c r="CA173" s="2">
        <f t="shared" si="292"/>
        <v>10480</v>
      </c>
      <c r="CB173" s="2">
        <f t="shared" si="292"/>
        <v>10480</v>
      </c>
      <c r="CC173" s="2">
        <f t="shared" si="292"/>
        <v>10480</v>
      </c>
      <c r="CD173" s="2">
        <f t="shared" si="292"/>
        <v>10480</v>
      </c>
      <c r="CE173" s="2">
        <f t="shared" si="292"/>
        <v>10480</v>
      </c>
      <c r="CF173" s="2">
        <f t="shared" si="292"/>
        <v>10480</v>
      </c>
      <c r="CG173" s="2">
        <f t="shared" si="292"/>
        <v>10480</v>
      </c>
      <c r="CH173" s="2">
        <f t="shared" si="292"/>
        <v>10480</v>
      </c>
      <c r="CI173" s="2">
        <f t="shared" si="292"/>
        <v>10480</v>
      </c>
      <c r="CJ173" s="2">
        <f t="shared" si="292"/>
        <v>10480</v>
      </c>
      <c r="CK173" s="2">
        <f t="shared" si="292"/>
        <v>10480</v>
      </c>
      <c r="CL173" s="2">
        <f t="shared" si="292"/>
        <v>10480</v>
      </c>
      <c r="CM173" s="2">
        <f t="shared" si="292"/>
        <v>10480</v>
      </c>
      <c r="CN173" s="2">
        <f t="shared" si="292"/>
        <v>10480</v>
      </c>
      <c r="CO173" s="2">
        <f t="shared" si="292"/>
        <v>10480</v>
      </c>
      <c r="CP173" s="2">
        <f t="shared" si="292"/>
        <v>10480</v>
      </c>
      <c r="CQ173" s="2">
        <f t="shared" si="292"/>
        <v>10480</v>
      </c>
      <c r="CR173" s="2">
        <f t="shared" si="292"/>
        <v>10480</v>
      </c>
      <c r="CS173" s="2">
        <f t="shared" si="292"/>
        <v>10480</v>
      </c>
      <c r="CT173" s="2">
        <f t="shared" si="292"/>
        <v>10480</v>
      </c>
      <c r="CU173" s="2">
        <f t="shared" si="292"/>
        <v>10480</v>
      </c>
      <c r="CV173" s="2">
        <f t="shared" si="292"/>
        <v>10480</v>
      </c>
      <c r="CW173" s="2">
        <f t="shared" si="292"/>
        <v>10480</v>
      </c>
      <c r="CX173" s="2">
        <f t="shared" si="292"/>
        <v>10480</v>
      </c>
      <c r="CY173" s="2">
        <f t="shared" si="292"/>
        <v>10480</v>
      </c>
      <c r="CZ173" s="2">
        <f t="shared" si="292"/>
        <v>10480</v>
      </c>
      <c r="DA173" s="2">
        <f t="shared" si="292"/>
        <v>10480</v>
      </c>
      <c r="DB173" s="2">
        <f t="shared" si="292"/>
        <v>10480</v>
      </c>
      <c r="DC173" s="2">
        <f t="shared" si="292"/>
        <v>10480</v>
      </c>
      <c r="DD173" s="2">
        <f t="shared" si="292"/>
        <v>10480</v>
      </c>
      <c r="DE173" s="2">
        <f t="shared" si="292"/>
        <v>10480</v>
      </c>
      <c r="DF173" s="2">
        <f t="shared" si="292"/>
        <v>10480</v>
      </c>
      <c r="DG173" s="2">
        <f t="shared" si="292"/>
        <v>10480</v>
      </c>
      <c r="DH173" s="2">
        <f t="shared" si="292"/>
        <v>10480</v>
      </c>
      <c r="DI173" s="2">
        <f t="shared" si="292"/>
        <v>10480</v>
      </c>
      <c r="DJ173" s="2">
        <f t="shared" si="292"/>
        <v>10480</v>
      </c>
      <c r="DK173" s="2">
        <f t="shared" si="292"/>
        <v>10480</v>
      </c>
      <c r="DL173" s="2">
        <f t="shared" si="292"/>
        <v>10480</v>
      </c>
      <c r="DM173" s="2">
        <f t="shared" si="292"/>
        <v>10480</v>
      </c>
      <c r="DN173" s="2">
        <f t="shared" si="292"/>
        <v>10480</v>
      </c>
      <c r="DO173" s="2">
        <f t="shared" si="292"/>
        <v>10480</v>
      </c>
      <c r="DP173" s="2">
        <f t="shared" si="292"/>
        <v>10480</v>
      </c>
      <c r="DQ173" s="2">
        <f t="shared" si="292"/>
        <v>10480</v>
      </c>
      <c r="DR173" s="2">
        <f t="shared" si="292"/>
        <v>10480</v>
      </c>
      <c r="DS173" s="2">
        <f t="shared" si="292"/>
        <v>10480</v>
      </c>
      <c r="DT173" s="2">
        <f t="shared" si="292"/>
        <v>10480</v>
      </c>
      <c r="DU173" s="2">
        <f t="shared" si="292"/>
        <v>10480</v>
      </c>
      <c r="DV173" s="2">
        <f t="shared" si="292"/>
        <v>10480</v>
      </c>
      <c r="DW173" s="2">
        <f t="shared" si="292"/>
        <v>10480</v>
      </c>
      <c r="DX173" s="2">
        <f t="shared" si="292"/>
        <v>10480</v>
      </c>
      <c r="DY173" s="2">
        <f t="shared" si="292"/>
        <v>10480</v>
      </c>
      <c r="DZ173" s="2">
        <f t="shared" si="292"/>
        <v>10480</v>
      </c>
      <c r="EA173" s="2">
        <f t="shared" ref="EA173:FX173" si="293">EA41</f>
        <v>10480</v>
      </c>
      <c r="EB173" s="2">
        <f t="shared" si="293"/>
        <v>10480</v>
      </c>
      <c r="EC173" s="2">
        <f t="shared" si="293"/>
        <v>10480</v>
      </c>
      <c r="ED173" s="2">
        <f t="shared" si="293"/>
        <v>10480</v>
      </c>
      <c r="EE173" s="2">
        <f t="shared" si="293"/>
        <v>10480</v>
      </c>
      <c r="EF173" s="2">
        <f t="shared" si="293"/>
        <v>10480</v>
      </c>
      <c r="EG173" s="2">
        <f t="shared" si="293"/>
        <v>10480</v>
      </c>
      <c r="EH173" s="2">
        <f t="shared" si="293"/>
        <v>10480</v>
      </c>
      <c r="EI173" s="2">
        <f t="shared" si="293"/>
        <v>10480</v>
      </c>
      <c r="EJ173" s="2">
        <f t="shared" si="293"/>
        <v>10480</v>
      </c>
      <c r="EK173" s="2">
        <f t="shared" si="293"/>
        <v>10480</v>
      </c>
      <c r="EL173" s="2">
        <f t="shared" si="293"/>
        <v>10480</v>
      </c>
      <c r="EM173" s="2">
        <f t="shared" si="293"/>
        <v>10480</v>
      </c>
      <c r="EN173" s="2">
        <f t="shared" si="293"/>
        <v>10480</v>
      </c>
      <c r="EO173" s="2">
        <f t="shared" si="293"/>
        <v>10480</v>
      </c>
      <c r="EP173" s="2">
        <f t="shared" si="293"/>
        <v>10480</v>
      </c>
      <c r="EQ173" s="2">
        <f t="shared" si="293"/>
        <v>10480</v>
      </c>
      <c r="ER173" s="2">
        <f t="shared" si="293"/>
        <v>10480</v>
      </c>
      <c r="ES173" s="2">
        <f t="shared" si="293"/>
        <v>10480</v>
      </c>
      <c r="ET173" s="2">
        <f t="shared" si="293"/>
        <v>10480</v>
      </c>
      <c r="EU173" s="2">
        <f t="shared" si="293"/>
        <v>10480</v>
      </c>
      <c r="EV173" s="2">
        <f t="shared" si="293"/>
        <v>10480</v>
      </c>
      <c r="EW173" s="2">
        <f t="shared" si="293"/>
        <v>10480</v>
      </c>
      <c r="EX173" s="2">
        <f t="shared" si="293"/>
        <v>10480</v>
      </c>
      <c r="EY173" s="2">
        <f t="shared" si="293"/>
        <v>10480</v>
      </c>
      <c r="EZ173" s="2">
        <f t="shared" si="293"/>
        <v>10480</v>
      </c>
      <c r="FA173" s="2">
        <f t="shared" si="293"/>
        <v>10480</v>
      </c>
      <c r="FB173" s="2">
        <f t="shared" si="293"/>
        <v>10480</v>
      </c>
      <c r="FC173" s="2">
        <f t="shared" si="293"/>
        <v>10480</v>
      </c>
      <c r="FD173" s="2">
        <f t="shared" si="293"/>
        <v>10480</v>
      </c>
      <c r="FE173" s="2">
        <f t="shared" si="293"/>
        <v>10480</v>
      </c>
      <c r="FF173" s="2">
        <f t="shared" si="293"/>
        <v>10480</v>
      </c>
      <c r="FG173" s="2">
        <f t="shared" si="293"/>
        <v>10480</v>
      </c>
      <c r="FH173" s="2">
        <f t="shared" si="293"/>
        <v>10480</v>
      </c>
      <c r="FI173" s="2">
        <f t="shared" si="293"/>
        <v>10480</v>
      </c>
      <c r="FJ173" s="2">
        <f t="shared" si="293"/>
        <v>10480</v>
      </c>
      <c r="FK173" s="2">
        <f t="shared" si="293"/>
        <v>10480</v>
      </c>
      <c r="FL173" s="2">
        <f t="shared" si="293"/>
        <v>10480</v>
      </c>
      <c r="FM173" s="2">
        <f t="shared" si="293"/>
        <v>10480</v>
      </c>
      <c r="FN173" s="2">
        <f t="shared" si="293"/>
        <v>10480</v>
      </c>
      <c r="FO173" s="2">
        <f t="shared" si="293"/>
        <v>10480</v>
      </c>
      <c r="FP173" s="2">
        <f t="shared" si="293"/>
        <v>10480</v>
      </c>
      <c r="FQ173" s="2">
        <f t="shared" si="293"/>
        <v>10480</v>
      </c>
      <c r="FR173" s="2">
        <f t="shared" si="293"/>
        <v>10480</v>
      </c>
      <c r="FS173" s="2">
        <f t="shared" si="293"/>
        <v>10480</v>
      </c>
      <c r="FT173" s="2">
        <f t="shared" si="293"/>
        <v>10480</v>
      </c>
      <c r="FU173" s="2">
        <f t="shared" si="293"/>
        <v>10480</v>
      </c>
      <c r="FV173" s="2">
        <f t="shared" si="293"/>
        <v>10480</v>
      </c>
      <c r="FW173" s="2">
        <f t="shared" si="293"/>
        <v>10480</v>
      </c>
      <c r="FX173" s="2">
        <f t="shared" si="293"/>
        <v>10480</v>
      </c>
      <c r="FY173" s="2"/>
      <c r="FZ173" s="2">
        <f>AVERAGE(C173:FX173)</f>
        <v>10480</v>
      </c>
      <c r="GA173" s="2"/>
      <c r="GB173" s="12"/>
      <c r="GC173" s="12"/>
      <c r="GD173" s="12"/>
      <c r="GE173" s="2"/>
      <c r="GF173" s="2"/>
      <c r="GG173" s="2"/>
      <c r="GH173" s="2"/>
      <c r="GI173" s="2"/>
      <c r="GJ173" s="2"/>
      <c r="GK173" s="2"/>
    </row>
    <row r="174" spans="1:193" x14ac:dyDescent="0.35">
      <c r="A174" s="3" t="s">
        <v>919</v>
      </c>
      <c r="B174" s="2" t="s">
        <v>920</v>
      </c>
      <c r="C174" s="2">
        <f t="shared" ref="C174:AH174" si="294">ROUND(C173*C172,2)</f>
        <v>1592960</v>
      </c>
      <c r="D174" s="2">
        <f t="shared" si="294"/>
        <v>5229520</v>
      </c>
      <c r="E174" s="2">
        <f t="shared" si="294"/>
        <v>0</v>
      </c>
      <c r="F174" s="2">
        <f t="shared" si="294"/>
        <v>21284880</v>
      </c>
      <c r="G174" s="2">
        <f t="shared" si="294"/>
        <v>0</v>
      </c>
      <c r="H174" s="2">
        <f t="shared" si="294"/>
        <v>0</v>
      </c>
      <c r="I174" s="2">
        <f t="shared" si="294"/>
        <v>0</v>
      </c>
      <c r="J174" s="2">
        <f t="shared" si="294"/>
        <v>0</v>
      </c>
      <c r="K174" s="2">
        <f t="shared" si="294"/>
        <v>0</v>
      </c>
      <c r="L174" s="2">
        <f t="shared" si="294"/>
        <v>0</v>
      </c>
      <c r="M174" s="2">
        <f t="shared" si="294"/>
        <v>0</v>
      </c>
      <c r="N174" s="2">
        <f t="shared" si="294"/>
        <v>0</v>
      </c>
      <c r="O174" s="2">
        <f t="shared" si="294"/>
        <v>0</v>
      </c>
      <c r="P174" s="2">
        <f t="shared" si="294"/>
        <v>0</v>
      </c>
      <c r="Q174" s="2">
        <f t="shared" si="294"/>
        <v>0</v>
      </c>
      <c r="R174" s="2">
        <f t="shared" si="294"/>
        <v>69356640</v>
      </c>
      <c r="S174" s="2">
        <f t="shared" si="294"/>
        <v>146720</v>
      </c>
      <c r="T174" s="2">
        <f t="shared" si="294"/>
        <v>0</v>
      </c>
      <c r="U174" s="2">
        <f t="shared" si="294"/>
        <v>0</v>
      </c>
      <c r="V174" s="2">
        <f t="shared" si="294"/>
        <v>0</v>
      </c>
      <c r="W174" s="2">
        <f t="shared" si="294"/>
        <v>0</v>
      </c>
      <c r="X174" s="2">
        <f t="shared" si="294"/>
        <v>0</v>
      </c>
      <c r="Y174" s="2">
        <f t="shared" si="294"/>
        <v>4962280</v>
      </c>
      <c r="Z174" s="2">
        <f t="shared" si="294"/>
        <v>0</v>
      </c>
      <c r="AA174" s="2">
        <f t="shared" si="294"/>
        <v>3526520</v>
      </c>
      <c r="AB174" s="2">
        <f t="shared" si="294"/>
        <v>2347520</v>
      </c>
      <c r="AC174" s="2">
        <f t="shared" si="294"/>
        <v>0</v>
      </c>
      <c r="AD174" s="2">
        <f t="shared" si="294"/>
        <v>0</v>
      </c>
      <c r="AE174" s="2">
        <f t="shared" si="294"/>
        <v>0</v>
      </c>
      <c r="AF174" s="2">
        <f t="shared" si="294"/>
        <v>0</v>
      </c>
      <c r="AG174" s="2">
        <f t="shared" si="294"/>
        <v>0</v>
      </c>
      <c r="AH174" s="2">
        <f t="shared" si="294"/>
        <v>0</v>
      </c>
      <c r="AI174" s="2">
        <f t="shared" ref="AI174:BN174" si="295">ROUND(AI173*AI172,2)</f>
        <v>0</v>
      </c>
      <c r="AJ174" s="2">
        <f t="shared" si="295"/>
        <v>0</v>
      </c>
      <c r="AK174" s="2">
        <f t="shared" si="295"/>
        <v>0</v>
      </c>
      <c r="AL174" s="2">
        <f t="shared" si="295"/>
        <v>0</v>
      </c>
      <c r="AM174" s="2">
        <f t="shared" si="295"/>
        <v>0</v>
      </c>
      <c r="AN174" s="2">
        <f t="shared" si="295"/>
        <v>0</v>
      </c>
      <c r="AO174" s="2">
        <f t="shared" si="295"/>
        <v>3882840</v>
      </c>
      <c r="AP174" s="2">
        <f t="shared" si="295"/>
        <v>6240840</v>
      </c>
      <c r="AQ174" s="2">
        <f t="shared" si="295"/>
        <v>0</v>
      </c>
      <c r="AR174" s="2">
        <f t="shared" si="295"/>
        <v>13655440</v>
      </c>
      <c r="AS174" s="2">
        <f t="shared" si="295"/>
        <v>0</v>
      </c>
      <c r="AT174" s="2">
        <f t="shared" si="295"/>
        <v>0</v>
      </c>
      <c r="AU174" s="2">
        <f t="shared" si="295"/>
        <v>0</v>
      </c>
      <c r="AV174" s="2">
        <f t="shared" si="295"/>
        <v>0</v>
      </c>
      <c r="AW174" s="2">
        <f t="shared" si="295"/>
        <v>0</v>
      </c>
      <c r="AX174" s="2">
        <f t="shared" si="295"/>
        <v>0</v>
      </c>
      <c r="AY174" s="2">
        <f t="shared" si="295"/>
        <v>0</v>
      </c>
      <c r="AZ174" s="2">
        <f t="shared" si="295"/>
        <v>1027040</v>
      </c>
      <c r="BA174" s="2">
        <f t="shared" si="295"/>
        <v>2515200</v>
      </c>
      <c r="BB174" s="2">
        <f t="shared" si="295"/>
        <v>0</v>
      </c>
      <c r="BC174" s="2">
        <f t="shared" si="295"/>
        <v>4978000</v>
      </c>
      <c r="BD174" s="2">
        <f t="shared" si="295"/>
        <v>0</v>
      </c>
      <c r="BE174" s="2">
        <f t="shared" si="295"/>
        <v>0</v>
      </c>
      <c r="BF174" s="2">
        <f t="shared" si="295"/>
        <v>12518360</v>
      </c>
      <c r="BG174" s="2">
        <f t="shared" si="295"/>
        <v>0</v>
      </c>
      <c r="BH174" s="2">
        <f t="shared" si="295"/>
        <v>293440</v>
      </c>
      <c r="BI174" s="2">
        <f t="shared" si="295"/>
        <v>0</v>
      </c>
      <c r="BJ174" s="2">
        <f t="shared" si="295"/>
        <v>0</v>
      </c>
      <c r="BK174" s="2">
        <f t="shared" si="295"/>
        <v>138079240</v>
      </c>
      <c r="BL174" s="2">
        <f t="shared" si="295"/>
        <v>0</v>
      </c>
      <c r="BM174" s="2">
        <f t="shared" si="295"/>
        <v>0</v>
      </c>
      <c r="BN174" s="2">
        <f t="shared" si="295"/>
        <v>0</v>
      </c>
      <c r="BO174" s="2">
        <f t="shared" ref="BO174:DZ174" si="296">ROUND(BO173*BO172,2)</f>
        <v>0</v>
      </c>
      <c r="BP174" s="2">
        <f t="shared" si="296"/>
        <v>0</v>
      </c>
      <c r="BQ174" s="2">
        <f t="shared" si="296"/>
        <v>0</v>
      </c>
      <c r="BR174" s="2">
        <f t="shared" si="296"/>
        <v>0</v>
      </c>
      <c r="BS174" s="2">
        <f t="shared" si="296"/>
        <v>0</v>
      </c>
      <c r="BT174" s="2">
        <f t="shared" si="296"/>
        <v>0</v>
      </c>
      <c r="BU174" s="2">
        <f t="shared" si="296"/>
        <v>0</v>
      </c>
      <c r="BV174" s="2">
        <f t="shared" si="296"/>
        <v>0</v>
      </c>
      <c r="BW174" s="2">
        <f t="shared" si="296"/>
        <v>0</v>
      </c>
      <c r="BX174" s="2">
        <f t="shared" si="296"/>
        <v>0</v>
      </c>
      <c r="BY174" s="2">
        <f t="shared" si="296"/>
        <v>0</v>
      </c>
      <c r="BZ174" s="2">
        <f t="shared" si="296"/>
        <v>0</v>
      </c>
      <c r="CA174" s="2">
        <f t="shared" si="296"/>
        <v>0</v>
      </c>
      <c r="CB174" s="2">
        <f t="shared" si="296"/>
        <v>8546440</v>
      </c>
      <c r="CC174" s="2">
        <f t="shared" si="296"/>
        <v>0</v>
      </c>
      <c r="CD174" s="2">
        <f t="shared" si="296"/>
        <v>0</v>
      </c>
      <c r="CE174" s="2">
        <f t="shared" si="296"/>
        <v>0</v>
      </c>
      <c r="CF174" s="2">
        <f t="shared" si="296"/>
        <v>0</v>
      </c>
      <c r="CG174" s="2">
        <f t="shared" si="296"/>
        <v>0</v>
      </c>
      <c r="CH174" s="2">
        <f t="shared" si="296"/>
        <v>0</v>
      </c>
      <c r="CI174" s="2">
        <f t="shared" si="296"/>
        <v>0</v>
      </c>
      <c r="CJ174" s="2">
        <f t="shared" si="296"/>
        <v>0</v>
      </c>
      <c r="CK174" s="2">
        <f t="shared" si="296"/>
        <v>246280</v>
      </c>
      <c r="CL174" s="2">
        <f t="shared" si="296"/>
        <v>57640</v>
      </c>
      <c r="CM174" s="2">
        <f t="shared" si="296"/>
        <v>20960</v>
      </c>
      <c r="CN174" s="2">
        <f t="shared" si="296"/>
        <v>6937760</v>
      </c>
      <c r="CO174" s="2">
        <f t="shared" si="296"/>
        <v>0</v>
      </c>
      <c r="CP174" s="2">
        <f t="shared" si="296"/>
        <v>0</v>
      </c>
      <c r="CQ174" s="2">
        <f t="shared" si="296"/>
        <v>0</v>
      </c>
      <c r="CR174" s="2">
        <f t="shared" si="296"/>
        <v>0</v>
      </c>
      <c r="CS174" s="2">
        <f t="shared" si="296"/>
        <v>0</v>
      </c>
      <c r="CT174" s="2">
        <f t="shared" si="296"/>
        <v>0</v>
      </c>
      <c r="CU174" s="2">
        <f t="shared" si="296"/>
        <v>4150080</v>
      </c>
      <c r="CV174" s="2">
        <f t="shared" si="296"/>
        <v>0</v>
      </c>
      <c r="CW174" s="2">
        <f t="shared" si="296"/>
        <v>0</v>
      </c>
      <c r="CX174" s="2">
        <f t="shared" si="296"/>
        <v>0</v>
      </c>
      <c r="CY174" s="2">
        <f t="shared" si="296"/>
        <v>0</v>
      </c>
      <c r="CZ174" s="2">
        <f t="shared" si="296"/>
        <v>0</v>
      </c>
      <c r="DA174" s="2">
        <f t="shared" si="296"/>
        <v>0</v>
      </c>
      <c r="DB174" s="2">
        <f t="shared" si="296"/>
        <v>0</v>
      </c>
      <c r="DC174" s="2">
        <f t="shared" si="296"/>
        <v>0</v>
      </c>
      <c r="DD174" s="2">
        <f t="shared" si="296"/>
        <v>0</v>
      </c>
      <c r="DE174" s="2">
        <f t="shared" si="296"/>
        <v>0</v>
      </c>
      <c r="DF174" s="2">
        <f t="shared" si="296"/>
        <v>0</v>
      </c>
      <c r="DG174" s="2">
        <f t="shared" si="296"/>
        <v>0</v>
      </c>
      <c r="DH174" s="2">
        <f t="shared" si="296"/>
        <v>0</v>
      </c>
      <c r="DI174" s="2">
        <f t="shared" si="296"/>
        <v>41920</v>
      </c>
      <c r="DJ174" s="2">
        <f t="shared" si="296"/>
        <v>10480</v>
      </c>
      <c r="DK174" s="2">
        <f t="shared" si="296"/>
        <v>10480</v>
      </c>
      <c r="DL174" s="2">
        <f t="shared" si="296"/>
        <v>0</v>
      </c>
      <c r="DM174" s="2">
        <f t="shared" si="296"/>
        <v>0</v>
      </c>
      <c r="DN174" s="2">
        <f t="shared" si="296"/>
        <v>0</v>
      </c>
      <c r="DO174" s="2">
        <f t="shared" si="296"/>
        <v>0</v>
      </c>
      <c r="DP174" s="2">
        <f t="shared" si="296"/>
        <v>0</v>
      </c>
      <c r="DQ174" s="2">
        <f t="shared" si="296"/>
        <v>0</v>
      </c>
      <c r="DR174" s="2">
        <f t="shared" si="296"/>
        <v>0</v>
      </c>
      <c r="DS174" s="2">
        <f t="shared" si="296"/>
        <v>0</v>
      </c>
      <c r="DT174" s="2">
        <f t="shared" si="296"/>
        <v>0</v>
      </c>
      <c r="DU174" s="2">
        <f t="shared" si="296"/>
        <v>0</v>
      </c>
      <c r="DV174" s="2">
        <f t="shared" si="296"/>
        <v>0</v>
      </c>
      <c r="DW174" s="2">
        <f t="shared" si="296"/>
        <v>0</v>
      </c>
      <c r="DX174" s="2">
        <f t="shared" si="296"/>
        <v>0</v>
      </c>
      <c r="DY174" s="2">
        <f t="shared" si="296"/>
        <v>0</v>
      </c>
      <c r="DZ174" s="2">
        <f t="shared" si="296"/>
        <v>0</v>
      </c>
      <c r="EA174" s="2">
        <f t="shared" ref="EA174:FX174" si="297">ROUND(EA173*EA172,2)</f>
        <v>0</v>
      </c>
      <c r="EB174" s="2">
        <f t="shared" si="297"/>
        <v>0</v>
      </c>
      <c r="EC174" s="2">
        <f t="shared" si="297"/>
        <v>0</v>
      </c>
      <c r="ED174" s="2">
        <f t="shared" si="297"/>
        <v>0</v>
      </c>
      <c r="EE174" s="2">
        <f t="shared" si="297"/>
        <v>0</v>
      </c>
      <c r="EF174" s="2">
        <f t="shared" si="297"/>
        <v>0</v>
      </c>
      <c r="EG174" s="2">
        <f t="shared" si="297"/>
        <v>0</v>
      </c>
      <c r="EH174" s="2">
        <f t="shared" si="297"/>
        <v>0</v>
      </c>
      <c r="EI174" s="2">
        <f t="shared" si="297"/>
        <v>0</v>
      </c>
      <c r="EJ174" s="2">
        <f t="shared" si="297"/>
        <v>2174600</v>
      </c>
      <c r="EK174" s="2">
        <f t="shared" si="297"/>
        <v>0</v>
      </c>
      <c r="EL174" s="2">
        <f t="shared" si="297"/>
        <v>0</v>
      </c>
      <c r="EM174" s="2">
        <f t="shared" si="297"/>
        <v>0</v>
      </c>
      <c r="EN174" s="2">
        <f t="shared" si="297"/>
        <v>450640</v>
      </c>
      <c r="EO174" s="2">
        <f t="shared" si="297"/>
        <v>0</v>
      </c>
      <c r="EP174" s="2">
        <f t="shared" si="297"/>
        <v>0</v>
      </c>
      <c r="EQ174" s="2">
        <f t="shared" si="297"/>
        <v>0</v>
      </c>
      <c r="ER174" s="2">
        <f t="shared" si="297"/>
        <v>0</v>
      </c>
      <c r="ES174" s="2">
        <f t="shared" si="297"/>
        <v>0</v>
      </c>
      <c r="ET174" s="2">
        <f t="shared" si="297"/>
        <v>0</v>
      </c>
      <c r="EU174" s="2">
        <f t="shared" si="297"/>
        <v>0</v>
      </c>
      <c r="EV174" s="2">
        <f t="shared" si="297"/>
        <v>0</v>
      </c>
      <c r="EW174" s="2">
        <f t="shared" si="297"/>
        <v>0</v>
      </c>
      <c r="EX174" s="2">
        <f t="shared" si="297"/>
        <v>0</v>
      </c>
      <c r="EY174" s="2">
        <f t="shared" si="297"/>
        <v>4716000</v>
      </c>
      <c r="EZ174" s="2">
        <f t="shared" si="297"/>
        <v>0</v>
      </c>
      <c r="FA174" s="2">
        <f t="shared" si="297"/>
        <v>0</v>
      </c>
      <c r="FB174" s="2">
        <f t="shared" si="297"/>
        <v>0</v>
      </c>
      <c r="FC174" s="2">
        <f t="shared" si="297"/>
        <v>0</v>
      </c>
      <c r="FD174" s="2">
        <f t="shared" si="297"/>
        <v>0</v>
      </c>
      <c r="FE174" s="2">
        <f t="shared" si="297"/>
        <v>0</v>
      </c>
      <c r="FF174" s="2">
        <f t="shared" si="297"/>
        <v>0</v>
      </c>
      <c r="FG174" s="2">
        <f t="shared" si="297"/>
        <v>0</v>
      </c>
      <c r="FH174" s="2">
        <f t="shared" si="297"/>
        <v>0</v>
      </c>
      <c r="FI174" s="2">
        <f t="shared" si="297"/>
        <v>0</v>
      </c>
      <c r="FJ174" s="2">
        <f t="shared" si="297"/>
        <v>0</v>
      </c>
      <c r="FK174" s="2">
        <f t="shared" si="297"/>
        <v>0</v>
      </c>
      <c r="FL174" s="2">
        <f t="shared" si="297"/>
        <v>0</v>
      </c>
      <c r="FM174" s="2">
        <f t="shared" si="297"/>
        <v>0</v>
      </c>
      <c r="FN174" s="2">
        <f t="shared" si="297"/>
        <v>2667160</v>
      </c>
      <c r="FO174" s="2">
        <f t="shared" si="297"/>
        <v>0</v>
      </c>
      <c r="FP174" s="2">
        <f t="shared" si="297"/>
        <v>0</v>
      </c>
      <c r="FQ174" s="2">
        <f t="shared" si="297"/>
        <v>0</v>
      </c>
      <c r="FR174" s="2">
        <f t="shared" si="297"/>
        <v>0</v>
      </c>
      <c r="FS174" s="2">
        <f t="shared" si="297"/>
        <v>0</v>
      </c>
      <c r="FT174" s="2">
        <f t="shared" si="297"/>
        <v>0</v>
      </c>
      <c r="FU174" s="2">
        <f t="shared" si="297"/>
        <v>0</v>
      </c>
      <c r="FV174" s="2">
        <f t="shared" si="297"/>
        <v>0</v>
      </c>
      <c r="FW174" s="2">
        <f t="shared" si="297"/>
        <v>0</v>
      </c>
      <c r="FX174" s="2">
        <f t="shared" si="297"/>
        <v>0</v>
      </c>
      <c r="FY174" s="14"/>
      <c r="FZ174" s="2">
        <f>SUM(C174:FX174)</f>
        <v>321667880</v>
      </c>
      <c r="GA174" s="2"/>
      <c r="GB174" s="44"/>
      <c r="GC174" s="44"/>
      <c r="GD174" s="44"/>
      <c r="GE174" s="2"/>
      <c r="GF174" s="2"/>
      <c r="GG174" s="2"/>
      <c r="GH174" s="2"/>
      <c r="GI174" s="2"/>
      <c r="GJ174" s="2"/>
      <c r="GK174" s="2"/>
    </row>
    <row r="175" spans="1:193" x14ac:dyDescent="0.3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</row>
    <row r="176" spans="1:193" x14ac:dyDescent="0.35">
      <c r="A176" s="3" t="s">
        <v>921</v>
      </c>
      <c r="B176" s="2" t="s">
        <v>922</v>
      </c>
      <c r="C176" s="2">
        <f t="shared" ref="C176:AH176" si="298">C13+C14+C34</f>
        <v>0</v>
      </c>
      <c r="D176" s="2">
        <f t="shared" si="298"/>
        <v>39.5</v>
      </c>
      <c r="E176" s="2">
        <f t="shared" si="298"/>
        <v>0</v>
      </c>
      <c r="F176" s="2">
        <f t="shared" si="298"/>
        <v>5</v>
      </c>
      <c r="G176" s="2">
        <f t="shared" si="298"/>
        <v>0</v>
      </c>
      <c r="H176" s="2">
        <f t="shared" si="298"/>
        <v>0</v>
      </c>
      <c r="I176" s="2">
        <f t="shared" si="298"/>
        <v>6</v>
      </c>
      <c r="J176" s="2">
        <f t="shared" si="298"/>
        <v>0</v>
      </c>
      <c r="K176" s="2">
        <f t="shared" si="298"/>
        <v>0</v>
      </c>
      <c r="L176" s="2">
        <f t="shared" si="298"/>
        <v>0</v>
      </c>
      <c r="M176" s="2">
        <f t="shared" si="298"/>
        <v>0</v>
      </c>
      <c r="N176" s="2">
        <f t="shared" si="298"/>
        <v>35.5</v>
      </c>
      <c r="O176" s="2">
        <f t="shared" si="298"/>
        <v>8</v>
      </c>
      <c r="P176" s="2">
        <f t="shared" si="298"/>
        <v>0</v>
      </c>
      <c r="Q176" s="2">
        <f t="shared" si="298"/>
        <v>11.5</v>
      </c>
      <c r="R176" s="2">
        <f t="shared" si="298"/>
        <v>0</v>
      </c>
      <c r="S176" s="2">
        <f t="shared" si="298"/>
        <v>0</v>
      </c>
      <c r="T176" s="2">
        <f t="shared" si="298"/>
        <v>0</v>
      </c>
      <c r="U176" s="2">
        <f t="shared" si="298"/>
        <v>0</v>
      </c>
      <c r="V176" s="2">
        <f t="shared" si="298"/>
        <v>0</v>
      </c>
      <c r="W176" s="2">
        <f t="shared" si="298"/>
        <v>0</v>
      </c>
      <c r="X176" s="2">
        <f t="shared" si="298"/>
        <v>0</v>
      </c>
      <c r="Y176" s="2">
        <f t="shared" si="298"/>
        <v>0</v>
      </c>
      <c r="Z176" s="2">
        <f t="shared" si="298"/>
        <v>0</v>
      </c>
      <c r="AA176" s="2">
        <f t="shared" si="298"/>
        <v>48.5</v>
      </c>
      <c r="AB176" s="2">
        <f t="shared" si="298"/>
        <v>2</v>
      </c>
      <c r="AC176" s="2">
        <f t="shared" si="298"/>
        <v>0</v>
      </c>
      <c r="AD176" s="2">
        <f t="shared" si="298"/>
        <v>0</v>
      </c>
      <c r="AE176" s="2">
        <f t="shared" si="298"/>
        <v>0</v>
      </c>
      <c r="AF176" s="2">
        <f t="shared" si="298"/>
        <v>0</v>
      </c>
      <c r="AG176" s="2">
        <f t="shared" si="298"/>
        <v>0</v>
      </c>
      <c r="AH176" s="2">
        <f t="shared" si="298"/>
        <v>0</v>
      </c>
      <c r="AI176" s="2">
        <f t="shared" ref="AI176:BN176" si="299">AI13+AI14+AI34</f>
        <v>0</v>
      </c>
      <c r="AJ176" s="2">
        <f t="shared" si="299"/>
        <v>0</v>
      </c>
      <c r="AK176" s="2">
        <f t="shared" si="299"/>
        <v>0</v>
      </c>
      <c r="AL176" s="2">
        <f t="shared" si="299"/>
        <v>0</v>
      </c>
      <c r="AM176" s="2">
        <f t="shared" si="299"/>
        <v>0</v>
      </c>
      <c r="AN176" s="2">
        <f t="shared" si="299"/>
        <v>0</v>
      </c>
      <c r="AO176" s="2">
        <f t="shared" si="299"/>
        <v>0</v>
      </c>
      <c r="AP176" s="2">
        <f t="shared" si="299"/>
        <v>15.5</v>
      </c>
      <c r="AQ176" s="2">
        <f t="shared" si="299"/>
        <v>0.5</v>
      </c>
      <c r="AR176" s="2">
        <f t="shared" si="299"/>
        <v>10</v>
      </c>
      <c r="AS176" s="2">
        <f t="shared" si="299"/>
        <v>1</v>
      </c>
      <c r="AT176" s="2">
        <f t="shared" si="299"/>
        <v>1</v>
      </c>
      <c r="AU176" s="2">
        <f t="shared" si="299"/>
        <v>0</v>
      </c>
      <c r="AV176" s="2">
        <f t="shared" si="299"/>
        <v>0</v>
      </c>
      <c r="AW176" s="2">
        <f t="shared" si="299"/>
        <v>0</v>
      </c>
      <c r="AX176" s="2">
        <f t="shared" si="299"/>
        <v>0</v>
      </c>
      <c r="AY176" s="2">
        <f t="shared" si="299"/>
        <v>0</v>
      </c>
      <c r="AZ176" s="2">
        <f t="shared" si="299"/>
        <v>0</v>
      </c>
      <c r="BA176" s="2">
        <f t="shared" si="299"/>
        <v>0</v>
      </c>
      <c r="BB176" s="2">
        <f t="shared" si="299"/>
        <v>1</v>
      </c>
      <c r="BC176" s="2">
        <f t="shared" si="299"/>
        <v>21.5</v>
      </c>
      <c r="BD176" s="2">
        <f t="shared" si="299"/>
        <v>0</v>
      </c>
      <c r="BE176" s="2">
        <f t="shared" si="299"/>
        <v>0</v>
      </c>
      <c r="BF176" s="2">
        <f t="shared" si="299"/>
        <v>2</v>
      </c>
      <c r="BG176" s="2">
        <f t="shared" si="299"/>
        <v>0</v>
      </c>
      <c r="BH176" s="2">
        <f t="shared" si="299"/>
        <v>0</v>
      </c>
      <c r="BI176" s="2">
        <f t="shared" si="299"/>
        <v>0</v>
      </c>
      <c r="BJ176" s="2">
        <f t="shared" si="299"/>
        <v>2</v>
      </c>
      <c r="BK176" s="2">
        <f t="shared" si="299"/>
        <v>26</v>
      </c>
      <c r="BL176" s="2">
        <f t="shared" si="299"/>
        <v>2</v>
      </c>
      <c r="BM176" s="2">
        <f t="shared" si="299"/>
        <v>0</v>
      </c>
      <c r="BN176" s="2">
        <f t="shared" si="299"/>
        <v>15</v>
      </c>
      <c r="BO176" s="2">
        <f t="shared" ref="BO176:CC176" si="300">BO13+BO14+BO34</f>
        <v>0</v>
      </c>
      <c r="BP176" s="2">
        <f t="shared" si="300"/>
        <v>0</v>
      </c>
      <c r="BQ176" s="2">
        <f t="shared" si="300"/>
        <v>1</v>
      </c>
      <c r="BR176" s="2">
        <f t="shared" si="300"/>
        <v>0</v>
      </c>
      <c r="BS176" s="2">
        <f t="shared" si="300"/>
        <v>0</v>
      </c>
      <c r="BT176" s="2">
        <f t="shared" si="300"/>
        <v>0</v>
      </c>
      <c r="BU176" s="2">
        <f t="shared" si="300"/>
        <v>0</v>
      </c>
      <c r="BV176" s="2">
        <f t="shared" si="300"/>
        <v>0</v>
      </c>
      <c r="BW176" s="2">
        <f t="shared" si="300"/>
        <v>0</v>
      </c>
      <c r="BX176" s="2">
        <f t="shared" si="300"/>
        <v>0</v>
      </c>
      <c r="BY176" s="2">
        <f t="shared" si="300"/>
        <v>3</v>
      </c>
      <c r="BZ176" s="2">
        <f t="shared" si="300"/>
        <v>0</v>
      </c>
      <c r="CA176" s="2">
        <f t="shared" si="300"/>
        <v>0</v>
      </c>
      <c r="CB176" s="2">
        <f t="shared" si="300"/>
        <v>18.5</v>
      </c>
      <c r="CC176" s="2">
        <f t="shared" si="300"/>
        <v>0</v>
      </c>
      <c r="CD176" s="2">
        <f t="shared" ref="CD176:EO176" si="301">CD13+CD14+CD34</f>
        <v>0</v>
      </c>
      <c r="CE176" s="2">
        <f t="shared" si="301"/>
        <v>0</v>
      </c>
      <c r="CF176" s="2">
        <f t="shared" si="301"/>
        <v>0</v>
      </c>
      <c r="CG176" s="2">
        <f t="shared" si="301"/>
        <v>0</v>
      </c>
      <c r="CH176" s="2">
        <f t="shared" si="301"/>
        <v>0</v>
      </c>
      <c r="CI176" s="2">
        <f t="shared" si="301"/>
        <v>0</v>
      </c>
      <c r="CJ176" s="2">
        <f t="shared" si="301"/>
        <v>1</v>
      </c>
      <c r="CK176" s="2">
        <f t="shared" si="301"/>
        <v>0</v>
      </c>
      <c r="CL176" s="2">
        <f t="shared" si="301"/>
        <v>0</v>
      </c>
      <c r="CM176" s="2">
        <f t="shared" si="301"/>
        <v>0</v>
      </c>
      <c r="CN176" s="2">
        <f t="shared" si="301"/>
        <v>30.5</v>
      </c>
      <c r="CO176" s="2">
        <f t="shared" si="301"/>
        <v>3</v>
      </c>
      <c r="CP176" s="2">
        <f t="shared" si="301"/>
        <v>2</v>
      </c>
      <c r="CQ176" s="2">
        <f t="shared" si="301"/>
        <v>0</v>
      </c>
      <c r="CR176" s="2">
        <f t="shared" si="301"/>
        <v>0</v>
      </c>
      <c r="CS176" s="2">
        <f t="shared" si="301"/>
        <v>0</v>
      </c>
      <c r="CT176" s="2">
        <f t="shared" si="301"/>
        <v>0</v>
      </c>
      <c r="CU176" s="2">
        <f t="shared" si="301"/>
        <v>0</v>
      </c>
      <c r="CV176" s="2">
        <f t="shared" si="301"/>
        <v>0</v>
      </c>
      <c r="CW176" s="2">
        <f t="shared" si="301"/>
        <v>0</v>
      </c>
      <c r="CX176" s="2">
        <f t="shared" si="301"/>
        <v>0</v>
      </c>
      <c r="CY176" s="2">
        <f t="shared" si="301"/>
        <v>0</v>
      </c>
      <c r="CZ176" s="2">
        <f t="shared" si="301"/>
        <v>0</v>
      </c>
      <c r="DA176" s="2">
        <f t="shared" si="301"/>
        <v>0</v>
      </c>
      <c r="DB176" s="2">
        <f t="shared" si="301"/>
        <v>0</v>
      </c>
      <c r="DC176" s="2">
        <f t="shared" si="301"/>
        <v>0</v>
      </c>
      <c r="DD176" s="2">
        <f t="shared" si="301"/>
        <v>0</v>
      </c>
      <c r="DE176" s="2">
        <f t="shared" si="301"/>
        <v>0</v>
      </c>
      <c r="DF176" s="2">
        <f t="shared" si="301"/>
        <v>30</v>
      </c>
      <c r="DG176" s="2">
        <f t="shared" si="301"/>
        <v>0</v>
      </c>
      <c r="DH176" s="2">
        <f t="shared" si="301"/>
        <v>0</v>
      </c>
      <c r="DI176" s="2">
        <f t="shared" si="301"/>
        <v>0</v>
      </c>
      <c r="DJ176" s="2">
        <f t="shared" si="301"/>
        <v>0</v>
      </c>
      <c r="DK176" s="2">
        <f t="shared" si="301"/>
        <v>0</v>
      </c>
      <c r="DL176" s="2">
        <f t="shared" si="301"/>
        <v>0</v>
      </c>
      <c r="DM176" s="2">
        <f t="shared" si="301"/>
        <v>0</v>
      </c>
      <c r="DN176" s="2">
        <f t="shared" si="301"/>
        <v>0.5</v>
      </c>
      <c r="DO176" s="2">
        <f t="shared" si="301"/>
        <v>1</v>
      </c>
      <c r="DP176" s="2">
        <f t="shared" si="301"/>
        <v>0</v>
      </c>
      <c r="DQ176" s="2">
        <f t="shared" si="301"/>
        <v>0</v>
      </c>
      <c r="DR176" s="2">
        <f t="shared" si="301"/>
        <v>0</v>
      </c>
      <c r="DS176" s="2">
        <f t="shared" si="301"/>
        <v>0</v>
      </c>
      <c r="DT176" s="2">
        <f t="shared" si="301"/>
        <v>0</v>
      </c>
      <c r="DU176" s="2">
        <f t="shared" si="301"/>
        <v>0</v>
      </c>
      <c r="DV176" s="2">
        <f t="shared" si="301"/>
        <v>0</v>
      </c>
      <c r="DW176" s="2">
        <f t="shared" si="301"/>
        <v>0</v>
      </c>
      <c r="DX176" s="2">
        <f t="shared" si="301"/>
        <v>0</v>
      </c>
      <c r="DY176" s="2">
        <f t="shared" si="301"/>
        <v>0</v>
      </c>
      <c r="DZ176" s="2">
        <f t="shared" si="301"/>
        <v>0</v>
      </c>
      <c r="EA176" s="2">
        <f t="shared" si="301"/>
        <v>0</v>
      </c>
      <c r="EB176" s="2">
        <f t="shared" si="301"/>
        <v>0</v>
      </c>
      <c r="EC176" s="2">
        <f t="shared" si="301"/>
        <v>0</v>
      </c>
      <c r="ED176" s="2">
        <f t="shared" si="301"/>
        <v>0</v>
      </c>
      <c r="EE176" s="2">
        <f t="shared" si="301"/>
        <v>0</v>
      </c>
      <c r="EF176" s="2">
        <f t="shared" si="301"/>
        <v>0</v>
      </c>
      <c r="EG176" s="2">
        <f t="shared" si="301"/>
        <v>0</v>
      </c>
      <c r="EH176" s="2">
        <f t="shared" si="301"/>
        <v>0</v>
      </c>
      <c r="EI176" s="2">
        <f t="shared" si="301"/>
        <v>2</v>
      </c>
      <c r="EJ176" s="2">
        <f t="shared" si="301"/>
        <v>3</v>
      </c>
      <c r="EK176" s="2">
        <f t="shared" si="301"/>
        <v>0</v>
      </c>
      <c r="EL176" s="2">
        <f t="shared" si="301"/>
        <v>0</v>
      </c>
      <c r="EM176" s="2">
        <f t="shared" si="301"/>
        <v>0</v>
      </c>
      <c r="EN176" s="2">
        <f t="shared" si="301"/>
        <v>0</v>
      </c>
      <c r="EO176" s="2">
        <f t="shared" si="301"/>
        <v>0</v>
      </c>
      <c r="EP176" s="2">
        <f t="shared" ref="EP176:FX176" si="302">EP13+EP14+EP34</f>
        <v>0</v>
      </c>
      <c r="EQ176" s="2">
        <f t="shared" si="302"/>
        <v>0</v>
      </c>
      <c r="ER176" s="2">
        <f t="shared" si="302"/>
        <v>0</v>
      </c>
      <c r="ES176" s="2">
        <f t="shared" si="302"/>
        <v>0</v>
      </c>
      <c r="ET176" s="2">
        <f t="shared" si="302"/>
        <v>0</v>
      </c>
      <c r="EU176" s="2">
        <f t="shared" si="302"/>
        <v>0</v>
      </c>
      <c r="EV176" s="2">
        <f t="shared" si="302"/>
        <v>0</v>
      </c>
      <c r="EW176" s="2">
        <f t="shared" si="302"/>
        <v>0</v>
      </c>
      <c r="EX176" s="2">
        <f t="shared" si="302"/>
        <v>0</v>
      </c>
      <c r="EY176" s="2">
        <f t="shared" si="302"/>
        <v>0</v>
      </c>
      <c r="EZ176" s="2">
        <f t="shared" si="302"/>
        <v>0</v>
      </c>
      <c r="FA176" s="2">
        <f t="shared" si="302"/>
        <v>0</v>
      </c>
      <c r="FB176" s="2">
        <f t="shared" si="302"/>
        <v>0</v>
      </c>
      <c r="FC176" s="2">
        <f t="shared" si="302"/>
        <v>0</v>
      </c>
      <c r="FD176" s="2">
        <f t="shared" si="302"/>
        <v>0</v>
      </c>
      <c r="FE176" s="2">
        <f t="shared" si="302"/>
        <v>0</v>
      </c>
      <c r="FF176" s="2">
        <f t="shared" si="302"/>
        <v>0</v>
      </c>
      <c r="FG176" s="2">
        <f t="shared" si="302"/>
        <v>0</v>
      </c>
      <c r="FH176" s="2">
        <f t="shared" si="302"/>
        <v>0</v>
      </c>
      <c r="FI176" s="2">
        <f t="shared" si="302"/>
        <v>0</v>
      </c>
      <c r="FJ176" s="2">
        <f t="shared" si="302"/>
        <v>0</v>
      </c>
      <c r="FK176" s="2">
        <f t="shared" si="302"/>
        <v>0</v>
      </c>
      <c r="FL176" s="2">
        <f t="shared" si="302"/>
        <v>0</v>
      </c>
      <c r="FM176" s="2">
        <f t="shared" si="302"/>
        <v>0</v>
      </c>
      <c r="FN176" s="2">
        <f t="shared" si="302"/>
        <v>13</v>
      </c>
      <c r="FO176" s="2">
        <f t="shared" si="302"/>
        <v>2</v>
      </c>
      <c r="FP176" s="2">
        <f t="shared" si="302"/>
        <v>0</v>
      </c>
      <c r="FQ176" s="2">
        <f t="shared" si="302"/>
        <v>0</v>
      </c>
      <c r="FR176" s="2">
        <f t="shared" si="302"/>
        <v>0</v>
      </c>
      <c r="FS176" s="2">
        <f t="shared" si="302"/>
        <v>0</v>
      </c>
      <c r="FT176" s="2">
        <f t="shared" si="302"/>
        <v>0</v>
      </c>
      <c r="FU176" s="2">
        <f t="shared" si="302"/>
        <v>0</v>
      </c>
      <c r="FV176" s="2">
        <f t="shared" si="302"/>
        <v>0</v>
      </c>
      <c r="FW176" s="2">
        <f t="shared" si="302"/>
        <v>0</v>
      </c>
      <c r="FX176" s="2">
        <f t="shared" si="302"/>
        <v>0</v>
      </c>
      <c r="FY176" s="2"/>
      <c r="FZ176" s="2">
        <f>SUM(C176:FX176)</f>
        <v>364</v>
      </c>
      <c r="GA176" s="29"/>
      <c r="GB176" s="2"/>
      <c r="GC176" s="2"/>
      <c r="GD176" s="2"/>
      <c r="GE176" s="2"/>
      <c r="GF176" s="2"/>
      <c r="GG176" s="2"/>
      <c r="GH176" s="2"/>
      <c r="GI176" s="2"/>
      <c r="GJ176" s="2"/>
      <c r="GK176" s="2"/>
    </row>
    <row r="177" spans="1:215" x14ac:dyDescent="0.35">
      <c r="A177" s="3" t="s">
        <v>923</v>
      </c>
      <c r="B177" s="2" t="s">
        <v>924</v>
      </c>
      <c r="C177" s="2">
        <f t="shared" ref="C177:AH177" si="303">C176*C173</f>
        <v>0</v>
      </c>
      <c r="D177" s="2">
        <f t="shared" si="303"/>
        <v>413960</v>
      </c>
      <c r="E177" s="2">
        <f t="shared" si="303"/>
        <v>0</v>
      </c>
      <c r="F177" s="2">
        <f t="shared" si="303"/>
        <v>52400</v>
      </c>
      <c r="G177" s="2">
        <f t="shared" si="303"/>
        <v>0</v>
      </c>
      <c r="H177" s="2">
        <f t="shared" si="303"/>
        <v>0</v>
      </c>
      <c r="I177" s="2">
        <f t="shared" si="303"/>
        <v>62880</v>
      </c>
      <c r="J177" s="2">
        <f t="shared" si="303"/>
        <v>0</v>
      </c>
      <c r="K177" s="2">
        <f t="shared" si="303"/>
        <v>0</v>
      </c>
      <c r="L177" s="2">
        <f t="shared" si="303"/>
        <v>0</v>
      </c>
      <c r="M177" s="2">
        <f t="shared" si="303"/>
        <v>0</v>
      </c>
      <c r="N177" s="2">
        <f t="shared" si="303"/>
        <v>372040</v>
      </c>
      <c r="O177" s="2">
        <f t="shared" si="303"/>
        <v>83840</v>
      </c>
      <c r="P177" s="2">
        <f t="shared" si="303"/>
        <v>0</v>
      </c>
      <c r="Q177" s="2">
        <f t="shared" si="303"/>
        <v>120520</v>
      </c>
      <c r="R177" s="2">
        <f t="shared" si="303"/>
        <v>0</v>
      </c>
      <c r="S177" s="2">
        <f t="shared" si="303"/>
        <v>0</v>
      </c>
      <c r="T177" s="2">
        <f t="shared" si="303"/>
        <v>0</v>
      </c>
      <c r="U177" s="2">
        <f t="shared" si="303"/>
        <v>0</v>
      </c>
      <c r="V177" s="2">
        <f t="shared" si="303"/>
        <v>0</v>
      </c>
      <c r="W177" s="2">
        <f t="shared" si="303"/>
        <v>0</v>
      </c>
      <c r="X177" s="2">
        <f t="shared" si="303"/>
        <v>0</v>
      </c>
      <c r="Y177" s="2">
        <f t="shared" si="303"/>
        <v>0</v>
      </c>
      <c r="Z177" s="2">
        <f t="shared" si="303"/>
        <v>0</v>
      </c>
      <c r="AA177" s="2">
        <f t="shared" si="303"/>
        <v>508280</v>
      </c>
      <c r="AB177" s="2">
        <f t="shared" si="303"/>
        <v>20960</v>
      </c>
      <c r="AC177" s="2">
        <f t="shared" si="303"/>
        <v>0</v>
      </c>
      <c r="AD177" s="2">
        <f t="shared" si="303"/>
        <v>0</v>
      </c>
      <c r="AE177" s="2">
        <f t="shared" si="303"/>
        <v>0</v>
      </c>
      <c r="AF177" s="2">
        <f t="shared" si="303"/>
        <v>0</v>
      </c>
      <c r="AG177" s="2">
        <f t="shared" si="303"/>
        <v>0</v>
      </c>
      <c r="AH177" s="2">
        <f t="shared" si="303"/>
        <v>0</v>
      </c>
      <c r="AI177" s="2">
        <f t="shared" ref="AI177:BN177" si="304">AI176*AI173</f>
        <v>0</v>
      </c>
      <c r="AJ177" s="2">
        <f t="shared" si="304"/>
        <v>0</v>
      </c>
      <c r="AK177" s="2">
        <f t="shared" si="304"/>
        <v>0</v>
      </c>
      <c r="AL177" s="2">
        <f t="shared" si="304"/>
        <v>0</v>
      </c>
      <c r="AM177" s="2">
        <f t="shared" si="304"/>
        <v>0</v>
      </c>
      <c r="AN177" s="2">
        <f t="shared" si="304"/>
        <v>0</v>
      </c>
      <c r="AO177" s="2">
        <f t="shared" si="304"/>
        <v>0</v>
      </c>
      <c r="AP177" s="2">
        <f t="shared" si="304"/>
        <v>162440</v>
      </c>
      <c r="AQ177" s="2">
        <f t="shared" si="304"/>
        <v>5240</v>
      </c>
      <c r="AR177" s="2">
        <f t="shared" si="304"/>
        <v>104800</v>
      </c>
      <c r="AS177" s="2">
        <f t="shared" si="304"/>
        <v>10480</v>
      </c>
      <c r="AT177" s="2">
        <f t="shared" si="304"/>
        <v>10480</v>
      </c>
      <c r="AU177" s="2">
        <f t="shared" si="304"/>
        <v>0</v>
      </c>
      <c r="AV177" s="2">
        <f t="shared" si="304"/>
        <v>0</v>
      </c>
      <c r="AW177" s="2">
        <f t="shared" si="304"/>
        <v>0</v>
      </c>
      <c r="AX177" s="2">
        <f t="shared" si="304"/>
        <v>0</v>
      </c>
      <c r="AY177" s="2">
        <f t="shared" si="304"/>
        <v>0</v>
      </c>
      <c r="AZ177" s="2">
        <f t="shared" si="304"/>
        <v>0</v>
      </c>
      <c r="BA177" s="2">
        <f t="shared" si="304"/>
        <v>0</v>
      </c>
      <c r="BB177" s="2">
        <f t="shared" si="304"/>
        <v>10480</v>
      </c>
      <c r="BC177" s="2">
        <f t="shared" si="304"/>
        <v>225320</v>
      </c>
      <c r="BD177" s="2">
        <f t="shared" si="304"/>
        <v>0</v>
      </c>
      <c r="BE177" s="2">
        <f t="shared" si="304"/>
        <v>0</v>
      </c>
      <c r="BF177" s="2">
        <f t="shared" si="304"/>
        <v>20960</v>
      </c>
      <c r="BG177" s="2">
        <f t="shared" si="304"/>
        <v>0</v>
      </c>
      <c r="BH177" s="2">
        <f t="shared" si="304"/>
        <v>0</v>
      </c>
      <c r="BI177" s="2">
        <f t="shared" si="304"/>
        <v>0</v>
      </c>
      <c r="BJ177" s="2">
        <f t="shared" si="304"/>
        <v>20960</v>
      </c>
      <c r="BK177" s="2">
        <f t="shared" si="304"/>
        <v>272480</v>
      </c>
      <c r="BL177" s="2">
        <f t="shared" si="304"/>
        <v>20960</v>
      </c>
      <c r="BM177" s="2">
        <f t="shared" si="304"/>
        <v>0</v>
      </c>
      <c r="BN177" s="2">
        <f t="shared" si="304"/>
        <v>157200</v>
      </c>
      <c r="BO177" s="2">
        <f t="shared" ref="BO177:DZ177" si="305">BO176*BO173</f>
        <v>0</v>
      </c>
      <c r="BP177" s="2">
        <f t="shared" si="305"/>
        <v>0</v>
      </c>
      <c r="BQ177" s="2">
        <f t="shared" si="305"/>
        <v>10480</v>
      </c>
      <c r="BR177" s="2">
        <f t="shared" si="305"/>
        <v>0</v>
      </c>
      <c r="BS177" s="2">
        <f t="shared" si="305"/>
        <v>0</v>
      </c>
      <c r="BT177" s="2">
        <f t="shared" si="305"/>
        <v>0</v>
      </c>
      <c r="BU177" s="2">
        <f t="shared" si="305"/>
        <v>0</v>
      </c>
      <c r="BV177" s="2">
        <f t="shared" si="305"/>
        <v>0</v>
      </c>
      <c r="BW177" s="2">
        <f t="shared" si="305"/>
        <v>0</v>
      </c>
      <c r="BX177" s="2">
        <f t="shared" si="305"/>
        <v>0</v>
      </c>
      <c r="BY177" s="2">
        <f t="shared" si="305"/>
        <v>31440</v>
      </c>
      <c r="BZ177" s="2">
        <f t="shared" si="305"/>
        <v>0</v>
      </c>
      <c r="CA177" s="2">
        <f t="shared" si="305"/>
        <v>0</v>
      </c>
      <c r="CB177" s="2">
        <f t="shared" si="305"/>
        <v>193880</v>
      </c>
      <c r="CC177" s="2">
        <f t="shared" si="305"/>
        <v>0</v>
      </c>
      <c r="CD177" s="2">
        <f t="shared" si="305"/>
        <v>0</v>
      </c>
      <c r="CE177" s="2">
        <f t="shared" si="305"/>
        <v>0</v>
      </c>
      <c r="CF177" s="2">
        <f t="shared" si="305"/>
        <v>0</v>
      </c>
      <c r="CG177" s="2">
        <f t="shared" si="305"/>
        <v>0</v>
      </c>
      <c r="CH177" s="2">
        <f t="shared" si="305"/>
        <v>0</v>
      </c>
      <c r="CI177" s="2">
        <f t="shared" si="305"/>
        <v>0</v>
      </c>
      <c r="CJ177" s="2">
        <f t="shared" si="305"/>
        <v>10480</v>
      </c>
      <c r="CK177" s="2">
        <f t="shared" si="305"/>
        <v>0</v>
      </c>
      <c r="CL177" s="2">
        <f t="shared" si="305"/>
        <v>0</v>
      </c>
      <c r="CM177" s="2">
        <f t="shared" si="305"/>
        <v>0</v>
      </c>
      <c r="CN177" s="2">
        <f t="shared" si="305"/>
        <v>319640</v>
      </c>
      <c r="CO177" s="2">
        <f t="shared" si="305"/>
        <v>31440</v>
      </c>
      <c r="CP177" s="2">
        <f t="shared" si="305"/>
        <v>20960</v>
      </c>
      <c r="CQ177" s="2">
        <f t="shared" si="305"/>
        <v>0</v>
      </c>
      <c r="CR177" s="2">
        <f t="shared" si="305"/>
        <v>0</v>
      </c>
      <c r="CS177" s="2">
        <f t="shared" si="305"/>
        <v>0</v>
      </c>
      <c r="CT177" s="2">
        <f t="shared" si="305"/>
        <v>0</v>
      </c>
      <c r="CU177" s="2">
        <f t="shared" si="305"/>
        <v>0</v>
      </c>
      <c r="CV177" s="2">
        <f t="shared" si="305"/>
        <v>0</v>
      </c>
      <c r="CW177" s="2">
        <f t="shared" si="305"/>
        <v>0</v>
      </c>
      <c r="CX177" s="2">
        <f t="shared" si="305"/>
        <v>0</v>
      </c>
      <c r="CY177" s="2">
        <f t="shared" si="305"/>
        <v>0</v>
      </c>
      <c r="CZ177" s="2">
        <f t="shared" si="305"/>
        <v>0</v>
      </c>
      <c r="DA177" s="2">
        <f t="shared" si="305"/>
        <v>0</v>
      </c>
      <c r="DB177" s="2">
        <f t="shared" si="305"/>
        <v>0</v>
      </c>
      <c r="DC177" s="2">
        <f t="shared" si="305"/>
        <v>0</v>
      </c>
      <c r="DD177" s="2">
        <f t="shared" si="305"/>
        <v>0</v>
      </c>
      <c r="DE177" s="2">
        <f t="shared" si="305"/>
        <v>0</v>
      </c>
      <c r="DF177" s="2">
        <f t="shared" si="305"/>
        <v>314400</v>
      </c>
      <c r="DG177" s="2">
        <f t="shared" si="305"/>
        <v>0</v>
      </c>
      <c r="DH177" s="2">
        <f t="shared" si="305"/>
        <v>0</v>
      </c>
      <c r="DI177" s="2">
        <f t="shared" si="305"/>
        <v>0</v>
      </c>
      <c r="DJ177" s="2">
        <f t="shared" si="305"/>
        <v>0</v>
      </c>
      <c r="DK177" s="2">
        <f t="shared" si="305"/>
        <v>0</v>
      </c>
      <c r="DL177" s="2">
        <f t="shared" si="305"/>
        <v>0</v>
      </c>
      <c r="DM177" s="2">
        <f t="shared" si="305"/>
        <v>0</v>
      </c>
      <c r="DN177" s="2">
        <f t="shared" si="305"/>
        <v>5240</v>
      </c>
      <c r="DO177" s="2">
        <f t="shared" si="305"/>
        <v>10480</v>
      </c>
      <c r="DP177" s="2">
        <f t="shared" si="305"/>
        <v>0</v>
      </c>
      <c r="DQ177" s="2">
        <f t="shared" si="305"/>
        <v>0</v>
      </c>
      <c r="DR177" s="2">
        <f t="shared" si="305"/>
        <v>0</v>
      </c>
      <c r="DS177" s="2">
        <f t="shared" si="305"/>
        <v>0</v>
      </c>
      <c r="DT177" s="2">
        <f t="shared" si="305"/>
        <v>0</v>
      </c>
      <c r="DU177" s="2">
        <f t="shared" si="305"/>
        <v>0</v>
      </c>
      <c r="DV177" s="2">
        <f t="shared" si="305"/>
        <v>0</v>
      </c>
      <c r="DW177" s="2">
        <f t="shared" si="305"/>
        <v>0</v>
      </c>
      <c r="DX177" s="2">
        <f t="shared" si="305"/>
        <v>0</v>
      </c>
      <c r="DY177" s="2">
        <f t="shared" si="305"/>
        <v>0</v>
      </c>
      <c r="DZ177" s="2">
        <f t="shared" si="305"/>
        <v>0</v>
      </c>
      <c r="EA177" s="2">
        <f t="shared" ref="EA177:FX177" si="306">EA176*EA173</f>
        <v>0</v>
      </c>
      <c r="EB177" s="2">
        <f t="shared" si="306"/>
        <v>0</v>
      </c>
      <c r="EC177" s="2">
        <f t="shared" si="306"/>
        <v>0</v>
      </c>
      <c r="ED177" s="2">
        <f t="shared" si="306"/>
        <v>0</v>
      </c>
      <c r="EE177" s="2">
        <f t="shared" si="306"/>
        <v>0</v>
      </c>
      <c r="EF177" s="2">
        <f t="shared" si="306"/>
        <v>0</v>
      </c>
      <c r="EG177" s="2">
        <f t="shared" si="306"/>
        <v>0</v>
      </c>
      <c r="EH177" s="2">
        <f t="shared" si="306"/>
        <v>0</v>
      </c>
      <c r="EI177" s="2">
        <f t="shared" si="306"/>
        <v>20960</v>
      </c>
      <c r="EJ177" s="2">
        <f t="shared" si="306"/>
        <v>31440</v>
      </c>
      <c r="EK177" s="2">
        <f t="shared" si="306"/>
        <v>0</v>
      </c>
      <c r="EL177" s="2">
        <f t="shared" si="306"/>
        <v>0</v>
      </c>
      <c r="EM177" s="2">
        <f t="shared" si="306"/>
        <v>0</v>
      </c>
      <c r="EN177" s="2">
        <f t="shared" si="306"/>
        <v>0</v>
      </c>
      <c r="EO177" s="2">
        <f t="shared" si="306"/>
        <v>0</v>
      </c>
      <c r="EP177" s="2">
        <f t="shared" si="306"/>
        <v>0</v>
      </c>
      <c r="EQ177" s="2">
        <f t="shared" si="306"/>
        <v>0</v>
      </c>
      <c r="ER177" s="2">
        <f t="shared" si="306"/>
        <v>0</v>
      </c>
      <c r="ES177" s="2">
        <f t="shared" si="306"/>
        <v>0</v>
      </c>
      <c r="ET177" s="2">
        <f t="shared" si="306"/>
        <v>0</v>
      </c>
      <c r="EU177" s="2">
        <f t="shared" si="306"/>
        <v>0</v>
      </c>
      <c r="EV177" s="2">
        <f t="shared" si="306"/>
        <v>0</v>
      </c>
      <c r="EW177" s="2">
        <f t="shared" si="306"/>
        <v>0</v>
      </c>
      <c r="EX177" s="2">
        <f t="shared" si="306"/>
        <v>0</v>
      </c>
      <c r="EY177" s="2">
        <f t="shared" si="306"/>
        <v>0</v>
      </c>
      <c r="EZ177" s="2">
        <f t="shared" si="306"/>
        <v>0</v>
      </c>
      <c r="FA177" s="2">
        <f t="shared" si="306"/>
        <v>0</v>
      </c>
      <c r="FB177" s="2">
        <f t="shared" si="306"/>
        <v>0</v>
      </c>
      <c r="FC177" s="2">
        <f t="shared" si="306"/>
        <v>0</v>
      </c>
      <c r="FD177" s="2">
        <f t="shared" si="306"/>
        <v>0</v>
      </c>
      <c r="FE177" s="2">
        <f t="shared" si="306"/>
        <v>0</v>
      </c>
      <c r="FF177" s="2">
        <f t="shared" si="306"/>
        <v>0</v>
      </c>
      <c r="FG177" s="2">
        <f t="shared" si="306"/>
        <v>0</v>
      </c>
      <c r="FH177" s="2">
        <f t="shared" si="306"/>
        <v>0</v>
      </c>
      <c r="FI177" s="2">
        <f t="shared" si="306"/>
        <v>0</v>
      </c>
      <c r="FJ177" s="2">
        <f t="shared" si="306"/>
        <v>0</v>
      </c>
      <c r="FK177" s="2">
        <f t="shared" si="306"/>
        <v>0</v>
      </c>
      <c r="FL177" s="2">
        <f t="shared" si="306"/>
        <v>0</v>
      </c>
      <c r="FM177" s="2">
        <f t="shared" si="306"/>
        <v>0</v>
      </c>
      <c r="FN177" s="2">
        <f t="shared" si="306"/>
        <v>136240</v>
      </c>
      <c r="FO177" s="2">
        <f t="shared" si="306"/>
        <v>20960</v>
      </c>
      <c r="FP177" s="2">
        <f t="shared" si="306"/>
        <v>0</v>
      </c>
      <c r="FQ177" s="2">
        <f t="shared" si="306"/>
        <v>0</v>
      </c>
      <c r="FR177" s="2">
        <f t="shared" si="306"/>
        <v>0</v>
      </c>
      <c r="FS177" s="2">
        <f t="shared" si="306"/>
        <v>0</v>
      </c>
      <c r="FT177" s="2">
        <f t="shared" si="306"/>
        <v>0</v>
      </c>
      <c r="FU177" s="2">
        <f t="shared" si="306"/>
        <v>0</v>
      </c>
      <c r="FV177" s="2">
        <f t="shared" si="306"/>
        <v>0</v>
      </c>
      <c r="FW177" s="2">
        <f t="shared" si="306"/>
        <v>0</v>
      </c>
      <c r="FX177" s="2">
        <f t="shared" si="306"/>
        <v>0</v>
      </c>
      <c r="FY177" s="2"/>
      <c r="FZ177" s="2">
        <f>SUM(C177:FX177)</f>
        <v>3814720</v>
      </c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</row>
    <row r="178" spans="1:215" x14ac:dyDescent="0.3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9"/>
      <c r="GB178" s="2"/>
      <c r="GC178" s="2"/>
      <c r="GD178" s="2"/>
      <c r="GE178" s="2"/>
      <c r="GF178" s="2"/>
      <c r="GG178" s="2"/>
      <c r="GH178" s="2"/>
      <c r="GI178" s="2"/>
      <c r="GJ178" s="2"/>
      <c r="GK178" s="2"/>
    </row>
    <row r="179" spans="1:215" x14ac:dyDescent="0.35">
      <c r="A179" s="3" t="s">
        <v>925</v>
      </c>
      <c r="B179" s="2" t="s">
        <v>1024</v>
      </c>
      <c r="C179" s="14">
        <f t="shared" ref="C179:AH179" si="307">C15+C35</f>
        <v>4</v>
      </c>
      <c r="D179" s="14">
        <f t="shared" si="307"/>
        <v>81</v>
      </c>
      <c r="E179" s="14">
        <f t="shared" si="307"/>
        <v>11</v>
      </c>
      <c r="F179" s="14">
        <f t="shared" si="307"/>
        <v>11</v>
      </c>
      <c r="G179" s="14">
        <f t="shared" si="307"/>
        <v>1</v>
      </c>
      <c r="H179" s="14">
        <f t="shared" si="307"/>
        <v>1</v>
      </c>
      <c r="I179" s="14">
        <f t="shared" si="307"/>
        <v>9</v>
      </c>
      <c r="J179" s="14">
        <f t="shared" si="307"/>
        <v>0</v>
      </c>
      <c r="K179" s="14">
        <f t="shared" si="307"/>
        <v>0</v>
      </c>
      <c r="L179" s="14">
        <f t="shared" si="307"/>
        <v>23</v>
      </c>
      <c r="M179" s="14">
        <f t="shared" si="307"/>
        <v>14</v>
      </c>
      <c r="N179" s="14">
        <f t="shared" si="307"/>
        <v>159.5</v>
      </c>
      <c r="O179" s="14">
        <f t="shared" si="307"/>
        <v>98</v>
      </c>
      <c r="P179" s="14">
        <f t="shared" si="307"/>
        <v>0</v>
      </c>
      <c r="Q179" s="14">
        <f t="shared" si="307"/>
        <v>209</v>
      </c>
      <c r="R179" s="14">
        <f t="shared" si="307"/>
        <v>1</v>
      </c>
      <c r="S179" s="14">
        <f t="shared" si="307"/>
        <v>0</v>
      </c>
      <c r="T179" s="14">
        <f t="shared" si="307"/>
        <v>0</v>
      </c>
      <c r="U179" s="14">
        <f t="shared" si="307"/>
        <v>0</v>
      </c>
      <c r="V179" s="14">
        <f t="shared" si="307"/>
        <v>0</v>
      </c>
      <c r="W179" s="14">
        <f t="shared" si="307"/>
        <v>1</v>
      </c>
      <c r="X179" s="14">
        <f t="shared" si="307"/>
        <v>0</v>
      </c>
      <c r="Y179" s="14">
        <f t="shared" si="307"/>
        <v>0</v>
      </c>
      <c r="Z179" s="14">
        <f t="shared" si="307"/>
        <v>0</v>
      </c>
      <c r="AA179" s="14">
        <f t="shared" si="307"/>
        <v>37</v>
      </c>
      <c r="AB179" s="14">
        <f t="shared" si="307"/>
        <v>46.5</v>
      </c>
      <c r="AC179" s="14">
        <f t="shared" si="307"/>
        <v>0</v>
      </c>
      <c r="AD179" s="14">
        <f t="shared" si="307"/>
        <v>6.5</v>
      </c>
      <c r="AE179" s="14">
        <f t="shared" si="307"/>
        <v>0</v>
      </c>
      <c r="AF179" s="14">
        <f t="shared" si="307"/>
        <v>0</v>
      </c>
      <c r="AG179" s="14">
        <f t="shared" si="307"/>
        <v>0</v>
      </c>
      <c r="AH179" s="14">
        <f t="shared" si="307"/>
        <v>0</v>
      </c>
      <c r="AI179" s="14">
        <f t="shared" ref="AI179:BO179" si="308">AI15+AI35</f>
        <v>0</v>
      </c>
      <c r="AJ179" s="14">
        <f t="shared" si="308"/>
        <v>0</v>
      </c>
      <c r="AK179" s="14">
        <f t="shared" si="308"/>
        <v>0</v>
      </c>
      <c r="AL179" s="14">
        <f t="shared" si="308"/>
        <v>0</v>
      </c>
      <c r="AM179" s="14">
        <f t="shared" si="308"/>
        <v>0</v>
      </c>
      <c r="AN179" s="14">
        <f t="shared" si="308"/>
        <v>1</v>
      </c>
      <c r="AO179" s="14">
        <f t="shared" si="308"/>
        <v>0</v>
      </c>
      <c r="AP179" s="14">
        <f t="shared" si="308"/>
        <v>191</v>
      </c>
      <c r="AQ179" s="14">
        <f t="shared" si="308"/>
        <v>0</v>
      </c>
      <c r="AR179" s="14">
        <f t="shared" si="308"/>
        <v>155</v>
      </c>
      <c r="AS179" s="14">
        <f t="shared" si="308"/>
        <v>16</v>
      </c>
      <c r="AT179" s="14">
        <f t="shared" si="308"/>
        <v>3</v>
      </c>
      <c r="AU179" s="14">
        <f t="shared" si="308"/>
        <v>0</v>
      </c>
      <c r="AV179" s="14">
        <f t="shared" si="308"/>
        <v>0</v>
      </c>
      <c r="AW179" s="14">
        <f t="shared" si="308"/>
        <v>2</v>
      </c>
      <c r="AX179" s="14">
        <f t="shared" si="308"/>
        <v>0</v>
      </c>
      <c r="AY179" s="14">
        <f t="shared" si="308"/>
        <v>0</v>
      </c>
      <c r="AZ179" s="14">
        <f t="shared" si="308"/>
        <v>1</v>
      </c>
      <c r="BA179" s="14">
        <f t="shared" si="308"/>
        <v>0.5</v>
      </c>
      <c r="BB179" s="14">
        <f t="shared" si="308"/>
        <v>9</v>
      </c>
      <c r="BC179" s="14">
        <f t="shared" si="308"/>
        <v>30</v>
      </c>
      <c r="BD179" s="14">
        <f t="shared" si="308"/>
        <v>4</v>
      </c>
      <c r="BE179" s="14">
        <f t="shared" si="308"/>
        <v>0</v>
      </c>
      <c r="BF179" s="14">
        <f t="shared" si="308"/>
        <v>31.5</v>
      </c>
      <c r="BG179" s="14">
        <f t="shared" si="308"/>
        <v>0</v>
      </c>
      <c r="BH179" s="14">
        <f t="shared" si="308"/>
        <v>12</v>
      </c>
      <c r="BI179" s="14">
        <f t="shared" si="308"/>
        <v>0</v>
      </c>
      <c r="BJ179" s="14">
        <f t="shared" si="308"/>
        <v>15.5</v>
      </c>
      <c r="BK179" s="14">
        <f t="shared" si="308"/>
        <v>83</v>
      </c>
      <c r="BL179" s="14">
        <f t="shared" si="308"/>
        <v>2.5</v>
      </c>
      <c r="BM179" s="14">
        <f t="shared" si="308"/>
        <v>18.5</v>
      </c>
      <c r="BN179" s="14">
        <f t="shared" si="308"/>
        <v>33.5</v>
      </c>
      <c r="BO179" s="14">
        <f t="shared" si="308"/>
        <v>3</v>
      </c>
      <c r="BP179" s="14">
        <f t="shared" ref="BP179:EA179" si="309">BP15+BP35</f>
        <v>0</v>
      </c>
      <c r="BQ179" s="14">
        <f t="shared" si="309"/>
        <v>2</v>
      </c>
      <c r="BR179" s="14">
        <f t="shared" si="309"/>
        <v>0</v>
      </c>
      <c r="BS179" s="14">
        <f t="shared" si="309"/>
        <v>0</v>
      </c>
      <c r="BT179" s="14">
        <f t="shared" si="309"/>
        <v>0</v>
      </c>
      <c r="BU179" s="14">
        <f t="shared" si="309"/>
        <v>0</v>
      </c>
      <c r="BV179" s="14">
        <f t="shared" si="309"/>
        <v>0</v>
      </c>
      <c r="BW179" s="14">
        <f t="shared" si="309"/>
        <v>0</v>
      </c>
      <c r="BX179" s="14">
        <f t="shared" si="309"/>
        <v>0</v>
      </c>
      <c r="BY179" s="14">
        <f t="shared" si="309"/>
        <v>0</v>
      </c>
      <c r="BZ179" s="14">
        <f t="shared" si="309"/>
        <v>0</v>
      </c>
      <c r="CA179" s="14">
        <f t="shared" si="309"/>
        <v>0</v>
      </c>
      <c r="CB179" s="14">
        <f t="shared" si="309"/>
        <v>235</v>
      </c>
      <c r="CC179" s="14">
        <f t="shared" si="309"/>
        <v>0</v>
      </c>
      <c r="CD179" s="14">
        <f t="shared" si="309"/>
        <v>0</v>
      </c>
      <c r="CE179" s="14">
        <f t="shared" si="309"/>
        <v>0</v>
      </c>
      <c r="CF179" s="14">
        <f t="shared" si="309"/>
        <v>0</v>
      </c>
      <c r="CG179" s="14">
        <f t="shared" si="309"/>
        <v>0</v>
      </c>
      <c r="CH179" s="14">
        <f t="shared" si="309"/>
        <v>0</v>
      </c>
      <c r="CI179" s="14">
        <f t="shared" si="309"/>
        <v>0</v>
      </c>
      <c r="CJ179" s="14">
        <f t="shared" si="309"/>
        <v>0</v>
      </c>
      <c r="CK179" s="14">
        <f t="shared" si="309"/>
        <v>0</v>
      </c>
      <c r="CL179" s="14">
        <f t="shared" si="309"/>
        <v>4</v>
      </c>
      <c r="CM179" s="14">
        <f t="shared" si="309"/>
        <v>0</v>
      </c>
      <c r="CN179" s="14">
        <f t="shared" si="309"/>
        <v>232</v>
      </c>
      <c r="CO179" s="14">
        <f t="shared" si="309"/>
        <v>69.5</v>
      </c>
      <c r="CP179" s="14">
        <f t="shared" si="309"/>
        <v>3</v>
      </c>
      <c r="CQ179" s="14">
        <f t="shared" si="309"/>
        <v>0</v>
      </c>
      <c r="CR179" s="14">
        <f t="shared" si="309"/>
        <v>0</v>
      </c>
      <c r="CS179" s="14">
        <f t="shared" si="309"/>
        <v>0</v>
      </c>
      <c r="CT179" s="14">
        <f t="shared" si="309"/>
        <v>0</v>
      </c>
      <c r="CU179" s="14">
        <f t="shared" si="309"/>
        <v>2</v>
      </c>
      <c r="CV179" s="14">
        <f t="shared" si="309"/>
        <v>0</v>
      </c>
      <c r="CW179" s="14">
        <f t="shared" si="309"/>
        <v>0</v>
      </c>
      <c r="CX179" s="14">
        <f t="shared" si="309"/>
        <v>0</v>
      </c>
      <c r="CY179" s="14">
        <f t="shared" si="309"/>
        <v>0</v>
      </c>
      <c r="CZ179" s="14">
        <f t="shared" si="309"/>
        <v>0</v>
      </c>
      <c r="DA179" s="14">
        <f t="shared" si="309"/>
        <v>0</v>
      </c>
      <c r="DB179" s="14">
        <f t="shared" si="309"/>
        <v>0</v>
      </c>
      <c r="DC179" s="14">
        <f t="shared" si="309"/>
        <v>0</v>
      </c>
      <c r="DD179" s="14">
        <f t="shared" si="309"/>
        <v>0</v>
      </c>
      <c r="DE179" s="14">
        <f t="shared" si="309"/>
        <v>0</v>
      </c>
      <c r="DF179" s="14">
        <f t="shared" si="309"/>
        <v>18.5</v>
      </c>
      <c r="DG179" s="14">
        <f t="shared" si="309"/>
        <v>0</v>
      </c>
      <c r="DH179" s="14">
        <f t="shared" si="309"/>
        <v>0</v>
      </c>
      <c r="DI179" s="14">
        <f t="shared" si="309"/>
        <v>0</v>
      </c>
      <c r="DJ179" s="14">
        <f t="shared" si="309"/>
        <v>0</v>
      </c>
      <c r="DK179" s="14">
        <f t="shared" si="309"/>
        <v>0</v>
      </c>
      <c r="DL179" s="14">
        <f t="shared" si="309"/>
        <v>0</v>
      </c>
      <c r="DM179" s="14">
        <f t="shared" si="309"/>
        <v>0</v>
      </c>
      <c r="DN179" s="14">
        <f t="shared" si="309"/>
        <v>1</v>
      </c>
      <c r="DO179" s="14">
        <f t="shared" si="309"/>
        <v>0</v>
      </c>
      <c r="DP179" s="14">
        <f t="shared" si="309"/>
        <v>0</v>
      </c>
      <c r="DQ179" s="14">
        <f t="shared" si="309"/>
        <v>1</v>
      </c>
      <c r="DR179" s="14">
        <f t="shared" si="309"/>
        <v>0</v>
      </c>
      <c r="DS179" s="14">
        <f t="shared" si="309"/>
        <v>0</v>
      </c>
      <c r="DT179" s="14">
        <f t="shared" si="309"/>
        <v>0</v>
      </c>
      <c r="DU179" s="14">
        <f t="shared" si="309"/>
        <v>0</v>
      </c>
      <c r="DV179" s="14">
        <f t="shared" si="309"/>
        <v>0</v>
      </c>
      <c r="DW179" s="14">
        <f t="shared" si="309"/>
        <v>0</v>
      </c>
      <c r="DX179" s="14">
        <f t="shared" si="309"/>
        <v>0</v>
      </c>
      <c r="DY179" s="14">
        <f t="shared" si="309"/>
        <v>0</v>
      </c>
      <c r="DZ179" s="14">
        <f t="shared" si="309"/>
        <v>1</v>
      </c>
      <c r="EA179" s="14">
        <f t="shared" si="309"/>
        <v>0</v>
      </c>
      <c r="EB179" s="14">
        <f t="shared" ref="EB179:FX179" si="310">EB15+EB35</f>
        <v>0</v>
      </c>
      <c r="EC179" s="14">
        <f t="shared" si="310"/>
        <v>0</v>
      </c>
      <c r="ED179" s="14">
        <f t="shared" si="310"/>
        <v>0</v>
      </c>
      <c r="EE179" s="14">
        <f t="shared" si="310"/>
        <v>0</v>
      </c>
      <c r="EF179" s="14">
        <f t="shared" si="310"/>
        <v>2</v>
      </c>
      <c r="EG179" s="14">
        <f t="shared" si="310"/>
        <v>0</v>
      </c>
      <c r="EH179" s="14">
        <f t="shared" si="310"/>
        <v>0</v>
      </c>
      <c r="EI179" s="14">
        <f t="shared" si="310"/>
        <v>24.5</v>
      </c>
      <c r="EJ179" s="14">
        <f t="shared" si="310"/>
        <v>26</v>
      </c>
      <c r="EK179" s="14">
        <f t="shared" si="310"/>
        <v>0</v>
      </c>
      <c r="EL179" s="14">
        <f t="shared" si="310"/>
        <v>0</v>
      </c>
      <c r="EM179" s="14">
        <f t="shared" si="310"/>
        <v>0</v>
      </c>
      <c r="EN179" s="14">
        <f t="shared" si="310"/>
        <v>0</v>
      </c>
      <c r="EO179" s="14">
        <f t="shared" si="310"/>
        <v>0</v>
      </c>
      <c r="EP179" s="14">
        <f t="shared" si="310"/>
        <v>0</v>
      </c>
      <c r="EQ179" s="14">
        <f t="shared" si="310"/>
        <v>2</v>
      </c>
      <c r="ER179" s="14">
        <f t="shared" si="310"/>
        <v>2</v>
      </c>
      <c r="ES179" s="14">
        <f t="shared" si="310"/>
        <v>0</v>
      </c>
      <c r="ET179" s="14">
        <f t="shared" si="310"/>
        <v>0</v>
      </c>
      <c r="EU179" s="14">
        <f t="shared" si="310"/>
        <v>0</v>
      </c>
      <c r="EV179" s="14">
        <f t="shared" si="310"/>
        <v>0</v>
      </c>
      <c r="EW179" s="14">
        <f t="shared" si="310"/>
        <v>0</v>
      </c>
      <c r="EX179" s="14">
        <f t="shared" si="310"/>
        <v>0</v>
      </c>
      <c r="EY179" s="14">
        <f t="shared" si="310"/>
        <v>0</v>
      </c>
      <c r="EZ179" s="14">
        <f t="shared" si="310"/>
        <v>0</v>
      </c>
      <c r="FA179" s="14">
        <f t="shared" si="310"/>
        <v>12</v>
      </c>
      <c r="FB179" s="14">
        <f t="shared" si="310"/>
        <v>0</v>
      </c>
      <c r="FC179" s="14">
        <f t="shared" si="310"/>
        <v>4</v>
      </c>
      <c r="FD179" s="14">
        <f t="shared" si="310"/>
        <v>0</v>
      </c>
      <c r="FE179" s="14">
        <f t="shared" si="310"/>
        <v>0</v>
      </c>
      <c r="FF179" s="14">
        <f t="shared" si="310"/>
        <v>0</v>
      </c>
      <c r="FG179" s="14">
        <f t="shared" si="310"/>
        <v>0</v>
      </c>
      <c r="FH179" s="14">
        <f t="shared" si="310"/>
        <v>0</v>
      </c>
      <c r="FI179" s="14">
        <f t="shared" si="310"/>
        <v>0</v>
      </c>
      <c r="FJ179" s="14">
        <f t="shared" si="310"/>
        <v>0</v>
      </c>
      <c r="FK179" s="14">
        <f t="shared" si="310"/>
        <v>0</v>
      </c>
      <c r="FL179" s="14">
        <f t="shared" si="310"/>
        <v>0</v>
      </c>
      <c r="FM179" s="14">
        <f t="shared" si="310"/>
        <v>0</v>
      </c>
      <c r="FN179" s="14">
        <f t="shared" si="310"/>
        <v>15.5</v>
      </c>
      <c r="FO179" s="14">
        <f t="shared" si="310"/>
        <v>0</v>
      </c>
      <c r="FP179" s="14">
        <f t="shared" si="310"/>
        <v>0</v>
      </c>
      <c r="FQ179" s="14">
        <f t="shared" si="310"/>
        <v>0</v>
      </c>
      <c r="FR179" s="14">
        <f t="shared" si="310"/>
        <v>0</v>
      </c>
      <c r="FS179" s="14">
        <f t="shared" si="310"/>
        <v>0</v>
      </c>
      <c r="FT179" s="14">
        <f t="shared" si="310"/>
        <v>0</v>
      </c>
      <c r="FU179" s="14">
        <f t="shared" si="310"/>
        <v>0</v>
      </c>
      <c r="FV179" s="14">
        <f t="shared" si="310"/>
        <v>1</v>
      </c>
      <c r="FW179" s="14">
        <f t="shared" si="310"/>
        <v>2</v>
      </c>
      <c r="FX179" s="14">
        <f t="shared" si="310"/>
        <v>0</v>
      </c>
      <c r="FY179" s="2"/>
      <c r="FZ179" s="2">
        <f>SUM(C179:FX179)</f>
        <v>1985.5</v>
      </c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</row>
    <row r="180" spans="1:215" x14ac:dyDescent="0.35">
      <c r="A180" s="3" t="s">
        <v>1025</v>
      </c>
      <c r="B180" s="2" t="s">
        <v>1026</v>
      </c>
      <c r="C180" s="2">
        <f t="shared" ref="C180:AH180" si="311">C179*9588</f>
        <v>38352</v>
      </c>
      <c r="D180" s="2">
        <f t="shared" si="311"/>
        <v>776628</v>
      </c>
      <c r="E180" s="2">
        <f t="shared" si="311"/>
        <v>105468</v>
      </c>
      <c r="F180" s="2">
        <f t="shared" si="311"/>
        <v>105468</v>
      </c>
      <c r="G180" s="2">
        <f t="shared" si="311"/>
        <v>9588</v>
      </c>
      <c r="H180" s="2">
        <f t="shared" si="311"/>
        <v>9588</v>
      </c>
      <c r="I180" s="2">
        <f t="shared" si="311"/>
        <v>86292</v>
      </c>
      <c r="J180" s="2">
        <f t="shared" si="311"/>
        <v>0</v>
      </c>
      <c r="K180" s="2">
        <f t="shared" si="311"/>
        <v>0</v>
      </c>
      <c r="L180" s="2">
        <f t="shared" si="311"/>
        <v>220524</v>
      </c>
      <c r="M180" s="2">
        <f t="shared" si="311"/>
        <v>134232</v>
      </c>
      <c r="N180" s="2">
        <f t="shared" si="311"/>
        <v>1529286</v>
      </c>
      <c r="O180" s="2">
        <f t="shared" si="311"/>
        <v>939624</v>
      </c>
      <c r="P180" s="2">
        <f t="shared" si="311"/>
        <v>0</v>
      </c>
      <c r="Q180" s="2">
        <f t="shared" si="311"/>
        <v>2003892</v>
      </c>
      <c r="R180" s="2">
        <f t="shared" si="311"/>
        <v>9588</v>
      </c>
      <c r="S180" s="2">
        <f t="shared" si="311"/>
        <v>0</v>
      </c>
      <c r="T180" s="2">
        <f t="shared" si="311"/>
        <v>0</v>
      </c>
      <c r="U180" s="2">
        <f t="shared" si="311"/>
        <v>0</v>
      </c>
      <c r="V180" s="2">
        <f t="shared" si="311"/>
        <v>0</v>
      </c>
      <c r="W180" s="2">
        <f t="shared" si="311"/>
        <v>9588</v>
      </c>
      <c r="X180" s="2">
        <f t="shared" si="311"/>
        <v>0</v>
      </c>
      <c r="Y180" s="2">
        <f t="shared" si="311"/>
        <v>0</v>
      </c>
      <c r="Z180" s="2">
        <f t="shared" si="311"/>
        <v>0</v>
      </c>
      <c r="AA180" s="2">
        <f t="shared" si="311"/>
        <v>354756</v>
      </c>
      <c r="AB180" s="2">
        <f t="shared" si="311"/>
        <v>445842</v>
      </c>
      <c r="AC180" s="2">
        <f t="shared" si="311"/>
        <v>0</v>
      </c>
      <c r="AD180" s="2">
        <f t="shared" si="311"/>
        <v>62322</v>
      </c>
      <c r="AE180" s="2">
        <f t="shared" si="311"/>
        <v>0</v>
      </c>
      <c r="AF180" s="2">
        <f t="shared" si="311"/>
        <v>0</v>
      </c>
      <c r="AG180" s="2">
        <f t="shared" si="311"/>
        <v>0</v>
      </c>
      <c r="AH180" s="2">
        <f t="shared" si="311"/>
        <v>0</v>
      </c>
      <c r="AI180" s="2">
        <f t="shared" ref="AI180:BN180" si="312">AI179*9588</f>
        <v>0</v>
      </c>
      <c r="AJ180" s="2">
        <f t="shared" si="312"/>
        <v>0</v>
      </c>
      <c r="AK180" s="2">
        <f t="shared" si="312"/>
        <v>0</v>
      </c>
      <c r="AL180" s="2">
        <f t="shared" si="312"/>
        <v>0</v>
      </c>
      <c r="AM180" s="2">
        <f t="shared" si="312"/>
        <v>0</v>
      </c>
      <c r="AN180" s="2">
        <f t="shared" si="312"/>
        <v>9588</v>
      </c>
      <c r="AO180" s="2">
        <f t="shared" si="312"/>
        <v>0</v>
      </c>
      <c r="AP180" s="2">
        <f t="shared" si="312"/>
        <v>1831308</v>
      </c>
      <c r="AQ180" s="2">
        <f t="shared" si="312"/>
        <v>0</v>
      </c>
      <c r="AR180" s="2">
        <f t="shared" si="312"/>
        <v>1486140</v>
      </c>
      <c r="AS180" s="2">
        <f t="shared" si="312"/>
        <v>153408</v>
      </c>
      <c r="AT180" s="2">
        <f t="shared" si="312"/>
        <v>28764</v>
      </c>
      <c r="AU180" s="2">
        <f t="shared" si="312"/>
        <v>0</v>
      </c>
      <c r="AV180" s="2">
        <f t="shared" si="312"/>
        <v>0</v>
      </c>
      <c r="AW180" s="2">
        <f t="shared" si="312"/>
        <v>19176</v>
      </c>
      <c r="AX180" s="2">
        <f t="shared" si="312"/>
        <v>0</v>
      </c>
      <c r="AY180" s="2">
        <f t="shared" si="312"/>
        <v>0</v>
      </c>
      <c r="AZ180" s="2">
        <f t="shared" si="312"/>
        <v>9588</v>
      </c>
      <c r="BA180" s="2">
        <f t="shared" si="312"/>
        <v>4794</v>
      </c>
      <c r="BB180" s="2">
        <f t="shared" si="312"/>
        <v>86292</v>
      </c>
      <c r="BC180" s="2">
        <f t="shared" si="312"/>
        <v>287640</v>
      </c>
      <c r="BD180" s="2">
        <f t="shared" si="312"/>
        <v>38352</v>
      </c>
      <c r="BE180" s="2">
        <f t="shared" si="312"/>
        <v>0</v>
      </c>
      <c r="BF180" s="2">
        <f t="shared" si="312"/>
        <v>302022</v>
      </c>
      <c r="BG180" s="2">
        <f t="shared" si="312"/>
        <v>0</v>
      </c>
      <c r="BH180" s="2">
        <f t="shared" si="312"/>
        <v>115056</v>
      </c>
      <c r="BI180" s="2">
        <f t="shared" si="312"/>
        <v>0</v>
      </c>
      <c r="BJ180" s="2">
        <f t="shared" si="312"/>
        <v>148614</v>
      </c>
      <c r="BK180" s="2">
        <f t="shared" si="312"/>
        <v>795804</v>
      </c>
      <c r="BL180" s="2">
        <f t="shared" si="312"/>
        <v>23970</v>
      </c>
      <c r="BM180" s="2">
        <f t="shared" si="312"/>
        <v>177378</v>
      </c>
      <c r="BN180" s="2">
        <f t="shared" si="312"/>
        <v>321198</v>
      </c>
      <c r="BO180" s="2">
        <f t="shared" ref="BO180" si="313">BO179*9588</f>
        <v>28764</v>
      </c>
      <c r="BP180" s="2">
        <f t="shared" ref="BP180:EA180" si="314">BP179*9588</f>
        <v>0</v>
      </c>
      <c r="BQ180" s="2">
        <f t="shared" si="314"/>
        <v>19176</v>
      </c>
      <c r="BR180" s="2">
        <f t="shared" si="314"/>
        <v>0</v>
      </c>
      <c r="BS180" s="2">
        <f t="shared" si="314"/>
        <v>0</v>
      </c>
      <c r="BT180" s="2">
        <f t="shared" si="314"/>
        <v>0</v>
      </c>
      <c r="BU180" s="2">
        <f t="shared" si="314"/>
        <v>0</v>
      </c>
      <c r="BV180" s="2">
        <f t="shared" si="314"/>
        <v>0</v>
      </c>
      <c r="BW180" s="2">
        <f t="shared" si="314"/>
        <v>0</v>
      </c>
      <c r="BX180" s="2">
        <f t="shared" si="314"/>
        <v>0</v>
      </c>
      <c r="BY180" s="2">
        <f t="shared" si="314"/>
        <v>0</v>
      </c>
      <c r="BZ180" s="2">
        <f t="shared" si="314"/>
        <v>0</v>
      </c>
      <c r="CA180" s="2">
        <f t="shared" si="314"/>
        <v>0</v>
      </c>
      <c r="CB180" s="2">
        <f t="shared" si="314"/>
        <v>2253180</v>
      </c>
      <c r="CC180" s="2">
        <f t="shared" si="314"/>
        <v>0</v>
      </c>
      <c r="CD180" s="2">
        <f t="shared" si="314"/>
        <v>0</v>
      </c>
      <c r="CE180" s="2">
        <f t="shared" si="314"/>
        <v>0</v>
      </c>
      <c r="CF180" s="2">
        <f t="shared" si="314"/>
        <v>0</v>
      </c>
      <c r="CG180" s="2">
        <f t="shared" si="314"/>
        <v>0</v>
      </c>
      <c r="CH180" s="2">
        <f t="shared" si="314"/>
        <v>0</v>
      </c>
      <c r="CI180" s="2">
        <f t="shared" si="314"/>
        <v>0</v>
      </c>
      <c r="CJ180" s="2">
        <f t="shared" si="314"/>
        <v>0</v>
      </c>
      <c r="CK180" s="2">
        <f t="shared" si="314"/>
        <v>0</v>
      </c>
      <c r="CL180" s="2">
        <f t="shared" si="314"/>
        <v>38352</v>
      </c>
      <c r="CM180" s="2">
        <f t="shared" si="314"/>
        <v>0</v>
      </c>
      <c r="CN180" s="2">
        <f t="shared" si="314"/>
        <v>2224416</v>
      </c>
      <c r="CO180" s="2">
        <f t="shared" si="314"/>
        <v>666366</v>
      </c>
      <c r="CP180" s="2">
        <f t="shared" si="314"/>
        <v>28764</v>
      </c>
      <c r="CQ180" s="2">
        <f t="shared" si="314"/>
        <v>0</v>
      </c>
      <c r="CR180" s="2">
        <f t="shared" si="314"/>
        <v>0</v>
      </c>
      <c r="CS180" s="2">
        <f t="shared" si="314"/>
        <v>0</v>
      </c>
      <c r="CT180" s="2">
        <f t="shared" si="314"/>
        <v>0</v>
      </c>
      <c r="CU180" s="2">
        <f t="shared" si="314"/>
        <v>19176</v>
      </c>
      <c r="CV180" s="2">
        <f t="shared" si="314"/>
        <v>0</v>
      </c>
      <c r="CW180" s="2">
        <f t="shared" si="314"/>
        <v>0</v>
      </c>
      <c r="CX180" s="2">
        <f t="shared" si="314"/>
        <v>0</v>
      </c>
      <c r="CY180" s="2">
        <f t="shared" si="314"/>
        <v>0</v>
      </c>
      <c r="CZ180" s="2">
        <f t="shared" si="314"/>
        <v>0</v>
      </c>
      <c r="DA180" s="2">
        <f t="shared" si="314"/>
        <v>0</v>
      </c>
      <c r="DB180" s="2">
        <f t="shared" si="314"/>
        <v>0</v>
      </c>
      <c r="DC180" s="2">
        <f t="shared" si="314"/>
        <v>0</v>
      </c>
      <c r="DD180" s="2">
        <f t="shared" si="314"/>
        <v>0</v>
      </c>
      <c r="DE180" s="2">
        <f t="shared" si="314"/>
        <v>0</v>
      </c>
      <c r="DF180" s="2">
        <f t="shared" si="314"/>
        <v>177378</v>
      </c>
      <c r="DG180" s="2">
        <f t="shared" si="314"/>
        <v>0</v>
      </c>
      <c r="DH180" s="2">
        <f t="shared" si="314"/>
        <v>0</v>
      </c>
      <c r="DI180" s="2">
        <f t="shared" si="314"/>
        <v>0</v>
      </c>
      <c r="DJ180" s="2">
        <f t="shared" si="314"/>
        <v>0</v>
      </c>
      <c r="DK180" s="2">
        <f t="shared" si="314"/>
        <v>0</v>
      </c>
      <c r="DL180" s="2">
        <f t="shared" si="314"/>
        <v>0</v>
      </c>
      <c r="DM180" s="2">
        <f t="shared" si="314"/>
        <v>0</v>
      </c>
      <c r="DN180" s="2">
        <f t="shared" si="314"/>
        <v>9588</v>
      </c>
      <c r="DO180" s="2">
        <f t="shared" si="314"/>
        <v>0</v>
      </c>
      <c r="DP180" s="2">
        <f t="shared" si="314"/>
        <v>0</v>
      </c>
      <c r="DQ180" s="2">
        <f t="shared" si="314"/>
        <v>9588</v>
      </c>
      <c r="DR180" s="2">
        <f t="shared" si="314"/>
        <v>0</v>
      </c>
      <c r="DS180" s="2">
        <f t="shared" si="314"/>
        <v>0</v>
      </c>
      <c r="DT180" s="2">
        <f t="shared" si="314"/>
        <v>0</v>
      </c>
      <c r="DU180" s="2">
        <f t="shared" si="314"/>
        <v>0</v>
      </c>
      <c r="DV180" s="2">
        <f t="shared" si="314"/>
        <v>0</v>
      </c>
      <c r="DW180" s="2">
        <f t="shared" si="314"/>
        <v>0</v>
      </c>
      <c r="DX180" s="2">
        <f t="shared" si="314"/>
        <v>0</v>
      </c>
      <c r="DY180" s="2">
        <f t="shared" si="314"/>
        <v>0</v>
      </c>
      <c r="DZ180" s="2">
        <f t="shared" si="314"/>
        <v>9588</v>
      </c>
      <c r="EA180" s="2">
        <f t="shared" si="314"/>
        <v>0</v>
      </c>
      <c r="EB180" s="2">
        <f t="shared" ref="EB180:FX180" si="315">EB179*9588</f>
        <v>0</v>
      </c>
      <c r="EC180" s="2">
        <f t="shared" si="315"/>
        <v>0</v>
      </c>
      <c r="ED180" s="2">
        <f t="shared" si="315"/>
        <v>0</v>
      </c>
      <c r="EE180" s="2">
        <f t="shared" si="315"/>
        <v>0</v>
      </c>
      <c r="EF180" s="2">
        <f t="shared" si="315"/>
        <v>19176</v>
      </c>
      <c r="EG180" s="2">
        <f t="shared" si="315"/>
        <v>0</v>
      </c>
      <c r="EH180" s="2">
        <f t="shared" si="315"/>
        <v>0</v>
      </c>
      <c r="EI180" s="2">
        <f t="shared" si="315"/>
        <v>234906</v>
      </c>
      <c r="EJ180" s="2">
        <f t="shared" si="315"/>
        <v>249288</v>
      </c>
      <c r="EK180" s="2">
        <f t="shared" si="315"/>
        <v>0</v>
      </c>
      <c r="EL180" s="2">
        <f t="shared" si="315"/>
        <v>0</v>
      </c>
      <c r="EM180" s="2">
        <f t="shared" si="315"/>
        <v>0</v>
      </c>
      <c r="EN180" s="2">
        <f t="shared" si="315"/>
        <v>0</v>
      </c>
      <c r="EO180" s="2">
        <f t="shared" si="315"/>
        <v>0</v>
      </c>
      <c r="EP180" s="2">
        <f t="shared" si="315"/>
        <v>0</v>
      </c>
      <c r="EQ180" s="2">
        <f t="shared" si="315"/>
        <v>19176</v>
      </c>
      <c r="ER180" s="2">
        <f t="shared" si="315"/>
        <v>19176</v>
      </c>
      <c r="ES180" s="2">
        <f t="shared" si="315"/>
        <v>0</v>
      </c>
      <c r="ET180" s="2">
        <f t="shared" si="315"/>
        <v>0</v>
      </c>
      <c r="EU180" s="2">
        <f t="shared" si="315"/>
        <v>0</v>
      </c>
      <c r="EV180" s="2">
        <f t="shared" si="315"/>
        <v>0</v>
      </c>
      <c r="EW180" s="2">
        <f t="shared" si="315"/>
        <v>0</v>
      </c>
      <c r="EX180" s="2">
        <f t="shared" si="315"/>
        <v>0</v>
      </c>
      <c r="EY180" s="2">
        <f t="shared" si="315"/>
        <v>0</v>
      </c>
      <c r="EZ180" s="2">
        <f t="shared" si="315"/>
        <v>0</v>
      </c>
      <c r="FA180" s="2">
        <f t="shared" si="315"/>
        <v>115056</v>
      </c>
      <c r="FB180" s="2">
        <f t="shared" si="315"/>
        <v>0</v>
      </c>
      <c r="FC180" s="2">
        <f t="shared" si="315"/>
        <v>38352</v>
      </c>
      <c r="FD180" s="2">
        <f t="shared" si="315"/>
        <v>0</v>
      </c>
      <c r="FE180" s="2">
        <f t="shared" si="315"/>
        <v>0</v>
      </c>
      <c r="FF180" s="2">
        <f t="shared" si="315"/>
        <v>0</v>
      </c>
      <c r="FG180" s="2">
        <f t="shared" si="315"/>
        <v>0</v>
      </c>
      <c r="FH180" s="2">
        <f t="shared" si="315"/>
        <v>0</v>
      </c>
      <c r="FI180" s="2">
        <f t="shared" si="315"/>
        <v>0</v>
      </c>
      <c r="FJ180" s="2">
        <f t="shared" si="315"/>
        <v>0</v>
      </c>
      <c r="FK180" s="2">
        <f t="shared" si="315"/>
        <v>0</v>
      </c>
      <c r="FL180" s="2">
        <f t="shared" si="315"/>
        <v>0</v>
      </c>
      <c r="FM180" s="2">
        <f t="shared" si="315"/>
        <v>0</v>
      </c>
      <c r="FN180" s="2">
        <f t="shared" si="315"/>
        <v>148614</v>
      </c>
      <c r="FO180" s="2">
        <f t="shared" si="315"/>
        <v>0</v>
      </c>
      <c r="FP180" s="2">
        <f t="shared" si="315"/>
        <v>0</v>
      </c>
      <c r="FQ180" s="2">
        <f t="shared" si="315"/>
        <v>0</v>
      </c>
      <c r="FR180" s="2">
        <f t="shared" si="315"/>
        <v>0</v>
      </c>
      <c r="FS180" s="2">
        <f t="shared" si="315"/>
        <v>0</v>
      </c>
      <c r="FT180" s="2">
        <f t="shared" si="315"/>
        <v>0</v>
      </c>
      <c r="FU180" s="2">
        <f t="shared" si="315"/>
        <v>0</v>
      </c>
      <c r="FV180" s="2">
        <f t="shared" si="315"/>
        <v>9588</v>
      </c>
      <c r="FW180" s="2">
        <f t="shared" si="315"/>
        <v>19176</v>
      </c>
      <c r="FX180" s="2">
        <f t="shared" si="315"/>
        <v>0</v>
      </c>
      <c r="FY180" s="2"/>
      <c r="FZ180" s="2">
        <f>SUM(C180:FX180)</f>
        <v>19036974</v>
      </c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</row>
    <row r="181" spans="1:215" x14ac:dyDescent="0.3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9"/>
      <c r="GB181" s="2"/>
      <c r="GC181" s="2"/>
      <c r="GD181" s="2"/>
      <c r="GE181" s="2"/>
      <c r="GF181" s="2"/>
      <c r="GG181" s="2"/>
      <c r="GH181" s="2"/>
      <c r="GI181" s="2"/>
      <c r="GJ181" s="2"/>
      <c r="GK181" s="2"/>
    </row>
    <row r="182" spans="1:215" x14ac:dyDescent="0.35">
      <c r="A182" s="3" t="s">
        <v>1027</v>
      </c>
      <c r="B182" s="2" t="s">
        <v>1028</v>
      </c>
      <c r="C182" s="2">
        <f t="shared" ref="C182:AH182" si="316">C174+C177+C180</f>
        <v>1631312</v>
      </c>
      <c r="D182" s="2">
        <f t="shared" si="316"/>
        <v>6420108</v>
      </c>
      <c r="E182" s="2">
        <f t="shared" si="316"/>
        <v>105468</v>
      </c>
      <c r="F182" s="2">
        <f t="shared" si="316"/>
        <v>21442748</v>
      </c>
      <c r="G182" s="2">
        <f t="shared" si="316"/>
        <v>9588</v>
      </c>
      <c r="H182" s="2">
        <f t="shared" si="316"/>
        <v>9588</v>
      </c>
      <c r="I182" s="2">
        <f t="shared" si="316"/>
        <v>149172</v>
      </c>
      <c r="J182" s="2">
        <f t="shared" si="316"/>
        <v>0</v>
      </c>
      <c r="K182" s="2">
        <f t="shared" si="316"/>
        <v>0</v>
      </c>
      <c r="L182" s="2">
        <f t="shared" si="316"/>
        <v>220524</v>
      </c>
      <c r="M182" s="2">
        <f t="shared" si="316"/>
        <v>134232</v>
      </c>
      <c r="N182" s="2">
        <f t="shared" si="316"/>
        <v>1901326</v>
      </c>
      <c r="O182" s="2">
        <f t="shared" si="316"/>
        <v>1023464</v>
      </c>
      <c r="P182" s="2">
        <f t="shared" si="316"/>
        <v>0</v>
      </c>
      <c r="Q182" s="2">
        <f t="shared" si="316"/>
        <v>2124412</v>
      </c>
      <c r="R182" s="2">
        <f t="shared" si="316"/>
        <v>69366228</v>
      </c>
      <c r="S182" s="2">
        <f t="shared" si="316"/>
        <v>146720</v>
      </c>
      <c r="T182" s="2">
        <f t="shared" si="316"/>
        <v>0</v>
      </c>
      <c r="U182" s="2">
        <f t="shared" si="316"/>
        <v>0</v>
      </c>
      <c r="V182" s="2">
        <f t="shared" si="316"/>
        <v>0</v>
      </c>
      <c r="W182" s="2">
        <f t="shared" si="316"/>
        <v>9588</v>
      </c>
      <c r="X182" s="2">
        <f t="shared" si="316"/>
        <v>0</v>
      </c>
      <c r="Y182" s="2">
        <f t="shared" si="316"/>
        <v>4962280</v>
      </c>
      <c r="Z182" s="2">
        <f t="shared" si="316"/>
        <v>0</v>
      </c>
      <c r="AA182" s="2">
        <f t="shared" si="316"/>
        <v>4389556</v>
      </c>
      <c r="AB182" s="2">
        <f t="shared" si="316"/>
        <v>2814322</v>
      </c>
      <c r="AC182" s="2">
        <f t="shared" si="316"/>
        <v>0</v>
      </c>
      <c r="AD182" s="2">
        <f t="shared" si="316"/>
        <v>62322</v>
      </c>
      <c r="AE182" s="2">
        <f t="shared" si="316"/>
        <v>0</v>
      </c>
      <c r="AF182" s="2">
        <f t="shared" si="316"/>
        <v>0</v>
      </c>
      <c r="AG182" s="2">
        <f t="shared" si="316"/>
        <v>0</v>
      </c>
      <c r="AH182" s="2">
        <f t="shared" si="316"/>
        <v>0</v>
      </c>
      <c r="AI182" s="2">
        <f t="shared" ref="AI182:BO182" si="317">AI174+AI177+AI180</f>
        <v>0</v>
      </c>
      <c r="AJ182" s="2">
        <f t="shared" si="317"/>
        <v>0</v>
      </c>
      <c r="AK182" s="2">
        <f t="shared" si="317"/>
        <v>0</v>
      </c>
      <c r="AL182" s="2">
        <f t="shared" si="317"/>
        <v>0</v>
      </c>
      <c r="AM182" s="2">
        <f t="shared" si="317"/>
        <v>0</v>
      </c>
      <c r="AN182" s="2">
        <f t="shared" si="317"/>
        <v>9588</v>
      </c>
      <c r="AO182" s="2">
        <f t="shared" si="317"/>
        <v>3882840</v>
      </c>
      <c r="AP182" s="2">
        <f t="shared" si="317"/>
        <v>8234588</v>
      </c>
      <c r="AQ182" s="2">
        <f t="shared" si="317"/>
        <v>5240</v>
      </c>
      <c r="AR182" s="2">
        <f t="shared" si="317"/>
        <v>15246380</v>
      </c>
      <c r="AS182" s="2">
        <f t="shared" si="317"/>
        <v>163888</v>
      </c>
      <c r="AT182" s="2">
        <f t="shared" si="317"/>
        <v>39244</v>
      </c>
      <c r="AU182" s="2">
        <f t="shared" si="317"/>
        <v>0</v>
      </c>
      <c r="AV182" s="2">
        <f t="shared" si="317"/>
        <v>0</v>
      </c>
      <c r="AW182" s="2">
        <f t="shared" si="317"/>
        <v>19176</v>
      </c>
      <c r="AX182" s="2">
        <f t="shared" si="317"/>
        <v>0</v>
      </c>
      <c r="AY182" s="2">
        <f t="shared" si="317"/>
        <v>0</v>
      </c>
      <c r="AZ182" s="2">
        <f t="shared" si="317"/>
        <v>1036628</v>
      </c>
      <c r="BA182" s="2">
        <f t="shared" si="317"/>
        <v>2519994</v>
      </c>
      <c r="BB182" s="2">
        <f t="shared" si="317"/>
        <v>96772</v>
      </c>
      <c r="BC182" s="2">
        <f t="shared" si="317"/>
        <v>5490960</v>
      </c>
      <c r="BD182" s="2">
        <f t="shared" si="317"/>
        <v>38352</v>
      </c>
      <c r="BE182" s="2">
        <f t="shared" si="317"/>
        <v>0</v>
      </c>
      <c r="BF182" s="2">
        <f t="shared" si="317"/>
        <v>12841342</v>
      </c>
      <c r="BG182" s="2">
        <f t="shared" si="317"/>
        <v>0</v>
      </c>
      <c r="BH182" s="2">
        <f t="shared" si="317"/>
        <v>408496</v>
      </c>
      <c r="BI182" s="2">
        <f t="shared" si="317"/>
        <v>0</v>
      </c>
      <c r="BJ182" s="2">
        <f t="shared" si="317"/>
        <v>169574</v>
      </c>
      <c r="BK182" s="2">
        <f t="shared" si="317"/>
        <v>139147524</v>
      </c>
      <c r="BL182" s="2">
        <f t="shared" si="317"/>
        <v>44930</v>
      </c>
      <c r="BM182" s="2">
        <f t="shared" si="317"/>
        <v>177378</v>
      </c>
      <c r="BN182" s="2">
        <f t="shared" si="317"/>
        <v>478398</v>
      </c>
      <c r="BO182" s="2">
        <f t="shared" si="317"/>
        <v>28764</v>
      </c>
      <c r="BP182" s="2">
        <f t="shared" ref="BP182:EA182" si="318">BP174+BP177+BP180</f>
        <v>0</v>
      </c>
      <c r="BQ182" s="2">
        <f t="shared" si="318"/>
        <v>29656</v>
      </c>
      <c r="BR182" s="2">
        <f t="shared" si="318"/>
        <v>0</v>
      </c>
      <c r="BS182" s="2">
        <f t="shared" si="318"/>
        <v>0</v>
      </c>
      <c r="BT182" s="2">
        <f t="shared" si="318"/>
        <v>0</v>
      </c>
      <c r="BU182" s="2">
        <f t="shared" si="318"/>
        <v>0</v>
      </c>
      <c r="BV182" s="2">
        <f t="shared" si="318"/>
        <v>0</v>
      </c>
      <c r="BW182" s="2">
        <f t="shared" si="318"/>
        <v>0</v>
      </c>
      <c r="BX182" s="2">
        <f t="shared" si="318"/>
        <v>0</v>
      </c>
      <c r="BY182" s="2">
        <f t="shared" si="318"/>
        <v>31440</v>
      </c>
      <c r="BZ182" s="2">
        <f t="shared" si="318"/>
        <v>0</v>
      </c>
      <c r="CA182" s="2">
        <f t="shared" si="318"/>
        <v>0</v>
      </c>
      <c r="CB182" s="2">
        <f t="shared" si="318"/>
        <v>10993500</v>
      </c>
      <c r="CC182" s="2">
        <f t="shared" si="318"/>
        <v>0</v>
      </c>
      <c r="CD182" s="2">
        <f t="shared" si="318"/>
        <v>0</v>
      </c>
      <c r="CE182" s="2">
        <f t="shared" si="318"/>
        <v>0</v>
      </c>
      <c r="CF182" s="2">
        <f t="shared" si="318"/>
        <v>0</v>
      </c>
      <c r="CG182" s="2">
        <f t="shared" si="318"/>
        <v>0</v>
      </c>
      <c r="CH182" s="2">
        <f t="shared" si="318"/>
        <v>0</v>
      </c>
      <c r="CI182" s="2">
        <f t="shared" si="318"/>
        <v>0</v>
      </c>
      <c r="CJ182" s="2">
        <f t="shared" si="318"/>
        <v>10480</v>
      </c>
      <c r="CK182" s="2">
        <f t="shared" si="318"/>
        <v>246280</v>
      </c>
      <c r="CL182" s="2">
        <f t="shared" si="318"/>
        <v>95992</v>
      </c>
      <c r="CM182" s="2">
        <f t="shared" si="318"/>
        <v>20960</v>
      </c>
      <c r="CN182" s="2">
        <f t="shared" si="318"/>
        <v>9481816</v>
      </c>
      <c r="CO182" s="2">
        <f t="shared" si="318"/>
        <v>697806</v>
      </c>
      <c r="CP182" s="2">
        <f t="shared" si="318"/>
        <v>49724</v>
      </c>
      <c r="CQ182" s="2">
        <f t="shared" si="318"/>
        <v>0</v>
      </c>
      <c r="CR182" s="2">
        <f t="shared" si="318"/>
        <v>0</v>
      </c>
      <c r="CS182" s="2">
        <f t="shared" si="318"/>
        <v>0</v>
      </c>
      <c r="CT182" s="2">
        <f t="shared" si="318"/>
        <v>0</v>
      </c>
      <c r="CU182" s="2">
        <f t="shared" si="318"/>
        <v>4169256</v>
      </c>
      <c r="CV182" s="2">
        <f t="shared" si="318"/>
        <v>0</v>
      </c>
      <c r="CW182" s="2">
        <f t="shared" si="318"/>
        <v>0</v>
      </c>
      <c r="CX182" s="2">
        <f t="shared" si="318"/>
        <v>0</v>
      </c>
      <c r="CY182" s="2">
        <f t="shared" si="318"/>
        <v>0</v>
      </c>
      <c r="CZ182" s="2">
        <f t="shared" si="318"/>
        <v>0</v>
      </c>
      <c r="DA182" s="2">
        <f t="shared" si="318"/>
        <v>0</v>
      </c>
      <c r="DB182" s="2">
        <f t="shared" si="318"/>
        <v>0</v>
      </c>
      <c r="DC182" s="2">
        <f t="shared" si="318"/>
        <v>0</v>
      </c>
      <c r="DD182" s="2">
        <f t="shared" si="318"/>
        <v>0</v>
      </c>
      <c r="DE182" s="2">
        <f t="shared" si="318"/>
        <v>0</v>
      </c>
      <c r="DF182" s="2">
        <f t="shared" si="318"/>
        <v>491778</v>
      </c>
      <c r="DG182" s="2">
        <f t="shared" si="318"/>
        <v>0</v>
      </c>
      <c r="DH182" s="2">
        <f t="shared" si="318"/>
        <v>0</v>
      </c>
      <c r="DI182" s="2">
        <f t="shared" si="318"/>
        <v>41920</v>
      </c>
      <c r="DJ182" s="2">
        <f t="shared" si="318"/>
        <v>10480</v>
      </c>
      <c r="DK182" s="2">
        <f t="shared" si="318"/>
        <v>10480</v>
      </c>
      <c r="DL182" s="2">
        <f t="shared" si="318"/>
        <v>0</v>
      </c>
      <c r="DM182" s="2">
        <f t="shared" si="318"/>
        <v>0</v>
      </c>
      <c r="DN182" s="2">
        <f t="shared" si="318"/>
        <v>14828</v>
      </c>
      <c r="DO182" s="2">
        <f t="shared" si="318"/>
        <v>10480</v>
      </c>
      <c r="DP182" s="2">
        <f t="shared" si="318"/>
        <v>0</v>
      </c>
      <c r="DQ182" s="2">
        <f t="shared" si="318"/>
        <v>9588</v>
      </c>
      <c r="DR182" s="2">
        <f t="shared" si="318"/>
        <v>0</v>
      </c>
      <c r="DS182" s="2">
        <f t="shared" si="318"/>
        <v>0</v>
      </c>
      <c r="DT182" s="2">
        <f t="shared" si="318"/>
        <v>0</v>
      </c>
      <c r="DU182" s="2">
        <f t="shared" si="318"/>
        <v>0</v>
      </c>
      <c r="DV182" s="2">
        <f t="shared" si="318"/>
        <v>0</v>
      </c>
      <c r="DW182" s="2">
        <f t="shared" si="318"/>
        <v>0</v>
      </c>
      <c r="DX182" s="2">
        <f t="shared" si="318"/>
        <v>0</v>
      </c>
      <c r="DY182" s="2">
        <f t="shared" si="318"/>
        <v>0</v>
      </c>
      <c r="DZ182" s="2">
        <f t="shared" si="318"/>
        <v>9588</v>
      </c>
      <c r="EA182" s="2">
        <f t="shared" si="318"/>
        <v>0</v>
      </c>
      <c r="EB182" s="2">
        <f t="shared" ref="EB182:FX182" si="319">EB174+EB177+EB180</f>
        <v>0</v>
      </c>
      <c r="EC182" s="2">
        <f t="shared" si="319"/>
        <v>0</v>
      </c>
      <c r="ED182" s="2">
        <f t="shared" si="319"/>
        <v>0</v>
      </c>
      <c r="EE182" s="2">
        <f t="shared" si="319"/>
        <v>0</v>
      </c>
      <c r="EF182" s="2">
        <f t="shared" si="319"/>
        <v>19176</v>
      </c>
      <c r="EG182" s="2">
        <f t="shared" si="319"/>
        <v>0</v>
      </c>
      <c r="EH182" s="2">
        <f t="shared" si="319"/>
        <v>0</v>
      </c>
      <c r="EI182" s="2">
        <f t="shared" si="319"/>
        <v>255866</v>
      </c>
      <c r="EJ182" s="2">
        <f t="shared" si="319"/>
        <v>2455328</v>
      </c>
      <c r="EK182" s="2">
        <f t="shared" si="319"/>
        <v>0</v>
      </c>
      <c r="EL182" s="2">
        <f t="shared" si="319"/>
        <v>0</v>
      </c>
      <c r="EM182" s="2">
        <f t="shared" si="319"/>
        <v>0</v>
      </c>
      <c r="EN182" s="2">
        <f t="shared" si="319"/>
        <v>450640</v>
      </c>
      <c r="EO182" s="2">
        <f t="shared" si="319"/>
        <v>0</v>
      </c>
      <c r="EP182" s="2">
        <f t="shared" si="319"/>
        <v>0</v>
      </c>
      <c r="EQ182" s="2">
        <f t="shared" si="319"/>
        <v>19176</v>
      </c>
      <c r="ER182" s="2">
        <f t="shared" si="319"/>
        <v>19176</v>
      </c>
      <c r="ES182" s="2">
        <f t="shared" si="319"/>
        <v>0</v>
      </c>
      <c r="ET182" s="2">
        <f t="shared" si="319"/>
        <v>0</v>
      </c>
      <c r="EU182" s="2">
        <f t="shared" si="319"/>
        <v>0</v>
      </c>
      <c r="EV182" s="2">
        <f t="shared" si="319"/>
        <v>0</v>
      </c>
      <c r="EW182" s="2">
        <f t="shared" si="319"/>
        <v>0</v>
      </c>
      <c r="EX182" s="2">
        <f t="shared" si="319"/>
        <v>0</v>
      </c>
      <c r="EY182" s="2">
        <f t="shared" si="319"/>
        <v>4716000</v>
      </c>
      <c r="EZ182" s="2">
        <f t="shared" si="319"/>
        <v>0</v>
      </c>
      <c r="FA182" s="2">
        <f t="shared" si="319"/>
        <v>115056</v>
      </c>
      <c r="FB182" s="2">
        <f t="shared" si="319"/>
        <v>0</v>
      </c>
      <c r="FC182" s="2">
        <f t="shared" si="319"/>
        <v>38352</v>
      </c>
      <c r="FD182" s="2">
        <f t="shared" si="319"/>
        <v>0</v>
      </c>
      <c r="FE182" s="2">
        <f t="shared" si="319"/>
        <v>0</v>
      </c>
      <c r="FF182" s="2">
        <f t="shared" si="319"/>
        <v>0</v>
      </c>
      <c r="FG182" s="2">
        <f t="shared" si="319"/>
        <v>0</v>
      </c>
      <c r="FH182" s="2">
        <f t="shared" si="319"/>
        <v>0</v>
      </c>
      <c r="FI182" s="2">
        <f t="shared" si="319"/>
        <v>0</v>
      </c>
      <c r="FJ182" s="2">
        <f t="shared" si="319"/>
        <v>0</v>
      </c>
      <c r="FK182" s="2">
        <f t="shared" si="319"/>
        <v>0</v>
      </c>
      <c r="FL182" s="2">
        <f t="shared" si="319"/>
        <v>0</v>
      </c>
      <c r="FM182" s="2">
        <f t="shared" si="319"/>
        <v>0</v>
      </c>
      <c r="FN182" s="2">
        <f t="shared" si="319"/>
        <v>2952014</v>
      </c>
      <c r="FO182" s="2">
        <f t="shared" si="319"/>
        <v>20960</v>
      </c>
      <c r="FP182" s="2">
        <f t="shared" si="319"/>
        <v>0</v>
      </c>
      <c r="FQ182" s="2">
        <f t="shared" si="319"/>
        <v>0</v>
      </c>
      <c r="FR182" s="2">
        <f t="shared" si="319"/>
        <v>0</v>
      </c>
      <c r="FS182" s="2">
        <f t="shared" si="319"/>
        <v>0</v>
      </c>
      <c r="FT182" s="2">
        <f t="shared" si="319"/>
        <v>0</v>
      </c>
      <c r="FU182" s="2">
        <f t="shared" si="319"/>
        <v>0</v>
      </c>
      <c r="FV182" s="2">
        <f t="shared" si="319"/>
        <v>9588</v>
      </c>
      <c r="FW182" s="2">
        <f t="shared" si="319"/>
        <v>19176</v>
      </c>
      <c r="FX182" s="2">
        <f t="shared" si="319"/>
        <v>0</v>
      </c>
      <c r="FY182" s="2"/>
      <c r="FZ182" s="2">
        <f>SUM(C182:FX182)</f>
        <v>344519574</v>
      </c>
      <c r="GA182" s="62"/>
      <c r="GB182" s="2">
        <f>FZ182-GA182</f>
        <v>344519574</v>
      </c>
      <c r="GC182" s="2"/>
      <c r="GD182" s="2"/>
      <c r="GE182" s="2"/>
      <c r="GF182" s="2"/>
      <c r="GG182" s="2"/>
      <c r="GH182" s="2"/>
      <c r="GI182" s="2"/>
      <c r="GJ182" s="2"/>
      <c r="GK182" s="2"/>
    </row>
    <row r="183" spans="1:215" x14ac:dyDescent="0.3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</row>
    <row r="184" spans="1:215" x14ac:dyDescent="0.35">
      <c r="A184" s="3" t="s">
        <v>926</v>
      </c>
      <c r="B184" s="2" t="s">
        <v>927</v>
      </c>
      <c r="C184" s="2">
        <f t="shared" ref="C184:AH184" si="320">C103</f>
        <v>6520.5</v>
      </c>
      <c r="D184" s="2">
        <f t="shared" si="320"/>
        <v>37376.699999999997</v>
      </c>
      <c r="E184" s="2">
        <f t="shared" si="320"/>
        <v>5364.9</v>
      </c>
      <c r="F184" s="2">
        <f t="shared" si="320"/>
        <v>24441.599999999999</v>
      </c>
      <c r="G184" s="2">
        <f t="shared" si="320"/>
        <v>1845</v>
      </c>
      <c r="H184" s="2">
        <f t="shared" si="320"/>
        <v>1071</v>
      </c>
      <c r="I184" s="2">
        <f t="shared" si="320"/>
        <v>7791.2</v>
      </c>
      <c r="J184" s="2">
        <f t="shared" si="320"/>
        <v>1988</v>
      </c>
      <c r="K184" s="2">
        <f t="shared" si="320"/>
        <v>248.5</v>
      </c>
      <c r="L184" s="2">
        <f t="shared" si="320"/>
        <v>2085</v>
      </c>
      <c r="M184" s="2">
        <f t="shared" si="320"/>
        <v>853</v>
      </c>
      <c r="N184" s="2">
        <f t="shared" si="320"/>
        <v>49841.599999999999</v>
      </c>
      <c r="O184" s="2">
        <f t="shared" si="320"/>
        <v>12367.8</v>
      </c>
      <c r="P184" s="2">
        <f t="shared" si="320"/>
        <v>313</v>
      </c>
      <c r="Q184" s="2">
        <f t="shared" si="320"/>
        <v>39533.800000000003</v>
      </c>
      <c r="R184" s="2">
        <f t="shared" si="320"/>
        <v>7100</v>
      </c>
      <c r="S184" s="2">
        <f t="shared" si="320"/>
        <v>1560</v>
      </c>
      <c r="T184" s="2">
        <f t="shared" si="320"/>
        <v>160</v>
      </c>
      <c r="U184" s="2">
        <f t="shared" si="320"/>
        <v>54</v>
      </c>
      <c r="V184" s="2">
        <f t="shared" si="320"/>
        <v>253</v>
      </c>
      <c r="W184" s="2">
        <f t="shared" si="320"/>
        <v>51</v>
      </c>
      <c r="X184" s="2">
        <f t="shared" si="320"/>
        <v>50</v>
      </c>
      <c r="Y184" s="2">
        <f t="shared" si="320"/>
        <v>870.5</v>
      </c>
      <c r="Z184" s="2">
        <f t="shared" si="320"/>
        <v>231</v>
      </c>
      <c r="AA184" s="2">
        <f t="shared" si="320"/>
        <v>30677.3</v>
      </c>
      <c r="AB184" s="2">
        <f t="shared" si="320"/>
        <v>26785.7</v>
      </c>
      <c r="AC184" s="2">
        <f t="shared" si="320"/>
        <v>847.5</v>
      </c>
      <c r="AD184" s="2">
        <f t="shared" si="320"/>
        <v>1441.6</v>
      </c>
      <c r="AE184" s="2">
        <f t="shared" si="320"/>
        <v>97</v>
      </c>
      <c r="AF184" s="2">
        <f t="shared" si="320"/>
        <v>164</v>
      </c>
      <c r="AG184" s="2">
        <f t="shared" si="320"/>
        <v>585.5</v>
      </c>
      <c r="AH184" s="2">
        <f t="shared" si="320"/>
        <v>908</v>
      </c>
      <c r="AI184" s="2">
        <f t="shared" ref="AI184:BN184" si="321">AI103</f>
        <v>383</v>
      </c>
      <c r="AJ184" s="2">
        <f t="shared" si="321"/>
        <v>181.5</v>
      </c>
      <c r="AK184" s="2">
        <f t="shared" si="321"/>
        <v>162.5</v>
      </c>
      <c r="AL184" s="2">
        <f t="shared" si="321"/>
        <v>288.5</v>
      </c>
      <c r="AM184" s="2">
        <f t="shared" si="321"/>
        <v>306</v>
      </c>
      <c r="AN184" s="2">
        <f t="shared" si="321"/>
        <v>268</v>
      </c>
      <c r="AO184" s="2">
        <f t="shared" si="321"/>
        <v>4052.1</v>
      </c>
      <c r="AP184" s="2">
        <f t="shared" si="321"/>
        <v>84316.6</v>
      </c>
      <c r="AQ184" s="2">
        <f t="shared" si="321"/>
        <v>251</v>
      </c>
      <c r="AR184" s="2">
        <f t="shared" si="321"/>
        <v>60896.3</v>
      </c>
      <c r="AS184" s="2">
        <f t="shared" si="321"/>
        <v>6273.5</v>
      </c>
      <c r="AT184" s="2">
        <f t="shared" si="321"/>
        <v>2363.1999999999998</v>
      </c>
      <c r="AU184" s="2">
        <f t="shared" si="321"/>
        <v>268</v>
      </c>
      <c r="AV184" s="2">
        <f t="shared" si="321"/>
        <v>296</v>
      </c>
      <c r="AW184" s="2">
        <f t="shared" si="321"/>
        <v>257</v>
      </c>
      <c r="AX184" s="2">
        <f t="shared" si="321"/>
        <v>81</v>
      </c>
      <c r="AY184" s="2">
        <f t="shared" si="321"/>
        <v>391.5</v>
      </c>
      <c r="AZ184" s="2">
        <f t="shared" si="321"/>
        <v>11879.9</v>
      </c>
      <c r="BA184" s="2">
        <f t="shared" si="321"/>
        <v>9090</v>
      </c>
      <c r="BB184" s="2">
        <f t="shared" si="321"/>
        <v>7451.2</v>
      </c>
      <c r="BC184" s="2">
        <f t="shared" si="321"/>
        <v>24462.6</v>
      </c>
      <c r="BD184" s="2">
        <f t="shared" si="321"/>
        <v>3637.5</v>
      </c>
      <c r="BE184" s="2">
        <f t="shared" si="321"/>
        <v>1092</v>
      </c>
      <c r="BF184" s="2">
        <f t="shared" si="321"/>
        <v>25605.7</v>
      </c>
      <c r="BG184" s="2">
        <f t="shared" si="321"/>
        <v>919.6</v>
      </c>
      <c r="BH184" s="2">
        <f t="shared" si="321"/>
        <v>574</v>
      </c>
      <c r="BI184" s="2">
        <f t="shared" si="321"/>
        <v>254.5</v>
      </c>
      <c r="BJ184" s="2">
        <f t="shared" si="321"/>
        <v>6314.9</v>
      </c>
      <c r="BK184" s="2">
        <f t="shared" si="321"/>
        <v>35146.699999999997</v>
      </c>
      <c r="BL184" s="2">
        <f t="shared" si="321"/>
        <v>72.5</v>
      </c>
      <c r="BM184" s="2">
        <f t="shared" si="321"/>
        <v>349</v>
      </c>
      <c r="BN184" s="2">
        <f t="shared" si="321"/>
        <v>3038.6</v>
      </c>
      <c r="BO184" s="2">
        <f t="shared" ref="BO184:DZ184" si="322">BO103</f>
        <v>1189</v>
      </c>
      <c r="BP184" s="2">
        <f t="shared" si="322"/>
        <v>137</v>
      </c>
      <c r="BQ184" s="2">
        <f t="shared" si="322"/>
        <v>5837.1</v>
      </c>
      <c r="BR184" s="2">
        <f t="shared" si="322"/>
        <v>4474.5</v>
      </c>
      <c r="BS184" s="2">
        <f t="shared" si="322"/>
        <v>1158.0999999999999</v>
      </c>
      <c r="BT184" s="2">
        <f t="shared" si="322"/>
        <v>353</v>
      </c>
      <c r="BU184" s="2">
        <f t="shared" si="322"/>
        <v>382</v>
      </c>
      <c r="BV184" s="2">
        <f t="shared" si="322"/>
        <v>1243</v>
      </c>
      <c r="BW184" s="2">
        <f t="shared" si="322"/>
        <v>2017.5</v>
      </c>
      <c r="BX184" s="2">
        <f t="shared" si="322"/>
        <v>57</v>
      </c>
      <c r="BY184" s="2">
        <f t="shared" si="322"/>
        <v>392.6</v>
      </c>
      <c r="BZ184" s="2">
        <f t="shared" si="322"/>
        <v>228</v>
      </c>
      <c r="CA184" s="2">
        <f t="shared" si="322"/>
        <v>141.5</v>
      </c>
      <c r="CB184" s="2">
        <f t="shared" si="322"/>
        <v>72121.7</v>
      </c>
      <c r="CC184" s="2">
        <f t="shared" si="322"/>
        <v>186</v>
      </c>
      <c r="CD184" s="2">
        <f t="shared" si="322"/>
        <v>50</v>
      </c>
      <c r="CE184" s="2">
        <f t="shared" si="322"/>
        <v>158</v>
      </c>
      <c r="CF184" s="2">
        <f t="shared" si="322"/>
        <v>100</v>
      </c>
      <c r="CG184" s="2">
        <f t="shared" si="322"/>
        <v>191</v>
      </c>
      <c r="CH184" s="2">
        <f t="shared" si="322"/>
        <v>90</v>
      </c>
      <c r="CI184" s="2">
        <f t="shared" si="322"/>
        <v>683</v>
      </c>
      <c r="CJ184" s="2">
        <f t="shared" si="322"/>
        <v>822.5</v>
      </c>
      <c r="CK184" s="2">
        <f t="shared" si="322"/>
        <v>4796.2</v>
      </c>
      <c r="CL184" s="2">
        <f t="shared" si="322"/>
        <v>1157.5</v>
      </c>
      <c r="CM184" s="2">
        <f t="shared" si="322"/>
        <v>678.6</v>
      </c>
      <c r="CN184" s="2">
        <f t="shared" si="322"/>
        <v>31788.3</v>
      </c>
      <c r="CO184" s="2">
        <f t="shared" si="322"/>
        <v>13994.6</v>
      </c>
      <c r="CP184" s="2">
        <f t="shared" si="322"/>
        <v>862.3</v>
      </c>
      <c r="CQ184" s="2">
        <f t="shared" si="322"/>
        <v>759</v>
      </c>
      <c r="CR184" s="2">
        <f t="shared" si="322"/>
        <v>195</v>
      </c>
      <c r="CS184" s="2">
        <f t="shared" si="322"/>
        <v>245.5</v>
      </c>
      <c r="CT184" s="2">
        <f t="shared" si="322"/>
        <v>112</v>
      </c>
      <c r="CU184" s="2">
        <f t="shared" si="322"/>
        <v>465</v>
      </c>
      <c r="CV184" s="2">
        <f t="shared" si="322"/>
        <v>50</v>
      </c>
      <c r="CW184" s="2">
        <f t="shared" si="322"/>
        <v>187</v>
      </c>
      <c r="CX184" s="2">
        <f t="shared" si="322"/>
        <v>457</v>
      </c>
      <c r="CY184" s="2">
        <f t="shared" si="322"/>
        <v>50</v>
      </c>
      <c r="CZ184" s="2">
        <f t="shared" si="322"/>
        <v>1768.2</v>
      </c>
      <c r="DA184" s="2">
        <f t="shared" si="322"/>
        <v>203.5</v>
      </c>
      <c r="DB184" s="2">
        <f t="shared" si="322"/>
        <v>310.5</v>
      </c>
      <c r="DC184" s="2">
        <f t="shared" si="322"/>
        <v>193</v>
      </c>
      <c r="DD184" s="2">
        <f t="shared" si="322"/>
        <v>174.5</v>
      </c>
      <c r="DE184" s="2">
        <f t="shared" si="322"/>
        <v>279.5</v>
      </c>
      <c r="DF184" s="2">
        <f t="shared" si="322"/>
        <v>19895</v>
      </c>
      <c r="DG184" s="2">
        <f t="shared" si="322"/>
        <v>93.5</v>
      </c>
      <c r="DH184" s="2">
        <f t="shared" si="322"/>
        <v>1684</v>
      </c>
      <c r="DI184" s="2">
        <f t="shared" si="322"/>
        <v>2354.1</v>
      </c>
      <c r="DJ184" s="2">
        <f t="shared" si="322"/>
        <v>601</v>
      </c>
      <c r="DK184" s="2">
        <f t="shared" si="322"/>
        <v>473.5</v>
      </c>
      <c r="DL184" s="2">
        <f t="shared" si="322"/>
        <v>5616.1</v>
      </c>
      <c r="DM184" s="2">
        <f t="shared" si="322"/>
        <v>235</v>
      </c>
      <c r="DN184" s="2">
        <f t="shared" si="322"/>
        <v>1296</v>
      </c>
      <c r="DO184" s="2">
        <f t="shared" si="322"/>
        <v>3290</v>
      </c>
      <c r="DP184" s="2">
        <f t="shared" si="322"/>
        <v>199</v>
      </c>
      <c r="DQ184" s="2">
        <f t="shared" si="322"/>
        <v>888</v>
      </c>
      <c r="DR184" s="2">
        <f t="shared" si="322"/>
        <v>1266.0999999999999</v>
      </c>
      <c r="DS184" s="2">
        <f t="shared" si="322"/>
        <v>545</v>
      </c>
      <c r="DT184" s="2">
        <f t="shared" si="322"/>
        <v>175</v>
      </c>
      <c r="DU184" s="2">
        <f t="shared" si="322"/>
        <v>346</v>
      </c>
      <c r="DV184" s="2">
        <f t="shared" si="322"/>
        <v>198</v>
      </c>
      <c r="DW184" s="2">
        <f t="shared" si="322"/>
        <v>285</v>
      </c>
      <c r="DX184" s="2">
        <f t="shared" si="322"/>
        <v>168</v>
      </c>
      <c r="DY184" s="2">
        <f t="shared" si="322"/>
        <v>280</v>
      </c>
      <c r="DZ184" s="2">
        <f t="shared" si="322"/>
        <v>607.5</v>
      </c>
      <c r="EA184" s="2">
        <f t="shared" ref="EA184:FX184" si="323">EA103</f>
        <v>507.5</v>
      </c>
      <c r="EB184" s="2">
        <f t="shared" si="323"/>
        <v>498</v>
      </c>
      <c r="EC184" s="2">
        <f t="shared" si="323"/>
        <v>260</v>
      </c>
      <c r="ED184" s="2">
        <f t="shared" si="323"/>
        <v>1546.5</v>
      </c>
      <c r="EE184" s="2">
        <f t="shared" si="323"/>
        <v>185.5</v>
      </c>
      <c r="EF184" s="2">
        <f t="shared" si="323"/>
        <v>1262</v>
      </c>
      <c r="EG184" s="2">
        <f t="shared" si="323"/>
        <v>250</v>
      </c>
      <c r="EH184" s="2">
        <f t="shared" si="323"/>
        <v>246</v>
      </c>
      <c r="EI184" s="2">
        <f t="shared" si="323"/>
        <v>13283</v>
      </c>
      <c r="EJ184" s="2">
        <f t="shared" si="323"/>
        <v>9987.5</v>
      </c>
      <c r="EK184" s="2">
        <f t="shared" si="323"/>
        <v>663.5</v>
      </c>
      <c r="EL184" s="2">
        <f t="shared" si="323"/>
        <v>447</v>
      </c>
      <c r="EM184" s="2">
        <f t="shared" si="323"/>
        <v>355</v>
      </c>
      <c r="EN184" s="2">
        <f t="shared" si="323"/>
        <v>919.5</v>
      </c>
      <c r="EO184" s="2">
        <f t="shared" si="323"/>
        <v>287</v>
      </c>
      <c r="EP184" s="2">
        <f t="shared" si="323"/>
        <v>428.5</v>
      </c>
      <c r="EQ184" s="2">
        <f t="shared" si="323"/>
        <v>2528.4</v>
      </c>
      <c r="ER184" s="2">
        <f t="shared" si="323"/>
        <v>308.5</v>
      </c>
      <c r="ES184" s="2">
        <f t="shared" si="323"/>
        <v>157</v>
      </c>
      <c r="ET184" s="2">
        <f t="shared" si="323"/>
        <v>197.5</v>
      </c>
      <c r="EU184" s="2">
        <f t="shared" si="323"/>
        <v>568</v>
      </c>
      <c r="EV184" s="2">
        <f t="shared" si="323"/>
        <v>66</v>
      </c>
      <c r="EW184" s="2">
        <f t="shared" si="323"/>
        <v>746.5</v>
      </c>
      <c r="EX184" s="2">
        <f t="shared" si="323"/>
        <v>173.5</v>
      </c>
      <c r="EY184" s="2">
        <f t="shared" si="323"/>
        <v>651</v>
      </c>
      <c r="EZ184" s="2">
        <f t="shared" si="323"/>
        <v>127</v>
      </c>
      <c r="FA184" s="2">
        <f t="shared" si="323"/>
        <v>3257</v>
      </c>
      <c r="FB184" s="2">
        <f t="shared" si="323"/>
        <v>275.5</v>
      </c>
      <c r="FC184" s="2">
        <f t="shared" si="323"/>
        <v>1644.9</v>
      </c>
      <c r="FD184" s="2">
        <f t="shared" si="323"/>
        <v>399</v>
      </c>
      <c r="FE184" s="2">
        <f t="shared" si="323"/>
        <v>70</v>
      </c>
      <c r="FF184" s="2">
        <f t="shared" si="323"/>
        <v>175</v>
      </c>
      <c r="FG184" s="2">
        <f t="shared" si="323"/>
        <v>114</v>
      </c>
      <c r="FH184" s="2">
        <f t="shared" si="323"/>
        <v>69</v>
      </c>
      <c r="FI184" s="2">
        <f t="shared" si="323"/>
        <v>1645</v>
      </c>
      <c r="FJ184" s="2">
        <f t="shared" si="323"/>
        <v>2016.5</v>
      </c>
      <c r="FK184" s="2">
        <f t="shared" si="323"/>
        <v>2482</v>
      </c>
      <c r="FL184" s="2">
        <f t="shared" si="323"/>
        <v>8538.5</v>
      </c>
      <c r="FM184" s="2">
        <f t="shared" si="323"/>
        <v>3981.5</v>
      </c>
      <c r="FN184" s="2">
        <f t="shared" si="323"/>
        <v>22705.3</v>
      </c>
      <c r="FO184" s="2">
        <f t="shared" si="323"/>
        <v>1119.2</v>
      </c>
      <c r="FP184" s="2">
        <f t="shared" si="323"/>
        <v>2341.5</v>
      </c>
      <c r="FQ184" s="2">
        <f t="shared" si="323"/>
        <v>982.5</v>
      </c>
      <c r="FR184" s="2">
        <f t="shared" si="323"/>
        <v>162.5</v>
      </c>
      <c r="FS184" s="2">
        <f t="shared" si="323"/>
        <v>160.5</v>
      </c>
      <c r="FT184" s="2">
        <f t="shared" si="323"/>
        <v>54</v>
      </c>
      <c r="FU184" s="2">
        <f t="shared" si="323"/>
        <v>760</v>
      </c>
      <c r="FV184" s="2">
        <f t="shared" si="323"/>
        <v>693</v>
      </c>
      <c r="FW184" s="2">
        <f t="shared" si="323"/>
        <v>130</v>
      </c>
      <c r="FX184" s="2">
        <f t="shared" si="323"/>
        <v>64</v>
      </c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</row>
    <row r="185" spans="1:215" x14ac:dyDescent="0.35">
      <c r="A185" s="3" t="s">
        <v>928</v>
      </c>
      <c r="B185" s="2" t="s">
        <v>929</v>
      </c>
      <c r="C185" s="46" t="s">
        <v>930</v>
      </c>
      <c r="D185" s="46" t="s">
        <v>930</v>
      </c>
      <c r="E185" s="46" t="s">
        <v>930</v>
      </c>
      <c r="F185" s="46" t="s">
        <v>930</v>
      </c>
      <c r="G185" s="46" t="s">
        <v>931</v>
      </c>
      <c r="H185" s="46" t="s">
        <v>931</v>
      </c>
      <c r="I185" s="46" t="s">
        <v>930</v>
      </c>
      <c r="J185" s="46" t="s">
        <v>931</v>
      </c>
      <c r="K185" s="46" t="s">
        <v>932</v>
      </c>
      <c r="L185" s="46" t="s">
        <v>930</v>
      </c>
      <c r="M185" s="46" t="s">
        <v>930</v>
      </c>
      <c r="N185" s="46" t="s">
        <v>930</v>
      </c>
      <c r="O185" s="46" t="s">
        <v>930</v>
      </c>
      <c r="P185" s="46" t="s">
        <v>932</v>
      </c>
      <c r="Q185" s="46" t="s">
        <v>930</v>
      </c>
      <c r="R185" s="46" t="s">
        <v>931</v>
      </c>
      <c r="S185" s="46" t="s">
        <v>931</v>
      </c>
      <c r="T185" s="46" t="s">
        <v>932</v>
      </c>
      <c r="U185" s="46" t="s">
        <v>932</v>
      </c>
      <c r="V185" s="46" t="s">
        <v>932</v>
      </c>
      <c r="W185" s="46" t="s">
        <v>932</v>
      </c>
      <c r="X185" s="46" t="s">
        <v>932</v>
      </c>
      <c r="Y185" s="46" t="s">
        <v>932</v>
      </c>
      <c r="Z185" s="46" t="s">
        <v>932</v>
      </c>
      <c r="AA185" s="46" t="s">
        <v>930</v>
      </c>
      <c r="AB185" s="46" t="s">
        <v>930</v>
      </c>
      <c r="AC185" s="46" t="s">
        <v>932</v>
      </c>
      <c r="AD185" s="46" t="s">
        <v>931</v>
      </c>
      <c r="AE185" s="46" t="s">
        <v>932</v>
      </c>
      <c r="AF185" s="46" t="s">
        <v>932</v>
      </c>
      <c r="AG185" s="46" t="s">
        <v>932</v>
      </c>
      <c r="AH185" s="46" t="s">
        <v>932</v>
      </c>
      <c r="AI185" s="46" t="s">
        <v>932</v>
      </c>
      <c r="AJ185" s="46" t="s">
        <v>932</v>
      </c>
      <c r="AK185" s="46" t="s">
        <v>932</v>
      </c>
      <c r="AL185" s="46" t="s">
        <v>932</v>
      </c>
      <c r="AM185" s="46" t="s">
        <v>932</v>
      </c>
      <c r="AN185" s="46" t="s">
        <v>932</v>
      </c>
      <c r="AO185" s="46" t="s">
        <v>931</v>
      </c>
      <c r="AP185" s="46" t="s">
        <v>930</v>
      </c>
      <c r="AQ185" s="46" t="s">
        <v>932</v>
      </c>
      <c r="AR185" s="46" t="s">
        <v>930</v>
      </c>
      <c r="AS185" s="46" t="s">
        <v>931</v>
      </c>
      <c r="AT185" s="46" t="s">
        <v>931</v>
      </c>
      <c r="AU185" s="46" t="s">
        <v>932</v>
      </c>
      <c r="AV185" s="46" t="s">
        <v>932</v>
      </c>
      <c r="AW185" s="46" t="s">
        <v>932</v>
      </c>
      <c r="AX185" s="46" t="s">
        <v>932</v>
      </c>
      <c r="AY185" s="46" t="s">
        <v>932</v>
      </c>
      <c r="AZ185" s="46" t="s">
        <v>930</v>
      </c>
      <c r="BA185" s="46" t="s">
        <v>930</v>
      </c>
      <c r="BB185" s="46" t="s">
        <v>930</v>
      </c>
      <c r="BC185" s="46" t="s">
        <v>930</v>
      </c>
      <c r="BD185" s="46" t="s">
        <v>930</v>
      </c>
      <c r="BE185" s="46" t="s">
        <v>930</v>
      </c>
      <c r="BF185" s="46" t="s">
        <v>930</v>
      </c>
      <c r="BG185" s="46" t="s">
        <v>932</v>
      </c>
      <c r="BH185" s="46" t="s">
        <v>932</v>
      </c>
      <c r="BI185" s="46" t="s">
        <v>932</v>
      </c>
      <c r="BJ185" s="46" t="s">
        <v>930</v>
      </c>
      <c r="BK185" s="46" t="s">
        <v>930</v>
      </c>
      <c r="BL185" s="46" t="s">
        <v>932</v>
      </c>
      <c r="BM185" s="46" t="s">
        <v>932</v>
      </c>
      <c r="BN185" s="46" t="s">
        <v>931</v>
      </c>
      <c r="BO185" s="46" t="s">
        <v>931</v>
      </c>
      <c r="BP185" s="46" t="s">
        <v>932</v>
      </c>
      <c r="BQ185" s="46" t="s">
        <v>931</v>
      </c>
      <c r="BR185" s="46" t="s">
        <v>931</v>
      </c>
      <c r="BS185" s="46" t="s">
        <v>931</v>
      </c>
      <c r="BT185" s="46" t="s">
        <v>932</v>
      </c>
      <c r="BU185" s="46" t="s">
        <v>932</v>
      </c>
      <c r="BV185" s="46" t="s">
        <v>931</v>
      </c>
      <c r="BW185" s="46" t="s">
        <v>931</v>
      </c>
      <c r="BX185" s="46" t="s">
        <v>932</v>
      </c>
      <c r="BY185" s="46" t="s">
        <v>932</v>
      </c>
      <c r="BZ185" s="46" t="s">
        <v>932</v>
      </c>
      <c r="CA185" s="46" t="s">
        <v>932</v>
      </c>
      <c r="CB185" s="46" t="s">
        <v>930</v>
      </c>
      <c r="CC185" s="46" t="s">
        <v>932</v>
      </c>
      <c r="CD185" s="46" t="s">
        <v>932</v>
      </c>
      <c r="CE185" s="46" t="s">
        <v>932</v>
      </c>
      <c r="CF185" s="46" t="s">
        <v>932</v>
      </c>
      <c r="CG185" s="46" t="s">
        <v>932</v>
      </c>
      <c r="CH185" s="46" t="s">
        <v>932</v>
      </c>
      <c r="CI185" s="46" t="s">
        <v>932</v>
      </c>
      <c r="CJ185" s="46" t="s">
        <v>932</v>
      </c>
      <c r="CK185" s="46" t="s">
        <v>931</v>
      </c>
      <c r="CL185" s="46" t="s">
        <v>931</v>
      </c>
      <c r="CM185" s="46" t="s">
        <v>932</v>
      </c>
      <c r="CN185" s="46" t="s">
        <v>930</v>
      </c>
      <c r="CO185" s="46" t="s">
        <v>930</v>
      </c>
      <c r="CP185" s="46" t="s">
        <v>931</v>
      </c>
      <c r="CQ185" s="46" t="s">
        <v>932</v>
      </c>
      <c r="CR185" s="46" t="s">
        <v>932</v>
      </c>
      <c r="CS185" s="46" t="s">
        <v>932</v>
      </c>
      <c r="CT185" s="46" t="s">
        <v>932</v>
      </c>
      <c r="CU185" s="46" t="s">
        <v>932</v>
      </c>
      <c r="CV185" s="46" t="s">
        <v>932</v>
      </c>
      <c r="CW185" s="46" t="s">
        <v>932</v>
      </c>
      <c r="CX185" s="46" t="s">
        <v>932</v>
      </c>
      <c r="CY185" s="46" t="s">
        <v>932</v>
      </c>
      <c r="CZ185" s="46" t="s">
        <v>931</v>
      </c>
      <c r="DA185" s="46" t="s">
        <v>932</v>
      </c>
      <c r="DB185" s="46" t="s">
        <v>932</v>
      </c>
      <c r="DC185" s="46" t="s">
        <v>932</v>
      </c>
      <c r="DD185" s="46" t="s">
        <v>932</v>
      </c>
      <c r="DE185" s="46" t="s">
        <v>932</v>
      </c>
      <c r="DF185" s="46" t="s">
        <v>930</v>
      </c>
      <c r="DG185" s="46" t="s">
        <v>932</v>
      </c>
      <c r="DH185" s="46" t="s">
        <v>931</v>
      </c>
      <c r="DI185" s="46" t="s">
        <v>931</v>
      </c>
      <c r="DJ185" s="46" t="s">
        <v>932</v>
      </c>
      <c r="DK185" s="46" t="s">
        <v>932</v>
      </c>
      <c r="DL185" s="46" t="s">
        <v>931</v>
      </c>
      <c r="DM185" s="46" t="s">
        <v>932</v>
      </c>
      <c r="DN185" s="46" t="s">
        <v>931</v>
      </c>
      <c r="DO185" s="46" t="s">
        <v>931</v>
      </c>
      <c r="DP185" s="46" t="s">
        <v>932</v>
      </c>
      <c r="DQ185" s="46" t="s">
        <v>932</v>
      </c>
      <c r="DR185" s="46" t="s">
        <v>931</v>
      </c>
      <c r="DS185" s="46" t="s">
        <v>932</v>
      </c>
      <c r="DT185" s="46" t="s">
        <v>932</v>
      </c>
      <c r="DU185" s="46" t="s">
        <v>932</v>
      </c>
      <c r="DV185" s="46" t="s">
        <v>932</v>
      </c>
      <c r="DW185" s="46" t="s">
        <v>932</v>
      </c>
      <c r="DX185" s="46" t="s">
        <v>932</v>
      </c>
      <c r="DY185" s="46" t="s">
        <v>932</v>
      </c>
      <c r="DZ185" s="46" t="s">
        <v>932</v>
      </c>
      <c r="EA185" s="46" t="s">
        <v>932</v>
      </c>
      <c r="EB185" s="46" t="s">
        <v>932</v>
      </c>
      <c r="EC185" s="46" t="s">
        <v>932</v>
      </c>
      <c r="ED185" s="46" t="s">
        <v>931</v>
      </c>
      <c r="EE185" s="46" t="s">
        <v>932</v>
      </c>
      <c r="EF185" s="46" t="s">
        <v>931</v>
      </c>
      <c r="EG185" s="46" t="s">
        <v>932</v>
      </c>
      <c r="EH185" s="46" t="s">
        <v>932</v>
      </c>
      <c r="EI185" s="46" t="s">
        <v>930</v>
      </c>
      <c r="EJ185" s="46" t="s">
        <v>930</v>
      </c>
      <c r="EK185" s="46" t="s">
        <v>932</v>
      </c>
      <c r="EL185" s="46" t="s">
        <v>932</v>
      </c>
      <c r="EM185" s="46" t="s">
        <v>932</v>
      </c>
      <c r="EN185" s="46" t="s">
        <v>932</v>
      </c>
      <c r="EO185" s="46" t="s">
        <v>932</v>
      </c>
      <c r="EP185" s="46" t="s">
        <v>932</v>
      </c>
      <c r="EQ185" s="46" t="s">
        <v>931</v>
      </c>
      <c r="ER185" s="46" t="s">
        <v>932</v>
      </c>
      <c r="ES185" s="46" t="s">
        <v>932</v>
      </c>
      <c r="ET185" s="46" t="s">
        <v>932</v>
      </c>
      <c r="EU185" s="46" t="s">
        <v>932</v>
      </c>
      <c r="EV185" s="46" t="s">
        <v>932</v>
      </c>
      <c r="EW185" s="46" t="s">
        <v>932</v>
      </c>
      <c r="EX185" s="46" t="s">
        <v>932</v>
      </c>
      <c r="EY185" s="46" t="s">
        <v>932</v>
      </c>
      <c r="EZ185" s="46" t="s">
        <v>932</v>
      </c>
      <c r="FA185" s="46" t="s">
        <v>931</v>
      </c>
      <c r="FB185" s="46" t="s">
        <v>932</v>
      </c>
      <c r="FC185" s="46" t="s">
        <v>931</v>
      </c>
      <c r="FD185" s="46" t="s">
        <v>932</v>
      </c>
      <c r="FE185" s="46" t="s">
        <v>932</v>
      </c>
      <c r="FF185" s="46" t="s">
        <v>932</v>
      </c>
      <c r="FG185" s="46" t="s">
        <v>932</v>
      </c>
      <c r="FH185" s="46" t="s">
        <v>932</v>
      </c>
      <c r="FI185" s="46" t="s">
        <v>931</v>
      </c>
      <c r="FJ185" s="46" t="s">
        <v>931</v>
      </c>
      <c r="FK185" s="46" t="s">
        <v>931</v>
      </c>
      <c r="FL185" s="46" t="s">
        <v>930</v>
      </c>
      <c r="FM185" s="46" t="s">
        <v>931</v>
      </c>
      <c r="FN185" s="46" t="s">
        <v>930</v>
      </c>
      <c r="FO185" s="46" t="s">
        <v>931</v>
      </c>
      <c r="FP185" s="46" t="s">
        <v>931</v>
      </c>
      <c r="FQ185" s="46" t="s">
        <v>932</v>
      </c>
      <c r="FR185" s="46" t="s">
        <v>932</v>
      </c>
      <c r="FS185" s="46" t="s">
        <v>932</v>
      </c>
      <c r="FT185" s="46" t="s">
        <v>932</v>
      </c>
      <c r="FU185" s="46" t="s">
        <v>932</v>
      </c>
      <c r="FV185" s="46" t="s">
        <v>932</v>
      </c>
      <c r="FW185" s="46" t="s">
        <v>932</v>
      </c>
      <c r="FX185" s="46" t="s">
        <v>932</v>
      </c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</row>
    <row r="186" spans="1:215" x14ac:dyDescent="0.35">
      <c r="A186" s="3" t="s">
        <v>933</v>
      </c>
      <c r="B186" s="2" t="s">
        <v>934</v>
      </c>
      <c r="C186" s="2">
        <f t="shared" ref="C186:AH186" si="324">IF(AND(OR(C185="Rural",C185="Small Rural"),C184&lt;6500),1,0)</f>
        <v>0</v>
      </c>
      <c r="D186" s="2">
        <f t="shared" si="324"/>
        <v>0</v>
      </c>
      <c r="E186" s="2">
        <f t="shared" si="324"/>
        <v>0</v>
      </c>
      <c r="F186" s="2">
        <f t="shared" si="324"/>
        <v>0</v>
      </c>
      <c r="G186" s="2">
        <f t="shared" si="324"/>
        <v>1</v>
      </c>
      <c r="H186" s="2">
        <f t="shared" si="324"/>
        <v>1</v>
      </c>
      <c r="I186" s="2">
        <f t="shared" si="324"/>
        <v>0</v>
      </c>
      <c r="J186" s="2">
        <f t="shared" si="324"/>
        <v>1</v>
      </c>
      <c r="K186" s="2">
        <f t="shared" si="324"/>
        <v>1</v>
      </c>
      <c r="L186" s="2">
        <f t="shared" si="324"/>
        <v>0</v>
      </c>
      <c r="M186" s="2">
        <f t="shared" si="324"/>
        <v>0</v>
      </c>
      <c r="N186" s="2">
        <f t="shared" si="324"/>
        <v>0</v>
      </c>
      <c r="O186" s="2">
        <f t="shared" si="324"/>
        <v>0</v>
      </c>
      <c r="P186" s="2">
        <f t="shared" si="324"/>
        <v>1</v>
      </c>
      <c r="Q186" s="2">
        <f t="shared" si="324"/>
        <v>0</v>
      </c>
      <c r="R186" s="2">
        <f t="shared" si="324"/>
        <v>0</v>
      </c>
      <c r="S186" s="2">
        <f t="shared" si="324"/>
        <v>1</v>
      </c>
      <c r="T186" s="2">
        <f t="shared" si="324"/>
        <v>1</v>
      </c>
      <c r="U186" s="2">
        <f t="shared" si="324"/>
        <v>1</v>
      </c>
      <c r="V186" s="2">
        <f t="shared" si="324"/>
        <v>1</v>
      </c>
      <c r="W186" s="2">
        <f t="shared" si="324"/>
        <v>1</v>
      </c>
      <c r="X186" s="2">
        <f t="shared" si="324"/>
        <v>1</v>
      </c>
      <c r="Y186" s="2">
        <f t="shared" si="324"/>
        <v>1</v>
      </c>
      <c r="Z186" s="2">
        <f t="shared" si="324"/>
        <v>1</v>
      </c>
      <c r="AA186" s="2">
        <f t="shared" si="324"/>
        <v>0</v>
      </c>
      <c r="AB186" s="2">
        <f t="shared" si="324"/>
        <v>0</v>
      </c>
      <c r="AC186" s="2">
        <f t="shared" si="324"/>
        <v>1</v>
      </c>
      <c r="AD186" s="2">
        <f t="shared" si="324"/>
        <v>1</v>
      </c>
      <c r="AE186" s="2">
        <f t="shared" si="324"/>
        <v>1</v>
      </c>
      <c r="AF186" s="2">
        <f t="shared" si="324"/>
        <v>1</v>
      </c>
      <c r="AG186" s="2">
        <f t="shared" si="324"/>
        <v>1</v>
      </c>
      <c r="AH186" s="2">
        <f t="shared" si="324"/>
        <v>1</v>
      </c>
      <c r="AI186" s="2">
        <f t="shared" ref="AI186:BN186" si="325">IF(AND(OR(AI185="Rural",AI185="Small Rural"),AI184&lt;6500),1,0)</f>
        <v>1</v>
      </c>
      <c r="AJ186" s="2">
        <f t="shared" si="325"/>
        <v>1</v>
      </c>
      <c r="AK186" s="2">
        <f t="shared" si="325"/>
        <v>1</v>
      </c>
      <c r="AL186" s="2">
        <f t="shared" si="325"/>
        <v>1</v>
      </c>
      <c r="AM186" s="2">
        <f t="shared" si="325"/>
        <v>1</v>
      </c>
      <c r="AN186" s="2">
        <f t="shared" si="325"/>
        <v>1</v>
      </c>
      <c r="AO186" s="2">
        <f t="shared" si="325"/>
        <v>1</v>
      </c>
      <c r="AP186" s="2">
        <f t="shared" si="325"/>
        <v>0</v>
      </c>
      <c r="AQ186" s="2">
        <f t="shared" si="325"/>
        <v>1</v>
      </c>
      <c r="AR186" s="2">
        <f t="shared" si="325"/>
        <v>0</v>
      </c>
      <c r="AS186" s="2">
        <f t="shared" si="325"/>
        <v>1</v>
      </c>
      <c r="AT186" s="2">
        <f t="shared" si="325"/>
        <v>1</v>
      </c>
      <c r="AU186" s="2">
        <f t="shared" si="325"/>
        <v>1</v>
      </c>
      <c r="AV186" s="2">
        <f t="shared" si="325"/>
        <v>1</v>
      </c>
      <c r="AW186" s="2">
        <f t="shared" si="325"/>
        <v>1</v>
      </c>
      <c r="AX186" s="2">
        <f t="shared" si="325"/>
        <v>1</v>
      </c>
      <c r="AY186" s="2">
        <f t="shared" si="325"/>
        <v>1</v>
      </c>
      <c r="AZ186" s="2">
        <f t="shared" si="325"/>
        <v>0</v>
      </c>
      <c r="BA186" s="2">
        <f t="shared" si="325"/>
        <v>0</v>
      </c>
      <c r="BB186" s="2">
        <f t="shared" si="325"/>
        <v>0</v>
      </c>
      <c r="BC186" s="2">
        <f t="shared" si="325"/>
        <v>0</v>
      </c>
      <c r="BD186" s="2">
        <f t="shared" si="325"/>
        <v>0</v>
      </c>
      <c r="BE186" s="2">
        <f t="shared" si="325"/>
        <v>0</v>
      </c>
      <c r="BF186" s="2">
        <f t="shared" si="325"/>
        <v>0</v>
      </c>
      <c r="BG186" s="2">
        <f t="shared" si="325"/>
        <v>1</v>
      </c>
      <c r="BH186" s="2">
        <f t="shared" si="325"/>
        <v>1</v>
      </c>
      <c r="BI186" s="2">
        <f t="shared" si="325"/>
        <v>1</v>
      </c>
      <c r="BJ186" s="2">
        <f t="shared" si="325"/>
        <v>0</v>
      </c>
      <c r="BK186" s="2">
        <f t="shared" si="325"/>
        <v>0</v>
      </c>
      <c r="BL186" s="2">
        <f t="shared" si="325"/>
        <v>1</v>
      </c>
      <c r="BM186" s="2">
        <f t="shared" si="325"/>
        <v>1</v>
      </c>
      <c r="BN186" s="2">
        <f t="shared" si="325"/>
        <v>1</v>
      </c>
      <c r="BO186" s="2">
        <f t="shared" ref="BO186" si="326">IF(AND(OR(BO185="Rural",BO185="Small Rural"),BO184&lt;6500),1,0)</f>
        <v>1</v>
      </c>
      <c r="BP186" s="2">
        <f t="shared" ref="BP186:EA186" si="327">IF(AND(OR(BP185="Rural",BP185="Small Rural"),BP184&lt;6500),1,0)</f>
        <v>1</v>
      </c>
      <c r="BQ186" s="2">
        <f t="shared" si="327"/>
        <v>1</v>
      </c>
      <c r="BR186" s="2">
        <f t="shared" si="327"/>
        <v>1</v>
      </c>
      <c r="BS186" s="2">
        <f t="shared" si="327"/>
        <v>1</v>
      </c>
      <c r="BT186" s="2">
        <f t="shared" si="327"/>
        <v>1</v>
      </c>
      <c r="BU186" s="2">
        <f t="shared" si="327"/>
        <v>1</v>
      </c>
      <c r="BV186" s="2">
        <f t="shared" si="327"/>
        <v>1</v>
      </c>
      <c r="BW186" s="2">
        <f t="shared" si="327"/>
        <v>1</v>
      </c>
      <c r="BX186" s="2">
        <f t="shared" si="327"/>
        <v>1</v>
      </c>
      <c r="BY186" s="2">
        <f t="shared" si="327"/>
        <v>1</v>
      </c>
      <c r="BZ186" s="2">
        <f t="shared" si="327"/>
        <v>1</v>
      </c>
      <c r="CA186" s="2">
        <f t="shared" si="327"/>
        <v>1</v>
      </c>
      <c r="CB186" s="2">
        <f t="shared" si="327"/>
        <v>0</v>
      </c>
      <c r="CC186" s="2">
        <f t="shared" si="327"/>
        <v>1</v>
      </c>
      <c r="CD186" s="2">
        <f t="shared" si="327"/>
        <v>1</v>
      </c>
      <c r="CE186" s="2">
        <f t="shared" si="327"/>
        <v>1</v>
      </c>
      <c r="CF186" s="2">
        <f t="shared" si="327"/>
        <v>1</v>
      </c>
      <c r="CG186" s="2">
        <f t="shared" si="327"/>
        <v>1</v>
      </c>
      <c r="CH186" s="2">
        <f t="shared" si="327"/>
        <v>1</v>
      </c>
      <c r="CI186" s="2">
        <f t="shared" si="327"/>
        <v>1</v>
      </c>
      <c r="CJ186" s="2">
        <f t="shared" si="327"/>
        <v>1</v>
      </c>
      <c r="CK186" s="2">
        <f t="shared" si="327"/>
        <v>1</v>
      </c>
      <c r="CL186" s="2">
        <f t="shared" si="327"/>
        <v>1</v>
      </c>
      <c r="CM186" s="2">
        <f t="shared" si="327"/>
        <v>1</v>
      </c>
      <c r="CN186" s="2">
        <f t="shared" si="327"/>
        <v>0</v>
      </c>
      <c r="CO186" s="2">
        <f t="shared" si="327"/>
        <v>0</v>
      </c>
      <c r="CP186" s="2">
        <f t="shared" si="327"/>
        <v>1</v>
      </c>
      <c r="CQ186" s="2">
        <f t="shared" si="327"/>
        <v>1</v>
      </c>
      <c r="CR186" s="2">
        <f t="shared" si="327"/>
        <v>1</v>
      </c>
      <c r="CS186" s="2">
        <f t="shared" si="327"/>
        <v>1</v>
      </c>
      <c r="CT186" s="2">
        <f t="shared" si="327"/>
        <v>1</v>
      </c>
      <c r="CU186" s="2">
        <f t="shared" si="327"/>
        <v>1</v>
      </c>
      <c r="CV186" s="2">
        <f t="shared" si="327"/>
        <v>1</v>
      </c>
      <c r="CW186" s="2">
        <f t="shared" si="327"/>
        <v>1</v>
      </c>
      <c r="CX186" s="2">
        <f t="shared" si="327"/>
        <v>1</v>
      </c>
      <c r="CY186" s="2">
        <f t="shared" si="327"/>
        <v>1</v>
      </c>
      <c r="CZ186" s="2">
        <f t="shared" si="327"/>
        <v>1</v>
      </c>
      <c r="DA186" s="2">
        <f t="shared" si="327"/>
        <v>1</v>
      </c>
      <c r="DB186" s="2">
        <f t="shared" si="327"/>
        <v>1</v>
      </c>
      <c r="DC186" s="2">
        <f t="shared" si="327"/>
        <v>1</v>
      </c>
      <c r="DD186" s="2">
        <f t="shared" si="327"/>
        <v>1</v>
      </c>
      <c r="DE186" s="2">
        <f t="shared" si="327"/>
        <v>1</v>
      </c>
      <c r="DF186" s="2">
        <f t="shared" si="327"/>
        <v>0</v>
      </c>
      <c r="DG186" s="2">
        <f t="shared" si="327"/>
        <v>1</v>
      </c>
      <c r="DH186" s="2">
        <f t="shared" si="327"/>
        <v>1</v>
      </c>
      <c r="DI186" s="2">
        <f t="shared" si="327"/>
        <v>1</v>
      </c>
      <c r="DJ186" s="2">
        <f t="shared" si="327"/>
        <v>1</v>
      </c>
      <c r="DK186" s="2">
        <f t="shared" si="327"/>
        <v>1</v>
      </c>
      <c r="DL186" s="2">
        <f t="shared" si="327"/>
        <v>1</v>
      </c>
      <c r="DM186" s="2">
        <f t="shared" si="327"/>
        <v>1</v>
      </c>
      <c r="DN186" s="2">
        <f t="shared" si="327"/>
        <v>1</v>
      </c>
      <c r="DO186" s="2">
        <f t="shared" si="327"/>
        <v>1</v>
      </c>
      <c r="DP186" s="2">
        <f t="shared" si="327"/>
        <v>1</v>
      </c>
      <c r="DQ186" s="2">
        <f t="shared" si="327"/>
        <v>1</v>
      </c>
      <c r="DR186" s="2">
        <f t="shared" si="327"/>
        <v>1</v>
      </c>
      <c r="DS186" s="2">
        <f t="shared" si="327"/>
        <v>1</v>
      </c>
      <c r="DT186" s="2">
        <f t="shared" si="327"/>
        <v>1</v>
      </c>
      <c r="DU186" s="2">
        <f t="shared" si="327"/>
        <v>1</v>
      </c>
      <c r="DV186" s="2">
        <f t="shared" si="327"/>
        <v>1</v>
      </c>
      <c r="DW186" s="2">
        <f t="shared" si="327"/>
        <v>1</v>
      </c>
      <c r="DX186" s="2">
        <f t="shared" si="327"/>
        <v>1</v>
      </c>
      <c r="DY186" s="2">
        <f t="shared" si="327"/>
        <v>1</v>
      </c>
      <c r="DZ186" s="2">
        <f t="shared" si="327"/>
        <v>1</v>
      </c>
      <c r="EA186" s="2">
        <f t="shared" si="327"/>
        <v>1</v>
      </c>
      <c r="EB186" s="2">
        <f t="shared" ref="EB186:FX186" si="328">IF(AND(OR(EB185="Rural",EB185="Small Rural"),EB184&lt;6500),1,0)</f>
        <v>1</v>
      </c>
      <c r="EC186" s="2">
        <f t="shared" si="328"/>
        <v>1</v>
      </c>
      <c r="ED186" s="2">
        <f t="shared" si="328"/>
        <v>1</v>
      </c>
      <c r="EE186" s="2">
        <f t="shared" si="328"/>
        <v>1</v>
      </c>
      <c r="EF186" s="2">
        <f t="shared" si="328"/>
        <v>1</v>
      </c>
      <c r="EG186" s="2">
        <f t="shared" si="328"/>
        <v>1</v>
      </c>
      <c r="EH186" s="2">
        <f t="shared" si="328"/>
        <v>1</v>
      </c>
      <c r="EI186" s="2">
        <f t="shared" si="328"/>
        <v>0</v>
      </c>
      <c r="EJ186" s="2">
        <f t="shared" si="328"/>
        <v>0</v>
      </c>
      <c r="EK186" s="2">
        <f t="shared" si="328"/>
        <v>1</v>
      </c>
      <c r="EL186" s="2">
        <f t="shared" si="328"/>
        <v>1</v>
      </c>
      <c r="EM186" s="2">
        <f t="shared" si="328"/>
        <v>1</v>
      </c>
      <c r="EN186" s="2">
        <f t="shared" si="328"/>
        <v>1</v>
      </c>
      <c r="EO186" s="2">
        <f t="shared" si="328"/>
        <v>1</v>
      </c>
      <c r="EP186" s="2">
        <f t="shared" si="328"/>
        <v>1</v>
      </c>
      <c r="EQ186" s="2">
        <f t="shared" si="328"/>
        <v>1</v>
      </c>
      <c r="ER186" s="2">
        <f t="shared" si="328"/>
        <v>1</v>
      </c>
      <c r="ES186" s="2">
        <f t="shared" si="328"/>
        <v>1</v>
      </c>
      <c r="ET186" s="2">
        <f t="shared" si="328"/>
        <v>1</v>
      </c>
      <c r="EU186" s="2">
        <f t="shared" si="328"/>
        <v>1</v>
      </c>
      <c r="EV186" s="2">
        <f t="shared" si="328"/>
        <v>1</v>
      </c>
      <c r="EW186" s="2">
        <f t="shared" si="328"/>
        <v>1</v>
      </c>
      <c r="EX186" s="2">
        <f t="shared" si="328"/>
        <v>1</v>
      </c>
      <c r="EY186" s="2">
        <f t="shared" si="328"/>
        <v>1</v>
      </c>
      <c r="EZ186" s="2">
        <f t="shared" si="328"/>
        <v>1</v>
      </c>
      <c r="FA186" s="2">
        <f t="shared" si="328"/>
        <v>1</v>
      </c>
      <c r="FB186" s="2">
        <f t="shared" si="328"/>
        <v>1</v>
      </c>
      <c r="FC186" s="2">
        <f t="shared" si="328"/>
        <v>1</v>
      </c>
      <c r="FD186" s="2">
        <f t="shared" si="328"/>
        <v>1</v>
      </c>
      <c r="FE186" s="2">
        <f t="shared" si="328"/>
        <v>1</v>
      </c>
      <c r="FF186" s="2">
        <f t="shared" si="328"/>
        <v>1</v>
      </c>
      <c r="FG186" s="2">
        <f t="shared" si="328"/>
        <v>1</v>
      </c>
      <c r="FH186" s="2">
        <f t="shared" si="328"/>
        <v>1</v>
      </c>
      <c r="FI186" s="2">
        <f t="shared" si="328"/>
        <v>1</v>
      </c>
      <c r="FJ186" s="2">
        <f t="shared" si="328"/>
        <v>1</v>
      </c>
      <c r="FK186" s="2">
        <f t="shared" si="328"/>
        <v>1</v>
      </c>
      <c r="FL186" s="2">
        <f t="shared" si="328"/>
        <v>0</v>
      </c>
      <c r="FM186" s="2">
        <f t="shared" si="328"/>
        <v>1</v>
      </c>
      <c r="FN186" s="2">
        <f t="shared" si="328"/>
        <v>0</v>
      </c>
      <c r="FO186" s="2">
        <f t="shared" si="328"/>
        <v>1</v>
      </c>
      <c r="FP186" s="2">
        <f t="shared" si="328"/>
        <v>1</v>
      </c>
      <c r="FQ186" s="2">
        <f t="shared" si="328"/>
        <v>1</v>
      </c>
      <c r="FR186" s="2">
        <f t="shared" si="328"/>
        <v>1</v>
      </c>
      <c r="FS186" s="2">
        <f t="shared" si="328"/>
        <v>1</v>
      </c>
      <c r="FT186" s="2">
        <f t="shared" si="328"/>
        <v>1</v>
      </c>
      <c r="FU186" s="2">
        <f t="shared" si="328"/>
        <v>1</v>
      </c>
      <c r="FV186" s="2">
        <f t="shared" si="328"/>
        <v>1</v>
      </c>
      <c r="FW186" s="2">
        <f t="shared" si="328"/>
        <v>1</v>
      </c>
      <c r="FX186" s="2">
        <f t="shared" si="328"/>
        <v>1</v>
      </c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</row>
    <row r="187" spans="1:215" x14ac:dyDescent="0.35">
      <c r="A187" s="3" t="s">
        <v>935</v>
      </c>
      <c r="B187" s="2" t="s">
        <v>1087</v>
      </c>
      <c r="C187" s="2">
        <f t="shared" ref="C187:AH187" si="329">ROUND(IF(AND(C186=1,C184&lt;1000),C184*482.05,IF(AND(C186=1,C184&lt;6500),C184*182.07,0)),2)</f>
        <v>0</v>
      </c>
      <c r="D187" s="2">
        <f t="shared" si="329"/>
        <v>0</v>
      </c>
      <c r="E187" s="2">
        <f t="shared" si="329"/>
        <v>0</v>
      </c>
      <c r="F187" s="2">
        <f t="shared" si="329"/>
        <v>0</v>
      </c>
      <c r="G187" s="2">
        <f t="shared" si="329"/>
        <v>335919.15</v>
      </c>
      <c r="H187" s="2">
        <f t="shared" si="329"/>
        <v>194996.97</v>
      </c>
      <c r="I187" s="2">
        <f t="shared" si="329"/>
        <v>0</v>
      </c>
      <c r="J187" s="2">
        <f t="shared" si="329"/>
        <v>361955.16</v>
      </c>
      <c r="K187" s="2">
        <f t="shared" si="329"/>
        <v>119789.43</v>
      </c>
      <c r="L187" s="2">
        <f t="shared" si="329"/>
        <v>0</v>
      </c>
      <c r="M187" s="2">
        <f t="shared" si="329"/>
        <v>0</v>
      </c>
      <c r="N187" s="2">
        <f t="shared" si="329"/>
        <v>0</v>
      </c>
      <c r="O187" s="2">
        <f t="shared" si="329"/>
        <v>0</v>
      </c>
      <c r="P187" s="2">
        <f t="shared" si="329"/>
        <v>150881.65</v>
      </c>
      <c r="Q187" s="2">
        <f t="shared" si="329"/>
        <v>0</v>
      </c>
      <c r="R187" s="2">
        <f t="shared" si="329"/>
        <v>0</v>
      </c>
      <c r="S187" s="2">
        <f t="shared" si="329"/>
        <v>284029.2</v>
      </c>
      <c r="T187" s="2">
        <f t="shared" si="329"/>
        <v>77128</v>
      </c>
      <c r="U187" s="2">
        <f t="shared" si="329"/>
        <v>26030.7</v>
      </c>
      <c r="V187" s="2">
        <f t="shared" si="329"/>
        <v>121958.65</v>
      </c>
      <c r="W187" s="2">
        <f t="shared" si="329"/>
        <v>24584.55</v>
      </c>
      <c r="X187" s="2">
        <f t="shared" si="329"/>
        <v>24102.5</v>
      </c>
      <c r="Y187" s="2">
        <f t="shared" si="329"/>
        <v>419624.53</v>
      </c>
      <c r="Z187" s="2">
        <f t="shared" si="329"/>
        <v>111353.55</v>
      </c>
      <c r="AA187" s="2">
        <f t="shared" si="329"/>
        <v>0</v>
      </c>
      <c r="AB187" s="2">
        <f t="shared" si="329"/>
        <v>0</v>
      </c>
      <c r="AC187" s="2">
        <f t="shared" si="329"/>
        <v>408537.38</v>
      </c>
      <c r="AD187" s="2">
        <f t="shared" si="329"/>
        <v>262472.11</v>
      </c>
      <c r="AE187" s="2">
        <f t="shared" si="329"/>
        <v>46758.85</v>
      </c>
      <c r="AF187" s="2">
        <f t="shared" si="329"/>
        <v>79056.2</v>
      </c>
      <c r="AG187" s="2">
        <f t="shared" si="329"/>
        <v>282240.28000000003</v>
      </c>
      <c r="AH187" s="2">
        <f t="shared" si="329"/>
        <v>437701.4</v>
      </c>
      <c r="AI187" s="2">
        <f t="shared" ref="AI187:BN187" si="330">ROUND(IF(AND(AI186=1,AI184&lt;1000),AI184*482.05,IF(AND(AI186=1,AI184&lt;6500),AI184*182.07,0)),2)</f>
        <v>184625.15</v>
      </c>
      <c r="AJ187" s="2">
        <f t="shared" si="330"/>
        <v>87492.08</v>
      </c>
      <c r="AK187" s="2">
        <f t="shared" si="330"/>
        <v>78333.13</v>
      </c>
      <c r="AL187" s="2">
        <f t="shared" si="330"/>
        <v>139071.43</v>
      </c>
      <c r="AM187" s="2">
        <f t="shared" si="330"/>
        <v>147507.29999999999</v>
      </c>
      <c r="AN187" s="2">
        <f t="shared" si="330"/>
        <v>129189.4</v>
      </c>
      <c r="AO187" s="2">
        <f t="shared" si="330"/>
        <v>737765.85</v>
      </c>
      <c r="AP187" s="2">
        <f t="shared" si="330"/>
        <v>0</v>
      </c>
      <c r="AQ187" s="2">
        <f t="shared" si="330"/>
        <v>120994.55</v>
      </c>
      <c r="AR187" s="2">
        <f t="shared" si="330"/>
        <v>0</v>
      </c>
      <c r="AS187" s="2">
        <f t="shared" si="330"/>
        <v>1142216.1499999999</v>
      </c>
      <c r="AT187" s="2">
        <f t="shared" si="330"/>
        <v>430267.82</v>
      </c>
      <c r="AU187" s="2">
        <f t="shared" si="330"/>
        <v>129189.4</v>
      </c>
      <c r="AV187" s="2">
        <f t="shared" si="330"/>
        <v>142686.79999999999</v>
      </c>
      <c r="AW187" s="2">
        <f t="shared" si="330"/>
        <v>123886.85</v>
      </c>
      <c r="AX187" s="2">
        <f t="shared" si="330"/>
        <v>39046.050000000003</v>
      </c>
      <c r="AY187" s="2">
        <f t="shared" si="330"/>
        <v>188722.58</v>
      </c>
      <c r="AZ187" s="2">
        <f t="shared" si="330"/>
        <v>0</v>
      </c>
      <c r="BA187" s="2">
        <f t="shared" si="330"/>
        <v>0</v>
      </c>
      <c r="BB187" s="2">
        <f t="shared" si="330"/>
        <v>0</v>
      </c>
      <c r="BC187" s="2">
        <f t="shared" si="330"/>
        <v>0</v>
      </c>
      <c r="BD187" s="2">
        <f t="shared" si="330"/>
        <v>0</v>
      </c>
      <c r="BE187" s="2">
        <f t="shared" si="330"/>
        <v>0</v>
      </c>
      <c r="BF187" s="2">
        <f t="shared" si="330"/>
        <v>0</v>
      </c>
      <c r="BG187" s="2">
        <f t="shared" si="330"/>
        <v>443293.18</v>
      </c>
      <c r="BH187" s="2">
        <f t="shared" si="330"/>
        <v>276696.7</v>
      </c>
      <c r="BI187" s="2">
        <f t="shared" si="330"/>
        <v>122681.73</v>
      </c>
      <c r="BJ187" s="2">
        <f t="shared" si="330"/>
        <v>0</v>
      </c>
      <c r="BK187" s="2">
        <f t="shared" si="330"/>
        <v>0</v>
      </c>
      <c r="BL187" s="2">
        <f t="shared" si="330"/>
        <v>34948.629999999997</v>
      </c>
      <c r="BM187" s="2">
        <f t="shared" si="330"/>
        <v>168235.45</v>
      </c>
      <c r="BN187" s="2">
        <f t="shared" si="330"/>
        <v>553237.9</v>
      </c>
      <c r="BO187" s="2">
        <f t="shared" ref="BO187" si="331">ROUND(IF(AND(BO186=1,BO184&lt;1000),BO184*482.05,IF(AND(BO186=1,BO184&lt;6500),BO184*182.07,0)),2)</f>
        <v>216481.23</v>
      </c>
      <c r="BP187" s="2">
        <f t="shared" ref="BP187:EA187" si="332">ROUND(IF(AND(BP186=1,BP184&lt;1000),BP184*482.05,IF(AND(BP186=1,BP184&lt;6500),BP184*182.07,0)),2)</f>
        <v>66040.850000000006</v>
      </c>
      <c r="BQ187" s="2">
        <f t="shared" si="332"/>
        <v>1062760.8</v>
      </c>
      <c r="BR187" s="2">
        <f t="shared" si="332"/>
        <v>814672.22</v>
      </c>
      <c r="BS187" s="2">
        <f t="shared" si="332"/>
        <v>210855.27</v>
      </c>
      <c r="BT187" s="2">
        <f t="shared" si="332"/>
        <v>170163.65</v>
      </c>
      <c r="BU187" s="2">
        <f t="shared" si="332"/>
        <v>184143.1</v>
      </c>
      <c r="BV187" s="2">
        <f t="shared" si="332"/>
        <v>226313.01</v>
      </c>
      <c r="BW187" s="2">
        <f t="shared" si="332"/>
        <v>367326.23</v>
      </c>
      <c r="BX187" s="2">
        <f t="shared" si="332"/>
        <v>27476.85</v>
      </c>
      <c r="BY187" s="2">
        <f t="shared" si="332"/>
        <v>189252.83</v>
      </c>
      <c r="BZ187" s="2">
        <f t="shared" si="332"/>
        <v>109907.4</v>
      </c>
      <c r="CA187" s="2">
        <f t="shared" si="332"/>
        <v>68210.080000000002</v>
      </c>
      <c r="CB187" s="2">
        <f t="shared" si="332"/>
        <v>0</v>
      </c>
      <c r="CC187" s="2">
        <f t="shared" si="332"/>
        <v>89661.3</v>
      </c>
      <c r="CD187" s="2">
        <f t="shared" si="332"/>
        <v>24102.5</v>
      </c>
      <c r="CE187" s="2">
        <f t="shared" si="332"/>
        <v>76163.899999999994</v>
      </c>
      <c r="CF187" s="2">
        <f t="shared" si="332"/>
        <v>48205</v>
      </c>
      <c r="CG187" s="2">
        <f t="shared" si="332"/>
        <v>92071.55</v>
      </c>
      <c r="CH187" s="2">
        <f t="shared" si="332"/>
        <v>43384.5</v>
      </c>
      <c r="CI187" s="2">
        <f t="shared" si="332"/>
        <v>329240.15000000002</v>
      </c>
      <c r="CJ187" s="2">
        <f t="shared" si="332"/>
        <v>396486.13</v>
      </c>
      <c r="CK187" s="2">
        <f t="shared" si="332"/>
        <v>873244.13</v>
      </c>
      <c r="CL187" s="2">
        <f t="shared" si="332"/>
        <v>210746.03</v>
      </c>
      <c r="CM187" s="2">
        <f t="shared" si="332"/>
        <v>327119.13</v>
      </c>
      <c r="CN187" s="2">
        <f t="shared" si="332"/>
        <v>0</v>
      </c>
      <c r="CO187" s="2">
        <f t="shared" si="332"/>
        <v>0</v>
      </c>
      <c r="CP187" s="2">
        <f t="shared" si="332"/>
        <v>415671.72</v>
      </c>
      <c r="CQ187" s="2">
        <f t="shared" si="332"/>
        <v>365875.95</v>
      </c>
      <c r="CR187" s="2">
        <f t="shared" si="332"/>
        <v>93999.75</v>
      </c>
      <c r="CS187" s="2">
        <f t="shared" si="332"/>
        <v>118343.28</v>
      </c>
      <c r="CT187" s="2">
        <f t="shared" si="332"/>
        <v>53989.599999999999</v>
      </c>
      <c r="CU187" s="2">
        <f t="shared" si="332"/>
        <v>224153.25</v>
      </c>
      <c r="CV187" s="2">
        <f t="shared" si="332"/>
        <v>24102.5</v>
      </c>
      <c r="CW187" s="2">
        <f t="shared" si="332"/>
        <v>90143.35</v>
      </c>
      <c r="CX187" s="2">
        <f t="shared" si="332"/>
        <v>220296.85</v>
      </c>
      <c r="CY187" s="2">
        <f t="shared" si="332"/>
        <v>24102.5</v>
      </c>
      <c r="CZ187" s="2">
        <f t="shared" si="332"/>
        <v>321936.17</v>
      </c>
      <c r="DA187" s="2">
        <f t="shared" si="332"/>
        <v>98097.18</v>
      </c>
      <c r="DB187" s="2">
        <f t="shared" si="332"/>
        <v>149676.53</v>
      </c>
      <c r="DC187" s="2">
        <f t="shared" si="332"/>
        <v>93035.65</v>
      </c>
      <c r="DD187" s="2">
        <f t="shared" si="332"/>
        <v>84117.73</v>
      </c>
      <c r="DE187" s="2">
        <f t="shared" si="332"/>
        <v>134732.98000000001</v>
      </c>
      <c r="DF187" s="2">
        <f t="shared" si="332"/>
        <v>0</v>
      </c>
      <c r="DG187" s="2">
        <f t="shared" si="332"/>
        <v>45071.68</v>
      </c>
      <c r="DH187" s="2">
        <f t="shared" si="332"/>
        <v>306605.88</v>
      </c>
      <c r="DI187" s="2">
        <f t="shared" si="332"/>
        <v>428610.99</v>
      </c>
      <c r="DJ187" s="2">
        <f t="shared" si="332"/>
        <v>289712.05</v>
      </c>
      <c r="DK187" s="2">
        <f t="shared" si="332"/>
        <v>228250.68</v>
      </c>
      <c r="DL187" s="2">
        <f t="shared" si="332"/>
        <v>1022523.33</v>
      </c>
      <c r="DM187" s="2">
        <f t="shared" si="332"/>
        <v>113281.75</v>
      </c>
      <c r="DN187" s="2">
        <f t="shared" si="332"/>
        <v>235962.72</v>
      </c>
      <c r="DO187" s="2">
        <f t="shared" si="332"/>
        <v>599010.30000000005</v>
      </c>
      <c r="DP187" s="2">
        <f t="shared" si="332"/>
        <v>95927.95</v>
      </c>
      <c r="DQ187" s="2">
        <f t="shared" si="332"/>
        <v>428060.4</v>
      </c>
      <c r="DR187" s="2">
        <f t="shared" si="332"/>
        <v>230518.83</v>
      </c>
      <c r="DS187" s="2">
        <f t="shared" si="332"/>
        <v>262717.25</v>
      </c>
      <c r="DT187" s="2">
        <f t="shared" si="332"/>
        <v>84358.75</v>
      </c>
      <c r="DU187" s="2">
        <f t="shared" si="332"/>
        <v>166789.29999999999</v>
      </c>
      <c r="DV187" s="2">
        <f t="shared" si="332"/>
        <v>95445.9</v>
      </c>
      <c r="DW187" s="2">
        <f t="shared" si="332"/>
        <v>137384.25</v>
      </c>
      <c r="DX187" s="2">
        <f t="shared" si="332"/>
        <v>80984.399999999994</v>
      </c>
      <c r="DY187" s="2">
        <f t="shared" si="332"/>
        <v>134974</v>
      </c>
      <c r="DZ187" s="2">
        <f t="shared" si="332"/>
        <v>292845.38</v>
      </c>
      <c r="EA187" s="2">
        <f t="shared" si="332"/>
        <v>244640.38</v>
      </c>
      <c r="EB187" s="2">
        <f t="shared" ref="EB187:FX187" si="333">ROUND(IF(AND(EB186=1,EB184&lt;1000),EB184*482.05,IF(AND(EB186=1,EB184&lt;6500),EB184*182.07,0)),2)</f>
        <v>240060.9</v>
      </c>
      <c r="EC187" s="2">
        <f t="shared" si="333"/>
        <v>125333</v>
      </c>
      <c r="ED187" s="2">
        <f t="shared" si="333"/>
        <v>281571.26</v>
      </c>
      <c r="EE187" s="2">
        <f t="shared" si="333"/>
        <v>89420.28</v>
      </c>
      <c r="EF187" s="2">
        <f t="shared" si="333"/>
        <v>229772.34</v>
      </c>
      <c r="EG187" s="2">
        <f t="shared" si="333"/>
        <v>120512.5</v>
      </c>
      <c r="EH187" s="2">
        <f t="shared" si="333"/>
        <v>118584.3</v>
      </c>
      <c r="EI187" s="2">
        <f t="shared" si="333"/>
        <v>0</v>
      </c>
      <c r="EJ187" s="2">
        <f t="shared" si="333"/>
        <v>0</v>
      </c>
      <c r="EK187" s="2">
        <f t="shared" si="333"/>
        <v>319840.18</v>
      </c>
      <c r="EL187" s="2">
        <f t="shared" si="333"/>
        <v>215476.35</v>
      </c>
      <c r="EM187" s="2">
        <f t="shared" si="333"/>
        <v>171127.75</v>
      </c>
      <c r="EN187" s="2">
        <f t="shared" si="333"/>
        <v>443244.98</v>
      </c>
      <c r="EO187" s="2">
        <f t="shared" si="333"/>
        <v>138348.35</v>
      </c>
      <c r="EP187" s="2">
        <f t="shared" si="333"/>
        <v>206558.43</v>
      </c>
      <c r="EQ187" s="2">
        <f t="shared" si="333"/>
        <v>460345.79</v>
      </c>
      <c r="ER187" s="2">
        <f t="shared" si="333"/>
        <v>148712.43</v>
      </c>
      <c r="ES187" s="2">
        <f t="shared" si="333"/>
        <v>75681.850000000006</v>
      </c>
      <c r="ET187" s="2">
        <f t="shared" si="333"/>
        <v>95204.88</v>
      </c>
      <c r="EU187" s="2">
        <f t="shared" si="333"/>
        <v>273804.40000000002</v>
      </c>
      <c r="EV187" s="2">
        <f t="shared" si="333"/>
        <v>31815.3</v>
      </c>
      <c r="EW187" s="2">
        <f t="shared" si="333"/>
        <v>359850.33</v>
      </c>
      <c r="EX187" s="2">
        <f t="shared" si="333"/>
        <v>83635.679999999993</v>
      </c>
      <c r="EY187" s="2">
        <f t="shared" si="333"/>
        <v>313814.55</v>
      </c>
      <c r="EZ187" s="2">
        <f t="shared" si="333"/>
        <v>61220.35</v>
      </c>
      <c r="FA187" s="2">
        <f t="shared" si="333"/>
        <v>593001.99</v>
      </c>
      <c r="FB187" s="2">
        <f t="shared" si="333"/>
        <v>132804.78</v>
      </c>
      <c r="FC187" s="2">
        <f t="shared" si="333"/>
        <v>299486.94</v>
      </c>
      <c r="FD187" s="2">
        <f t="shared" si="333"/>
        <v>192337.95</v>
      </c>
      <c r="FE187" s="2">
        <f t="shared" si="333"/>
        <v>33743.5</v>
      </c>
      <c r="FF187" s="2">
        <f t="shared" si="333"/>
        <v>84358.75</v>
      </c>
      <c r="FG187" s="2">
        <f t="shared" si="333"/>
        <v>54953.7</v>
      </c>
      <c r="FH187" s="2">
        <f t="shared" si="333"/>
        <v>33261.449999999997</v>
      </c>
      <c r="FI187" s="2">
        <f t="shared" si="333"/>
        <v>299505.15000000002</v>
      </c>
      <c r="FJ187" s="2">
        <f t="shared" si="333"/>
        <v>367144.16</v>
      </c>
      <c r="FK187" s="2">
        <f t="shared" si="333"/>
        <v>451897.74</v>
      </c>
      <c r="FL187" s="2">
        <f t="shared" si="333"/>
        <v>0</v>
      </c>
      <c r="FM187" s="2">
        <f t="shared" si="333"/>
        <v>724911.71</v>
      </c>
      <c r="FN187" s="2">
        <f t="shared" si="333"/>
        <v>0</v>
      </c>
      <c r="FO187" s="2">
        <f t="shared" si="333"/>
        <v>203772.74</v>
      </c>
      <c r="FP187" s="2">
        <f t="shared" si="333"/>
        <v>426316.91</v>
      </c>
      <c r="FQ187" s="2">
        <f t="shared" si="333"/>
        <v>473614.13</v>
      </c>
      <c r="FR187" s="2">
        <f t="shared" si="333"/>
        <v>78333.13</v>
      </c>
      <c r="FS187" s="2">
        <f t="shared" si="333"/>
        <v>77369.03</v>
      </c>
      <c r="FT187" s="2">
        <f t="shared" si="333"/>
        <v>26030.7</v>
      </c>
      <c r="FU187" s="2">
        <f t="shared" si="333"/>
        <v>366358</v>
      </c>
      <c r="FV187" s="2">
        <f t="shared" si="333"/>
        <v>334060.65000000002</v>
      </c>
      <c r="FW187" s="2">
        <f t="shared" si="333"/>
        <v>62666.5</v>
      </c>
      <c r="FX187" s="2">
        <f t="shared" si="333"/>
        <v>30851.200000000001</v>
      </c>
      <c r="FY187" s="2"/>
      <c r="FZ187" s="2"/>
      <c r="GA187" s="62"/>
      <c r="GB187" s="2"/>
      <c r="GC187" s="2"/>
      <c r="GD187" s="2"/>
      <c r="GE187" s="2"/>
      <c r="GF187" s="2"/>
      <c r="GG187" s="2"/>
      <c r="GH187" s="2"/>
      <c r="GI187" s="2"/>
      <c r="GJ187" s="2"/>
      <c r="GK187" s="2"/>
    </row>
    <row r="188" spans="1:215" x14ac:dyDescent="0.35">
      <c r="A188" s="3" t="s">
        <v>936</v>
      </c>
      <c r="B188" s="2" t="s">
        <v>937</v>
      </c>
      <c r="C188" s="2">
        <f t="shared" ref="C188:AS188" si="334">IF(C184&gt;6500,0,IF(C185="Urban",0,MAX(C187,100000)))</f>
        <v>0</v>
      </c>
      <c r="D188" s="2">
        <f t="shared" si="334"/>
        <v>0</v>
      </c>
      <c r="E188" s="2">
        <f t="shared" si="334"/>
        <v>0</v>
      </c>
      <c r="F188" s="2">
        <f t="shared" si="334"/>
        <v>0</v>
      </c>
      <c r="G188" s="2">
        <f t="shared" si="334"/>
        <v>335919.15</v>
      </c>
      <c r="H188" s="2">
        <f t="shared" si="334"/>
        <v>194996.97</v>
      </c>
      <c r="I188" s="2">
        <f t="shared" si="334"/>
        <v>0</v>
      </c>
      <c r="J188" s="2">
        <f t="shared" si="334"/>
        <v>361955.16</v>
      </c>
      <c r="K188" s="2">
        <f t="shared" si="334"/>
        <v>119789.43</v>
      </c>
      <c r="L188" s="2">
        <f t="shared" si="334"/>
        <v>0</v>
      </c>
      <c r="M188" s="2">
        <f t="shared" si="334"/>
        <v>0</v>
      </c>
      <c r="N188" s="2">
        <f t="shared" si="334"/>
        <v>0</v>
      </c>
      <c r="O188" s="2">
        <f t="shared" si="334"/>
        <v>0</v>
      </c>
      <c r="P188" s="2">
        <f t="shared" si="334"/>
        <v>150881.65</v>
      </c>
      <c r="Q188" s="2">
        <f t="shared" si="334"/>
        <v>0</v>
      </c>
      <c r="R188" s="2">
        <f t="shared" si="334"/>
        <v>0</v>
      </c>
      <c r="S188" s="2">
        <f t="shared" si="334"/>
        <v>284029.2</v>
      </c>
      <c r="T188" s="2">
        <f t="shared" si="334"/>
        <v>100000</v>
      </c>
      <c r="U188" s="2">
        <f t="shared" si="334"/>
        <v>100000</v>
      </c>
      <c r="V188" s="2">
        <f t="shared" si="334"/>
        <v>121958.65</v>
      </c>
      <c r="W188" s="2">
        <f t="shared" si="334"/>
        <v>100000</v>
      </c>
      <c r="X188" s="2">
        <f t="shared" si="334"/>
        <v>100000</v>
      </c>
      <c r="Y188" s="2">
        <f t="shared" si="334"/>
        <v>419624.53</v>
      </c>
      <c r="Z188" s="2">
        <f t="shared" si="334"/>
        <v>111353.55</v>
      </c>
      <c r="AA188" s="2">
        <f t="shared" si="334"/>
        <v>0</v>
      </c>
      <c r="AB188" s="2">
        <f t="shared" si="334"/>
        <v>0</v>
      </c>
      <c r="AC188" s="2">
        <f t="shared" si="334"/>
        <v>408537.38</v>
      </c>
      <c r="AD188" s="2">
        <f t="shared" si="334"/>
        <v>262472.11</v>
      </c>
      <c r="AE188" s="2">
        <f t="shared" si="334"/>
        <v>100000</v>
      </c>
      <c r="AF188" s="2">
        <f t="shared" si="334"/>
        <v>100000</v>
      </c>
      <c r="AG188" s="2">
        <f t="shared" si="334"/>
        <v>282240.28000000003</v>
      </c>
      <c r="AH188" s="2">
        <f t="shared" si="334"/>
        <v>437701.4</v>
      </c>
      <c r="AI188" s="2">
        <f t="shared" si="334"/>
        <v>184625.15</v>
      </c>
      <c r="AJ188" s="2">
        <f t="shared" si="334"/>
        <v>100000</v>
      </c>
      <c r="AK188" s="2">
        <f t="shared" si="334"/>
        <v>100000</v>
      </c>
      <c r="AL188" s="2">
        <f t="shared" si="334"/>
        <v>139071.43</v>
      </c>
      <c r="AM188" s="2">
        <f t="shared" si="334"/>
        <v>147507.29999999999</v>
      </c>
      <c r="AN188" s="2">
        <f t="shared" si="334"/>
        <v>129189.4</v>
      </c>
      <c r="AO188" s="2">
        <f t="shared" si="334"/>
        <v>737765.85</v>
      </c>
      <c r="AP188" s="2">
        <f t="shared" si="334"/>
        <v>0</v>
      </c>
      <c r="AQ188" s="2">
        <f t="shared" si="334"/>
        <v>120994.55</v>
      </c>
      <c r="AR188" s="2">
        <f t="shared" si="334"/>
        <v>0</v>
      </c>
      <c r="AS188" s="2">
        <f t="shared" si="334"/>
        <v>1142216.1499999999</v>
      </c>
      <c r="AT188" s="2">
        <f t="shared" ref="AT188:DE188" si="335">IF(AT184&gt;6500,0,IF(AT185="Urban",0,MAX(AT187,100000)))</f>
        <v>430267.82</v>
      </c>
      <c r="AU188" s="2">
        <f t="shared" si="335"/>
        <v>129189.4</v>
      </c>
      <c r="AV188" s="2">
        <f t="shared" si="335"/>
        <v>142686.79999999999</v>
      </c>
      <c r="AW188" s="2">
        <f t="shared" si="335"/>
        <v>123886.85</v>
      </c>
      <c r="AX188" s="2">
        <f t="shared" si="335"/>
        <v>100000</v>
      </c>
      <c r="AY188" s="2">
        <f t="shared" si="335"/>
        <v>188722.58</v>
      </c>
      <c r="AZ188" s="2">
        <f t="shared" si="335"/>
        <v>0</v>
      </c>
      <c r="BA188" s="2">
        <f t="shared" si="335"/>
        <v>0</v>
      </c>
      <c r="BB188" s="2">
        <f t="shared" si="335"/>
        <v>0</v>
      </c>
      <c r="BC188" s="2">
        <f t="shared" si="335"/>
        <v>0</v>
      </c>
      <c r="BD188" s="2">
        <f t="shared" si="335"/>
        <v>0</v>
      </c>
      <c r="BE188" s="2">
        <f t="shared" si="335"/>
        <v>0</v>
      </c>
      <c r="BF188" s="2">
        <f t="shared" si="335"/>
        <v>0</v>
      </c>
      <c r="BG188" s="2">
        <f t="shared" si="335"/>
        <v>443293.18</v>
      </c>
      <c r="BH188" s="2">
        <f t="shared" si="335"/>
        <v>276696.7</v>
      </c>
      <c r="BI188" s="2">
        <f t="shared" si="335"/>
        <v>122681.73</v>
      </c>
      <c r="BJ188" s="2">
        <f t="shared" si="335"/>
        <v>0</v>
      </c>
      <c r="BK188" s="2">
        <f t="shared" si="335"/>
        <v>0</v>
      </c>
      <c r="BL188" s="2">
        <f t="shared" si="335"/>
        <v>100000</v>
      </c>
      <c r="BM188" s="2">
        <f t="shared" si="335"/>
        <v>168235.45</v>
      </c>
      <c r="BN188" s="2">
        <f t="shared" si="335"/>
        <v>553237.9</v>
      </c>
      <c r="BO188" s="2">
        <f t="shared" si="335"/>
        <v>216481.23</v>
      </c>
      <c r="BP188" s="2">
        <f t="shared" si="335"/>
        <v>100000</v>
      </c>
      <c r="BQ188" s="2">
        <f t="shared" si="335"/>
        <v>1062760.8</v>
      </c>
      <c r="BR188" s="2">
        <f t="shared" si="335"/>
        <v>814672.22</v>
      </c>
      <c r="BS188" s="2">
        <f t="shared" si="335"/>
        <v>210855.27</v>
      </c>
      <c r="BT188" s="2">
        <f t="shared" si="335"/>
        <v>170163.65</v>
      </c>
      <c r="BU188" s="2">
        <f t="shared" si="335"/>
        <v>184143.1</v>
      </c>
      <c r="BV188" s="2">
        <f t="shared" si="335"/>
        <v>226313.01</v>
      </c>
      <c r="BW188" s="2">
        <f t="shared" si="335"/>
        <v>367326.23</v>
      </c>
      <c r="BX188" s="2">
        <f t="shared" si="335"/>
        <v>100000</v>
      </c>
      <c r="BY188" s="2">
        <f t="shared" si="335"/>
        <v>189252.83</v>
      </c>
      <c r="BZ188" s="2">
        <f t="shared" si="335"/>
        <v>109907.4</v>
      </c>
      <c r="CA188" s="2">
        <f t="shared" si="335"/>
        <v>100000</v>
      </c>
      <c r="CB188" s="2">
        <f t="shared" si="335"/>
        <v>0</v>
      </c>
      <c r="CC188" s="2">
        <f t="shared" si="335"/>
        <v>100000</v>
      </c>
      <c r="CD188" s="2">
        <f t="shared" si="335"/>
        <v>100000</v>
      </c>
      <c r="CE188" s="2">
        <f t="shared" si="335"/>
        <v>100000</v>
      </c>
      <c r="CF188" s="2">
        <f t="shared" si="335"/>
        <v>100000</v>
      </c>
      <c r="CG188" s="2">
        <f t="shared" si="335"/>
        <v>100000</v>
      </c>
      <c r="CH188" s="2">
        <f t="shared" si="335"/>
        <v>100000</v>
      </c>
      <c r="CI188" s="2">
        <f t="shared" si="335"/>
        <v>329240.15000000002</v>
      </c>
      <c r="CJ188" s="2">
        <f t="shared" si="335"/>
        <v>396486.13</v>
      </c>
      <c r="CK188" s="2">
        <f t="shared" si="335"/>
        <v>873244.13</v>
      </c>
      <c r="CL188" s="2">
        <f t="shared" si="335"/>
        <v>210746.03</v>
      </c>
      <c r="CM188" s="2">
        <f t="shared" si="335"/>
        <v>327119.13</v>
      </c>
      <c r="CN188" s="2">
        <f t="shared" si="335"/>
        <v>0</v>
      </c>
      <c r="CO188" s="2">
        <f t="shared" si="335"/>
        <v>0</v>
      </c>
      <c r="CP188" s="2">
        <f t="shared" si="335"/>
        <v>415671.72</v>
      </c>
      <c r="CQ188" s="2">
        <f t="shared" si="335"/>
        <v>365875.95</v>
      </c>
      <c r="CR188" s="2">
        <f t="shared" si="335"/>
        <v>100000</v>
      </c>
      <c r="CS188" s="2">
        <f t="shared" si="335"/>
        <v>118343.28</v>
      </c>
      <c r="CT188" s="2">
        <f t="shared" si="335"/>
        <v>100000</v>
      </c>
      <c r="CU188" s="2">
        <f t="shared" si="335"/>
        <v>224153.25</v>
      </c>
      <c r="CV188" s="2">
        <f t="shared" si="335"/>
        <v>100000</v>
      </c>
      <c r="CW188" s="2">
        <f t="shared" si="335"/>
        <v>100000</v>
      </c>
      <c r="CX188" s="2">
        <f t="shared" si="335"/>
        <v>220296.85</v>
      </c>
      <c r="CY188" s="2">
        <f t="shared" si="335"/>
        <v>100000</v>
      </c>
      <c r="CZ188" s="2">
        <f t="shared" si="335"/>
        <v>321936.17</v>
      </c>
      <c r="DA188" s="2">
        <f t="shared" si="335"/>
        <v>100000</v>
      </c>
      <c r="DB188" s="2">
        <f t="shared" si="335"/>
        <v>149676.53</v>
      </c>
      <c r="DC188" s="2">
        <f t="shared" si="335"/>
        <v>100000</v>
      </c>
      <c r="DD188" s="2">
        <f t="shared" si="335"/>
        <v>100000</v>
      </c>
      <c r="DE188" s="2">
        <f t="shared" si="335"/>
        <v>134732.98000000001</v>
      </c>
      <c r="DF188" s="2">
        <f t="shared" ref="DF188:FQ188" si="336">IF(DF184&gt;6500,0,IF(DF185="Urban",0,MAX(DF187,100000)))</f>
        <v>0</v>
      </c>
      <c r="DG188" s="2">
        <f t="shared" si="336"/>
        <v>100000</v>
      </c>
      <c r="DH188" s="2">
        <f t="shared" si="336"/>
        <v>306605.88</v>
      </c>
      <c r="DI188" s="2">
        <f t="shared" si="336"/>
        <v>428610.99</v>
      </c>
      <c r="DJ188" s="2">
        <f t="shared" si="336"/>
        <v>289712.05</v>
      </c>
      <c r="DK188" s="2">
        <f t="shared" si="336"/>
        <v>228250.68</v>
      </c>
      <c r="DL188" s="2">
        <f t="shared" si="336"/>
        <v>1022523.33</v>
      </c>
      <c r="DM188" s="2">
        <f t="shared" si="336"/>
        <v>113281.75</v>
      </c>
      <c r="DN188" s="2">
        <f t="shared" si="336"/>
        <v>235962.72</v>
      </c>
      <c r="DO188" s="2">
        <f t="shared" si="336"/>
        <v>599010.30000000005</v>
      </c>
      <c r="DP188" s="2">
        <f t="shared" si="336"/>
        <v>100000</v>
      </c>
      <c r="DQ188" s="2">
        <f t="shared" si="336"/>
        <v>428060.4</v>
      </c>
      <c r="DR188" s="2">
        <f t="shared" si="336"/>
        <v>230518.83</v>
      </c>
      <c r="DS188" s="2">
        <f t="shared" si="336"/>
        <v>262717.25</v>
      </c>
      <c r="DT188" s="2">
        <f t="shared" si="336"/>
        <v>100000</v>
      </c>
      <c r="DU188" s="2">
        <f t="shared" si="336"/>
        <v>166789.29999999999</v>
      </c>
      <c r="DV188" s="2">
        <f t="shared" si="336"/>
        <v>100000</v>
      </c>
      <c r="DW188" s="2">
        <f t="shared" si="336"/>
        <v>137384.25</v>
      </c>
      <c r="DX188" s="2">
        <f t="shared" si="336"/>
        <v>100000</v>
      </c>
      <c r="DY188" s="2">
        <f t="shared" si="336"/>
        <v>134974</v>
      </c>
      <c r="DZ188" s="2">
        <f t="shared" si="336"/>
        <v>292845.38</v>
      </c>
      <c r="EA188" s="2">
        <f t="shared" si="336"/>
        <v>244640.38</v>
      </c>
      <c r="EB188" s="2">
        <f t="shared" si="336"/>
        <v>240060.9</v>
      </c>
      <c r="EC188" s="2">
        <f t="shared" si="336"/>
        <v>125333</v>
      </c>
      <c r="ED188" s="2">
        <f t="shared" si="336"/>
        <v>281571.26</v>
      </c>
      <c r="EE188" s="2">
        <f t="shared" si="336"/>
        <v>100000</v>
      </c>
      <c r="EF188" s="2">
        <f t="shared" si="336"/>
        <v>229772.34</v>
      </c>
      <c r="EG188" s="2">
        <f t="shared" si="336"/>
        <v>120512.5</v>
      </c>
      <c r="EH188" s="2">
        <f t="shared" si="336"/>
        <v>118584.3</v>
      </c>
      <c r="EI188" s="2">
        <f t="shared" si="336"/>
        <v>0</v>
      </c>
      <c r="EJ188" s="2">
        <f t="shared" si="336"/>
        <v>0</v>
      </c>
      <c r="EK188" s="2">
        <f t="shared" si="336"/>
        <v>319840.18</v>
      </c>
      <c r="EL188" s="2">
        <f t="shared" si="336"/>
        <v>215476.35</v>
      </c>
      <c r="EM188" s="2">
        <f t="shared" si="336"/>
        <v>171127.75</v>
      </c>
      <c r="EN188" s="2">
        <f t="shared" si="336"/>
        <v>443244.98</v>
      </c>
      <c r="EO188" s="2">
        <f t="shared" si="336"/>
        <v>138348.35</v>
      </c>
      <c r="EP188" s="2">
        <f t="shared" si="336"/>
        <v>206558.43</v>
      </c>
      <c r="EQ188" s="2">
        <f t="shared" si="336"/>
        <v>460345.79</v>
      </c>
      <c r="ER188" s="2">
        <f t="shared" si="336"/>
        <v>148712.43</v>
      </c>
      <c r="ES188" s="2">
        <f t="shared" si="336"/>
        <v>100000</v>
      </c>
      <c r="ET188" s="2">
        <f t="shared" si="336"/>
        <v>100000</v>
      </c>
      <c r="EU188" s="2">
        <f t="shared" si="336"/>
        <v>273804.40000000002</v>
      </c>
      <c r="EV188" s="2">
        <f t="shared" si="336"/>
        <v>100000</v>
      </c>
      <c r="EW188" s="2">
        <f t="shared" si="336"/>
        <v>359850.33</v>
      </c>
      <c r="EX188" s="2">
        <f t="shared" si="336"/>
        <v>100000</v>
      </c>
      <c r="EY188" s="2">
        <f t="shared" si="336"/>
        <v>313814.55</v>
      </c>
      <c r="EZ188" s="2">
        <f t="shared" si="336"/>
        <v>100000</v>
      </c>
      <c r="FA188" s="2">
        <f t="shared" si="336"/>
        <v>593001.99</v>
      </c>
      <c r="FB188" s="2">
        <f t="shared" si="336"/>
        <v>132804.78</v>
      </c>
      <c r="FC188" s="2">
        <f t="shared" si="336"/>
        <v>299486.94</v>
      </c>
      <c r="FD188" s="2">
        <f t="shared" si="336"/>
        <v>192337.95</v>
      </c>
      <c r="FE188" s="2">
        <f t="shared" si="336"/>
        <v>100000</v>
      </c>
      <c r="FF188" s="2">
        <f t="shared" si="336"/>
        <v>100000</v>
      </c>
      <c r="FG188" s="2">
        <f t="shared" si="336"/>
        <v>100000</v>
      </c>
      <c r="FH188" s="2">
        <f t="shared" si="336"/>
        <v>100000</v>
      </c>
      <c r="FI188" s="2">
        <f t="shared" si="336"/>
        <v>299505.15000000002</v>
      </c>
      <c r="FJ188" s="2">
        <f t="shared" si="336"/>
        <v>367144.16</v>
      </c>
      <c r="FK188" s="2">
        <f t="shared" si="336"/>
        <v>451897.74</v>
      </c>
      <c r="FL188" s="2">
        <f t="shared" si="336"/>
        <v>0</v>
      </c>
      <c r="FM188" s="2">
        <f t="shared" si="336"/>
        <v>724911.71</v>
      </c>
      <c r="FN188" s="2">
        <f t="shared" si="336"/>
        <v>0</v>
      </c>
      <c r="FO188" s="2">
        <f t="shared" si="336"/>
        <v>203772.74</v>
      </c>
      <c r="FP188" s="2">
        <f t="shared" si="336"/>
        <v>426316.91</v>
      </c>
      <c r="FQ188" s="2">
        <f t="shared" si="336"/>
        <v>473614.13</v>
      </c>
      <c r="FR188" s="2">
        <f t="shared" ref="FR188:FX188" si="337">IF(FR184&gt;6500,0,IF(FR185="Urban",0,MAX(FR187,100000)))</f>
        <v>100000</v>
      </c>
      <c r="FS188" s="2">
        <f t="shared" si="337"/>
        <v>100000</v>
      </c>
      <c r="FT188" s="2">
        <f t="shared" si="337"/>
        <v>100000</v>
      </c>
      <c r="FU188" s="2">
        <f t="shared" si="337"/>
        <v>366358</v>
      </c>
      <c r="FV188" s="2">
        <f t="shared" si="337"/>
        <v>334060.65000000002</v>
      </c>
      <c r="FW188" s="2">
        <f t="shared" si="337"/>
        <v>100000</v>
      </c>
      <c r="FX188" s="2">
        <f t="shared" si="337"/>
        <v>100000</v>
      </c>
      <c r="FY188" s="2"/>
      <c r="FZ188" s="2">
        <f>SUM(C188:FX188)</f>
        <v>35165183.919999994</v>
      </c>
      <c r="GA188" s="62"/>
      <c r="GB188" s="2">
        <f>FZ188-GA188</f>
        <v>35165183.919999994</v>
      </c>
      <c r="GC188" s="2"/>
      <c r="GD188" s="2"/>
      <c r="GE188" s="2"/>
      <c r="GF188" s="2"/>
      <c r="GG188" s="2"/>
      <c r="GH188" s="2"/>
      <c r="GI188" s="2"/>
      <c r="GJ188" s="2"/>
      <c r="GK188" s="2"/>
    </row>
    <row r="189" spans="1:215" x14ac:dyDescent="0.3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9"/>
      <c r="GB189" s="2"/>
      <c r="GC189" s="2"/>
      <c r="GD189" s="2"/>
      <c r="GE189" s="2"/>
      <c r="GF189" s="2"/>
      <c r="GG189" s="2"/>
      <c r="GH189" s="2"/>
      <c r="GI189" s="2"/>
      <c r="GJ189" s="2"/>
      <c r="GK189" s="2"/>
    </row>
    <row r="190" spans="1:215" x14ac:dyDescent="0.35">
      <c r="A190" s="3" t="s">
        <v>490</v>
      </c>
      <c r="B190" s="30" t="s">
        <v>938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103"/>
      <c r="GM190" s="103"/>
      <c r="GN190" s="103"/>
      <c r="GO190" s="103"/>
      <c r="GP190" s="103"/>
      <c r="GQ190" s="103"/>
      <c r="GR190" s="103"/>
      <c r="GS190" s="103"/>
      <c r="GT190" s="103"/>
      <c r="GU190" s="103"/>
      <c r="GV190" s="103"/>
      <c r="GW190" s="103"/>
      <c r="GX190" s="103"/>
      <c r="GY190" s="103"/>
      <c r="GZ190" s="103"/>
      <c r="HA190" s="103"/>
      <c r="HB190" s="103"/>
      <c r="HC190" s="103"/>
      <c r="HD190" s="103"/>
      <c r="HE190" s="103"/>
      <c r="HF190" s="103"/>
      <c r="HG190" s="103"/>
    </row>
    <row r="191" spans="1:215" x14ac:dyDescent="0.35">
      <c r="A191" s="3" t="s">
        <v>939</v>
      </c>
      <c r="B191" s="2" t="s">
        <v>940</v>
      </c>
      <c r="C191" s="2">
        <f t="shared" ref="C191:AH191" si="338">IF(C103&lt;=459,1,0)</f>
        <v>0</v>
      </c>
      <c r="D191" s="2">
        <f t="shared" si="338"/>
        <v>0</v>
      </c>
      <c r="E191" s="2">
        <f t="shared" si="338"/>
        <v>0</v>
      </c>
      <c r="F191" s="2">
        <f t="shared" si="338"/>
        <v>0</v>
      </c>
      <c r="G191" s="2">
        <f t="shared" si="338"/>
        <v>0</v>
      </c>
      <c r="H191" s="2">
        <f t="shared" si="338"/>
        <v>0</v>
      </c>
      <c r="I191" s="2">
        <f t="shared" si="338"/>
        <v>0</v>
      </c>
      <c r="J191" s="2">
        <f t="shared" si="338"/>
        <v>0</v>
      </c>
      <c r="K191" s="2">
        <f t="shared" si="338"/>
        <v>1</v>
      </c>
      <c r="L191" s="2">
        <f t="shared" si="338"/>
        <v>0</v>
      </c>
      <c r="M191" s="2">
        <f t="shared" si="338"/>
        <v>0</v>
      </c>
      <c r="N191" s="2">
        <f t="shared" si="338"/>
        <v>0</v>
      </c>
      <c r="O191" s="2">
        <f t="shared" si="338"/>
        <v>0</v>
      </c>
      <c r="P191" s="2">
        <f t="shared" si="338"/>
        <v>1</v>
      </c>
      <c r="Q191" s="2">
        <f t="shared" si="338"/>
        <v>0</v>
      </c>
      <c r="R191" s="2">
        <f t="shared" si="338"/>
        <v>0</v>
      </c>
      <c r="S191" s="2">
        <f t="shared" si="338"/>
        <v>0</v>
      </c>
      <c r="T191" s="2">
        <f t="shared" si="338"/>
        <v>1</v>
      </c>
      <c r="U191" s="2">
        <f t="shared" si="338"/>
        <v>1</v>
      </c>
      <c r="V191" s="2">
        <f t="shared" si="338"/>
        <v>1</v>
      </c>
      <c r="W191" s="2">
        <f t="shared" si="338"/>
        <v>1</v>
      </c>
      <c r="X191" s="2">
        <f t="shared" si="338"/>
        <v>1</v>
      </c>
      <c r="Y191" s="2">
        <f t="shared" si="338"/>
        <v>0</v>
      </c>
      <c r="Z191" s="2">
        <f t="shared" si="338"/>
        <v>1</v>
      </c>
      <c r="AA191" s="2">
        <f t="shared" si="338"/>
        <v>0</v>
      </c>
      <c r="AB191" s="2">
        <f t="shared" si="338"/>
        <v>0</v>
      </c>
      <c r="AC191" s="2">
        <f t="shared" si="338"/>
        <v>0</v>
      </c>
      <c r="AD191" s="2">
        <f t="shared" si="338"/>
        <v>0</v>
      </c>
      <c r="AE191" s="2">
        <f t="shared" si="338"/>
        <v>1</v>
      </c>
      <c r="AF191" s="2">
        <f t="shared" si="338"/>
        <v>1</v>
      </c>
      <c r="AG191" s="2">
        <f t="shared" si="338"/>
        <v>0</v>
      </c>
      <c r="AH191" s="2">
        <f t="shared" si="338"/>
        <v>0</v>
      </c>
      <c r="AI191" s="2">
        <f t="shared" ref="AI191:BN191" si="339">IF(AI103&lt;=459,1,0)</f>
        <v>1</v>
      </c>
      <c r="AJ191" s="2">
        <f t="shared" si="339"/>
        <v>1</v>
      </c>
      <c r="AK191" s="2">
        <f t="shared" si="339"/>
        <v>1</v>
      </c>
      <c r="AL191" s="2">
        <f t="shared" si="339"/>
        <v>1</v>
      </c>
      <c r="AM191" s="2">
        <f t="shared" si="339"/>
        <v>1</v>
      </c>
      <c r="AN191" s="2">
        <f t="shared" si="339"/>
        <v>1</v>
      </c>
      <c r="AO191" s="2">
        <f t="shared" si="339"/>
        <v>0</v>
      </c>
      <c r="AP191" s="2">
        <f t="shared" si="339"/>
        <v>0</v>
      </c>
      <c r="AQ191" s="2">
        <f t="shared" si="339"/>
        <v>1</v>
      </c>
      <c r="AR191" s="2">
        <f t="shared" si="339"/>
        <v>0</v>
      </c>
      <c r="AS191" s="2">
        <f t="shared" si="339"/>
        <v>0</v>
      </c>
      <c r="AT191" s="2">
        <f t="shared" si="339"/>
        <v>0</v>
      </c>
      <c r="AU191" s="2">
        <f t="shared" si="339"/>
        <v>1</v>
      </c>
      <c r="AV191" s="2">
        <f t="shared" si="339"/>
        <v>1</v>
      </c>
      <c r="AW191" s="2">
        <f t="shared" si="339"/>
        <v>1</v>
      </c>
      <c r="AX191" s="2">
        <f t="shared" si="339"/>
        <v>1</v>
      </c>
      <c r="AY191" s="2">
        <f t="shared" si="339"/>
        <v>1</v>
      </c>
      <c r="AZ191" s="2">
        <f t="shared" si="339"/>
        <v>0</v>
      </c>
      <c r="BA191" s="2">
        <f t="shared" si="339"/>
        <v>0</v>
      </c>
      <c r="BB191" s="2">
        <f t="shared" si="339"/>
        <v>0</v>
      </c>
      <c r="BC191" s="2">
        <f t="shared" si="339"/>
        <v>0</v>
      </c>
      <c r="BD191" s="2">
        <f t="shared" si="339"/>
        <v>0</v>
      </c>
      <c r="BE191" s="2">
        <f t="shared" si="339"/>
        <v>0</v>
      </c>
      <c r="BF191" s="2">
        <f t="shared" si="339"/>
        <v>0</v>
      </c>
      <c r="BG191" s="2">
        <f t="shared" si="339"/>
        <v>0</v>
      </c>
      <c r="BH191" s="2">
        <f t="shared" si="339"/>
        <v>0</v>
      </c>
      <c r="BI191" s="2">
        <f t="shared" si="339"/>
        <v>1</v>
      </c>
      <c r="BJ191" s="2">
        <f t="shared" si="339"/>
        <v>0</v>
      </c>
      <c r="BK191" s="2">
        <f t="shared" si="339"/>
        <v>0</v>
      </c>
      <c r="BL191" s="2">
        <f t="shared" si="339"/>
        <v>1</v>
      </c>
      <c r="BM191" s="2">
        <f t="shared" si="339"/>
        <v>1</v>
      </c>
      <c r="BN191" s="2">
        <f t="shared" si="339"/>
        <v>0</v>
      </c>
      <c r="BO191" s="2">
        <f t="shared" ref="BO191:DZ191" si="340">IF(BO103&lt;=459,1,0)</f>
        <v>0</v>
      </c>
      <c r="BP191" s="2">
        <f t="shared" si="340"/>
        <v>1</v>
      </c>
      <c r="BQ191" s="2">
        <f t="shared" si="340"/>
        <v>0</v>
      </c>
      <c r="BR191" s="2">
        <f t="shared" si="340"/>
        <v>0</v>
      </c>
      <c r="BS191" s="2">
        <f t="shared" si="340"/>
        <v>0</v>
      </c>
      <c r="BT191" s="2">
        <f t="shared" si="340"/>
        <v>1</v>
      </c>
      <c r="BU191" s="2">
        <f t="shared" si="340"/>
        <v>1</v>
      </c>
      <c r="BV191" s="2">
        <f t="shared" si="340"/>
        <v>0</v>
      </c>
      <c r="BW191" s="2">
        <f t="shared" si="340"/>
        <v>0</v>
      </c>
      <c r="BX191" s="2">
        <f t="shared" si="340"/>
        <v>1</v>
      </c>
      <c r="BY191" s="2">
        <f t="shared" si="340"/>
        <v>1</v>
      </c>
      <c r="BZ191" s="2">
        <f t="shared" si="340"/>
        <v>1</v>
      </c>
      <c r="CA191" s="2">
        <f t="shared" si="340"/>
        <v>1</v>
      </c>
      <c r="CB191" s="2">
        <f t="shared" si="340"/>
        <v>0</v>
      </c>
      <c r="CC191" s="2">
        <f t="shared" si="340"/>
        <v>1</v>
      </c>
      <c r="CD191" s="2">
        <f t="shared" si="340"/>
        <v>1</v>
      </c>
      <c r="CE191" s="2">
        <f t="shared" si="340"/>
        <v>1</v>
      </c>
      <c r="CF191" s="2">
        <f t="shared" si="340"/>
        <v>1</v>
      </c>
      <c r="CG191" s="2">
        <f t="shared" si="340"/>
        <v>1</v>
      </c>
      <c r="CH191" s="2">
        <f t="shared" si="340"/>
        <v>1</v>
      </c>
      <c r="CI191" s="2">
        <f t="shared" si="340"/>
        <v>0</v>
      </c>
      <c r="CJ191" s="2">
        <f t="shared" si="340"/>
        <v>0</v>
      </c>
      <c r="CK191" s="2">
        <f t="shared" si="340"/>
        <v>0</v>
      </c>
      <c r="CL191" s="2">
        <f t="shared" si="340"/>
        <v>0</v>
      </c>
      <c r="CM191" s="2">
        <f t="shared" si="340"/>
        <v>0</v>
      </c>
      <c r="CN191" s="2">
        <f t="shared" si="340"/>
        <v>0</v>
      </c>
      <c r="CO191" s="2">
        <f t="shared" si="340"/>
        <v>0</v>
      </c>
      <c r="CP191" s="2">
        <f t="shared" si="340"/>
        <v>0</v>
      </c>
      <c r="CQ191" s="2">
        <f t="shared" si="340"/>
        <v>0</v>
      </c>
      <c r="CR191" s="2">
        <f t="shared" si="340"/>
        <v>1</v>
      </c>
      <c r="CS191" s="2">
        <f t="shared" si="340"/>
        <v>1</v>
      </c>
      <c r="CT191" s="2">
        <f t="shared" si="340"/>
        <v>1</v>
      </c>
      <c r="CU191" s="2">
        <f t="shared" si="340"/>
        <v>0</v>
      </c>
      <c r="CV191" s="2">
        <f t="shared" si="340"/>
        <v>1</v>
      </c>
      <c r="CW191" s="2">
        <f t="shared" si="340"/>
        <v>1</v>
      </c>
      <c r="CX191" s="2">
        <f t="shared" si="340"/>
        <v>1</v>
      </c>
      <c r="CY191" s="2">
        <f t="shared" si="340"/>
        <v>1</v>
      </c>
      <c r="CZ191" s="2">
        <f t="shared" si="340"/>
        <v>0</v>
      </c>
      <c r="DA191" s="2">
        <f t="shared" si="340"/>
        <v>1</v>
      </c>
      <c r="DB191" s="2">
        <f t="shared" si="340"/>
        <v>1</v>
      </c>
      <c r="DC191" s="2">
        <f t="shared" si="340"/>
        <v>1</v>
      </c>
      <c r="DD191" s="2">
        <f t="shared" si="340"/>
        <v>1</v>
      </c>
      <c r="DE191" s="2">
        <f t="shared" si="340"/>
        <v>1</v>
      </c>
      <c r="DF191" s="2">
        <f t="shared" si="340"/>
        <v>0</v>
      </c>
      <c r="DG191" s="2">
        <f t="shared" si="340"/>
        <v>1</v>
      </c>
      <c r="DH191" s="2">
        <f t="shared" si="340"/>
        <v>0</v>
      </c>
      <c r="DI191" s="2">
        <f t="shared" si="340"/>
        <v>0</v>
      </c>
      <c r="DJ191" s="2">
        <f t="shared" si="340"/>
        <v>0</v>
      </c>
      <c r="DK191" s="2">
        <f t="shared" si="340"/>
        <v>0</v>
      </c>
      <c r="DL191" s="2">
        <f t="shared" si="340"/>
        <v>0</v>
      </c>
      <c r="DM191" s="2">
        <f t="shared" si="340"/>
        <v>1</v>
      </c>
      <c r="DN191" s="2">
        <f t="shared" si="340"/>
        <v>0</v>
      </c>
      <c r="DO191" s="2">
        <f t="shared" si="340"/>
        <v>0</v>
      </c>
      <c r="DP191" s="2">
        <f t="shared" si="340"/>
        <v>1</v>
      </c>
      <c r="DQ191" s="2">
        <f t="shared" si="340"/>
        <v>0</v>
      </c>
      <c r="DR191" s="2">
        <f t="shared" si="340"/>
        <v>0</v>
      </c>
      <c r="DS191" s="2">
        <f t="shared" si="340"/>
        <v>0</v>
      </c>
      <c r="DT191" s="2">
        <f t="shared" si="340"/>
        <v>1</v>
      </c>
      <c r="DU191" s="2">
        <f t="shared" si="340"/>
        <v>1</v>
      </c>
      <c r="DV191" s="2">
        <f t="shared" si="340"/>
        <v>1</v>
      </c>
      <c r="DW191" s="2">
        <f t="shared" si="340"/>
        <v>1</v>
      </c>
      <c r="DX191" s="2">
        <f t="shared" si="340"/>
        <v>1</v>
      </c>
      <c r="DY191" s="2">
        <f t="shared" si="340"/>
        <v>1</v>
      </c>
      <c r="DZ191" s="2">
        <f t="shared" si="340"/>
        <v>0</v>
      </c>
      <c r="EA191" s="2">
        <f t="shared" ref="EA191:FX191" si="341">IF(EA103&lt;=459,1,0)</f>
        <v>0</v>
      </c>
      <c r="EB191" s="2">
        <f t="shared" si="341"/>
        <v>0</v>
      </c>
      <c r="EC191" s="2">
        <f t="shared" si="341"/>
        <v>1</v>
      </c>
      <c r="ED191" s="2">
        <f t="shared" si="341"/>
        <v>0</v>
      </c>
      <c r="EE191" s="2">
        <f t="shared" si="341"/>
        <v>1</v>
      </c>
      <c r="EF191" s="2">
        <f t="shared" si="341"/>
        <v>0</v>
      </c>
      <c r="EG191" s="2">
        <f t="shared" si="341"/>
        <v>1</v>
      </c>
      <c r="EH191" s="2">
        <f t="shared" si="341"/>
        <v>1</v>
      </c>
      <c r="EI191" s="2">
        <f t="shared" si="341"/>
        <v>0</v>
      </c>
      <c r="EJ191" s="2">
        <f t="shared" si="341"/>
        <v>0</v>
      </c>
      <c r="EK191" s="2">
        <f t="shared" si="341"/>
        <v>0</v>
      </c>
      <c r="EL191" s="2">
        <f t="shared" si="341"/>
        <v>1</v>
      </c>
      <c r="EM191" s="2">
        <f t="shared" si="341"/>
        <v>1</v>
      </c>
      <c r="EN191" s="2">
        <f t="shared" si="341"/>
        <v>0</v>
      </c>
      <c r="EO191" s="2">
        <f t="shared" si="341"/>
        <v>1</v>
      </c>
      <c r="EP191" s="2">
        <f t="shared" si="341"/>
        <v>1</v>
      </c>
      <c r="EQ191" s="2">
        <f t="shared" si="341"/>
        <v>0</v>
      </c>
      <c r="ER191" s="2">
        <f t="shared" si="341"/>
        <v>1</v>
      </c>
      <c r="ES191" s="2">
        <f t="shared" si="341"/>
        <v>1</v>
      </c>
      <c r="ET191" s="2">
        <f t="shared" si="341"/>
        <v>1</v>
      </c>
      <c r="EU191" s="2">
        <f t="shared" si="341"/>
        <v>0</v>
      </c>
      <c r="EV191" s="2">
        <f t="shared" si="341"/>
        <v>1</v>
      </c>
      <c r="EW191" s="2">
        <f t="shared" si="341"/>
        <v>0</v>
      </c>
      <c r="EX191" s="2">
        <f t="shared" si="341"/>
        <v>1</v>
      </c>
      <c r="EY191" s="2">
        <f t="shared" si="341"/>
        <v>0</v>
      </c>
      <c r="EZ191" s="2">
        <f t="shared" si="341"/>
        <v>1</v>
      </c>
      <c r="FA191" s="2">
        <f t="shared" si="341"/>
        <v>0</v>
      </c>
      <c r="FB191" s="2">
        <f t="shared" si="341"/>
        <v>1</v>
      </c>
      <c r="FC191" s="2">
        <f t="shared" si="341"/>
        <v>0</v>
      </c>
      <c r="FD191" s="2">
        <f t="shared" si="341"/>
        <v>1</v>
      </c>
      <c r="FE191" s="2">
        <f t="shared" si="341"/>
        <v>1</v>
      </c>
      <c r="FF191" s="2">
        <f t="shared" si="341"/>
        <v>1</v>
      </c>
      <c r="FG191" s="2">
        <f t="shared" si="341"/>
        <v>1</v>
      </c>
      <c r="FH191" s="2">
        <f t="shared" si="341"/>
        <v>1</v>
      </c>
      <c r="FI191" s="2">
        <f t="shared" si="341"/>
        <v>0</v>
      </c>
      <c r="FJ191" s="2">
        <f t="shared" si="341"/>
        <v>0</v>
      </c>
      <c r="FK191" s="2">
        <f t="shared" si="341"/>
        <v>0</v>
      </c>
      <c r="FL191" s="2">
        <f t="shared" si="341"/>
        <v>0</v>
      </c>
      <c r="FM191" s="2">
        <f t="shared" si="341"/>
        <v>0</v>
      </c>
      <c r="FN191" s="2">
        <f t="shared" si="341"/>
        <v>0</v>
      </c>
      <c r="FO191" s="2">
        <f t="shared" si="341"/>
        <v>0</v>
      </c>
      <c r="FP191" s="2">
        <f t="shared" si="341"/>
        <v>0</v>
      </c>
      <c r="FQ191" s="2">
        <f t="shared" si="341"/>
        <v>0</v>
      </c>
      <c r="FR191" s="2">
        <f t="shared" si="341"/>
        <v>1</v>
      </c>
      <c r="FS191" s="2">
        <f t="shared" si="341"/>
        <v>1</v>
      </c>
      <c r="FT191" s="2">
        <f t="shared" si="341"/>
        <v>1</v>
      </c>
      <c r="FU191" s="2">
        <f t="shared" si="341"/>
        <v>0</v>
      </c>
      <c r="FV191" s="2">
        <f t="shared" si="341"/>
        <v>0</v>
      </c>
      <c r="FW191" s="2">
        <f t="shared" si="341"/>
        <v>1</v>
      </c>
      <c r="FX191" s="2">
        <f t="shared" si="341"/>
        <v>1</v>
      </c>
      <c r="FY191" s="2"/>
      <c r="FZ191" s="2"/>
      <c r="GA191" s="60"/>
      <c r="GB191" s="2"/>
      <c r="GC191" s="2"/>
      <c r="GD191" s="2"/>
      <c r="GE191" s="2"/>
      <c r="GF191" s="2"/>
      <c r="GG191" s="2"/>
      <c r="GH191" s="2"/>
      <c r="GI191" s="2"/>
      <c r="GJ191" s="2"/>
      <c r="GK191" s="2"/>
    </row>
    <row r="192" spans="1:215" x14ac:dyDescent="0.35">
      <c r="A192" s="3" t="s">
        <v>941</v>
      </c>
      <c r="B192" s="2" t="s">
        <v>942</v>
      </c>
      <c r="C192" s="2">
        <f t="shared" ref="C192:AH192" si="342">IF(C139&lt;=C19,1,0)</f>
        <v>0</v>
      </c>
      <c r="D192" s="2">
        <f t="shared" si="342"/>
        <v>0</v>
      </c>
      <c r="E192" s="2">
        <f t="shared" si="342"/>
        <v>0</v>
      </c>
      <c r="F192" s="2">
        <f t="shared" si="342"/>
        <v>0</v>
      </c>
      <c r="G192" s="2">
        <f t="shared" si="342"/>
        <v>1</v>
      </c>
      <c r="H192" s="2">
        <f t="shared" si="342"/>
        <v>1</v>
      </c>
      <c r="I192" s="2">
        <f t="shared" si="342"/>
        <v>0</v>
      </c>
      <c r="J192" s="2">
        <f t="shared" si="342"/>
        <v>0</v>
      </c>
      <c r="K192" s="2">
        <f t="shared" si="342"/>
        <v>0</v>
      </c>
      <c r="L192" s="2">
        <f t="shared" si="342"/>
        <v>0</v>
      </c>
      <c r="M192" s="2">
        <f t="shared" si="342"/>
        <v>0</v>
      </c>
      <c r="N192" s="2">
        <f t="shared" si="342"/>
        <v>1</v>
      </c>
      <c r="O192" s="2">
        <f t="shared" si="342"/>
        <v>1</v>
      </c>
      <c r="P192" s="2">
        <f t="shared" si="342"/>
        <v>0</v>
      </c>
      <c r="Q192" s="2">
        <f t="shared" si="342"/>
        <v>0</v>
      </c>
      <c r="R192" s="2">
        <f t="shared" si="342"/>
        <v>0</v>
      </c>
      <c r="S192" s="2">
        <f t="shared" si="342"/>
        <v>0</v>
      </c>
      <c r="T192" s="2">
        <f t="shared" si="342"/>
        <v>0</v>
      </c>
      <c r="U192" s="2">
        <f t="shared" si="342"/>
        <v>0</v>
      </c>
      <c r="V192" s="2">
        <f t="shared" si="342"/>
        <v>0</v>
      </c>
      <c r="W192" s="2">
        <f t="shared" si="342"/>
        <v>0</v>
      </c>
      <c r="X192" s="2">
        <f t="shared" si="342"/>
        <v>0</v>
      </c>
      <c r="Y192" s="2">
        <f t="shared" si="342"/>
        <v>0</v>
      </c>
      <c r="Z192" s="2">
        <f t="shared" si="342"/>
        <v>1</v>
      </c>
      <c r="AA192" s="2">
        <f t="shared" si="342"/>
        <v>1</v>
      </c>
      <c r="AB192" s="2">
        <f t="shared" si="342"/>
        <v>1</v>
      </c>
      <c r="AC192" s="2">
        <f t="shared" si="342"/>
        <v>1</v>
      </c>
      <c r="AD192" s="2">
        <f t="shared" si="342"/>
        <v>1</v>
      </c>
      <c r="AE192" s="2">
        <f t="shared" si="342"/>
        <v>0</v>
      </c>
      <c r="AF192" s="2">
        <f t="shared" si="342"/>
        <v>0</v>
      </c>
      <c r="AG192" s="2">
        <f t="shared" si="342"/>
        <v>1</v>
      </c>
      <c r="AH192" s="2">
        <f t="shared" si="342"/>
        <v>0</v>
      </c>
      <c r="AI192" s="2">
        <f t="shared" ref="AI192:BN192" si="343">IF(AI139&lt;=AI19,1,0)</f>
        <v>0</v>
      </c>
      <c r="AJ192" s="2">
        <f t="shared" si="343"/>
        <v>0</v>
      </c>
      <c r="AK192" s="2">
        <f t="shared" si="343"/>
        <v>0</v>
      </c>
      <c r="AL192" s="2">
        <f t="shared" si="343"/>
        <v>0</v>
      </c>
      <c r="AM192" s="2">
        <f t="shared" si="343"/>
        <v>0</v>
      </c>
      <c r="AN192" s="2">
        <f t="shared" si="343"/>
        <v>0</v>
      </c>
      <c r="AO192" s="2">
        <f t="shared" si="343"/>
        <v>0</v>
      </c>
      <c r="AP192" s="2">
        <f t="shared" si="343"/>
        <v>0</v>
      </c>
      <c r="AQ192" s="2">
        <f t="shared" si="343"/>
        <v>0</v>
      </c>
      <c r="AR192" s="2">
        <f t="shared" si="343"/>
        <v>1</v>
      </c>
      <c r="AS192" s="2">
        <f t="shared" si="343"/>
        <v>1</v>
      </c>
      <c r="AT192" s="2">
        <f t="shared" si="343"/>
        <v>1</v>
      </c>
      <c r="AU192" s="2">
        <f t="shared" si="343"/>
        <v>1</v>
      </c>
      <c r="AV192" s="2">
        <f t="shared" si="343"/>
        <v>0</v>
      </c>
      <c r="AW192" s="2">
        <f t="shared" si="343"/>
        <v>1</v>
      </c>
      <c r="AX192" s="2">
        <f t="shared" si="343"/>
        <v>0</v>
      </c>
      <c r="AY192" s="2">
        <f t="shared" si="343"/>
        <v>0</v>
      </c>
      <c r="AZ192" s="2">
        <f t="shared" si="343"/>
        <v>0</v>
      </c>
      <c r="BA192" s="2">
        <f t="shared" si="343"/>
        <v>0</v>
      </c>
      <c r="BB192" s="2">
        <f t="shared" si="343"/>
        <v>0</v>
      </c>
      <c r="BC192" s="2">
        <f t="shared" si="343"/>
        <v>0</v>
      </c>
      <c r="BD192" s="2">
        <f t="shared" si="343"/>
        <v>1</v>
      </c>
      <c r="BE192" s="2">
        <f t="shared" si="343"/>
        <v>1</v>
      </c>
      <c r="BF192" s="2">
        <f t="shared" si="343"/>
        <v>1</v>
      </c>
      <c r="BG192" s="2">
        <f t="shared" si="343"/>
        <v>0</v>
      </c>
      <c r="BH192" s="2">
        <f t="shared" si="343"/>
        <v>1</v>
      </c>
      <c r="BI192" s="2">
        <f t="shared" si="343"/>
        <v>0</v>
      </c>
      <c r="BJ192" s="2">
        <f t="shared" si="343"/>
        <v>1</v>
      </c>
      <c r="BK192" s="2">
        <f t="shared" si="343"/>
        <v>0</v>
      </c>
      <c r="BL192" s="2">
        <f t="shared" si="343"/>
        <v>0</v>
      </c>
      <c r="BM192" s="2">
        <f t="shared" si="343"/>
        <v>0</v>
      </c>
      <c r="BN192" s="2">
        <f t="shared" si="343"/>
        <v>0</v>
      </c>
      <c r="BO192" s="2">
        <f t="shared" ref="BO192:DZ192" si="344">IF(BO139&lt;=BO19,1,0)</f>
        <v>0</v>
      </c>
      <c r="BP192" s="2">
        <f t="shared" si="344"/>
        <v>0</v>
      </c>
      <c r="BQ192" s="2">
        <f t="shared" si="344"/>
        <v>0</v>
      </c>
      <c r="BR192" s="2">
        <f t="shared" si="344"/>
        <v>0</v>
      </c>
      <c r="BS192" s="2">
        <f t="shared" si="344"/>
        <v>0</v>
      </c>
      <c r="BT192" s="2">
        <f t="shared" si="344"/>
        <v>1</v>
      </c>
      <c r="BU192" s="2">
        <f t="shared" si="344"/>
        <v>1</v>
      </c>
      <c r="BV192" s="2">
        <f t="shared" si="344"/>
        <v>1</v>
      </c>
      <c r="BW192" s="2">
        <f t="shared" si="344"/>
        <v>1</v>
      </c>
      <c r="BX192" s="2">
        <f t="shared" si="344"/>
        <v>1</v>
      </c>
      <c r="BY192" s="2">
        <f t="shared" si="344"/>
        <v>0</v>
      </c>
      <c r="BZ192" s="2">
        <f t="shared" si="344"/>
        <v>0</v>
      </c>
      <c r="CA192" s="2">
        <f t="shared" si="344"/>
        <v>1</v>
      </c>
      <c r="CB192" s="2">
        <f t="shared" si="344"/>
        <v>1</v>
      </c>
      <c r="CC192" s="2">
        <f t="shared" si="344"/>
        <v>0</v>
      </c>
      <c r="CD192" s="2">
        <f t="shared" si="344"/>
        <v>1</v>
      </c>
      <c r="CE192" s="2">
        <f t="shared" si="344"/>
        <v>1</v>
      </c>
      <c r="CF192" s="2">
        <f t="shared" si="344"/>
        <v>0</v>
      </c>
      <c r="CG192" s="2">
        <f t="shared" si="344"/>
        <v>1</v>
      </c>
      <c r="CH192" s="2">
        <f t="shared" si="344"/>
        <v>0</v>
      </c>
      <c r="CI192" s="2">
        <f t="shared" si="344"/>
        <v>0</v>
      </c>
      <c r="CJ192" s="2">
        <f t="shared" si="344"/>
        <v>0</v>
      </c>
      <c r="CK192" s="2">
        <f t="shared" si="344"/>
        <v>1</v>
      </c>
      <c r="CL192" s="2">
        <f t="shared" si="344"/>
        <v>1</v>
      </c>
      <c r="CM192" s="2">
        <f t="shared" si="344"/>
        <v>0</v>
      </c>
      <c r="CN192" s="2">
        <f t="shared" si="344"/>
        <v>1</v>
      </c>
      <c r="CO192" s="2">
        <f t="shared" si="344"/>
        <v>1</v>
      </c>
      <c r="CP192" s="2">
        <f t="shared" si="344"/>
        <v>0</v>
      </c>
      <c r="CQ192" s="2">
        <f t="shared" si="344"/>
        <v>0</v>
      </c>
      <c r="CR192" s="2">
        <f t="shared" si="344"/>
        <v>1</v>
      </c>
      <c r="CS192" s="2">
        <f t="shared" si="344"/>
        <v>1</v>
      </c>
      <c r="CT192" s="2">
        <f t="shared" si="344"/>
        <v>0</v>
      </c>
      <c r="CU192" s="2">
        <f t="shared" si="344"/>
        <v>1</v>
      </c>
      <c r="CV192" s="2">
        <f t="shared" si="344"/>
        <v>1</v>
      </c>
      <c r="CW192" s="2">
        <f t="shared" si="344"/>
        <v>0</v>
      </c>
      <c r="CX192" s="2">
        <f t="shared" si="344"/>
        <v>0</v>
      </c>
      <c r="CY192" s="2">
        <f t="shared" si="344"/>
        <v>0</v>
      </c>
      <c r="CZ192" s="2">
        <f t="shared" si="344"/>
        <v>0</v>
      </c>
      <c r="DA192" s="2">
        <f t="shared" si="344"/>
        <v>1</v>
      </c>
      <c r="DB192" s="2">
        <f t="shared" si="344"/>
        <v>1</v>
      </c>
      <c r="DC192" s="2">
        <f t="shared" si="344"/>
        <v>1</v>
      </c>
      <c r="DD192" s="2">
        <f t="shared" si="344"/>
        <v>0</v>
      </c>
      <c r="DE192" s="2">
        <f t="shared" si="344"/>
        <v>1</v>
      </c>
      <c r="DF192" s="2">
        <f t="shared" si="344"/>
        <v>0</v>
      </c>
      <c r="DG192" s="2">
        <f t="shared" si="344"/>
        <v>1</v>
      </c>
      <c r="DH192" s="2">
        <f t="shared" si="344"/>
        <v>0</v>
      </c>
      <c r="DI192" s="2">
        <f t="shared" si="344"/>
        <v>0</v>
      </c>
      <c r="DJ192" s="2">
        <f t="shared" si="344"/>
        <v>0</v>
      </c>
      <c r="DK192" s="2">
        <f t="shared" si="344"/>
        <v>1</v>
      </c>
      <c r="DL192" s="2">
        <f t="shared" si="344"/>
        <v>0</v>
      </c>
      <c r="DM192" s="2">
        <f t="shared" si="344"/>
        <v>0</v>
      </c>
      <c r="DN192" s="2">
        <f t="shared" si="344"/>
        <v>0</v>
      </c>
      <c r="DO192" s="2">
        <f t="shared" si="344"/>
        <v>0</v>
      </c>
      <c r="DP192" s="2">
        <f t="shared" si="344"/>
        <v>1</v>
      </c>
      <c r="DQ192" s="2">
        <f t="shared" si="344"/>
        <v>1</v>
      </c>
      <c r="DR192" s="2">
        <f t="shared" si="344"/>
        <v>0</v>
      </c>
      <c r="DS192" s="2">
        <f t="shared" si="344"/>
        <v>0</v>
      </c>
      <c r="DT192" s="2">
        <f t="shared" si="344"/>
        <v>0</v>
      </c>
      <c r="DU192" s="2">
        <f t="shared" si="344"/>
        <v>0</v>
      </c>
      <c r="DV192" s="2">
        <f t="shared" si="344"/>
        <v>1</v>
      </c>
      <c r="DW192" s="2">
        <f t="shared" si="344"/>
        <v>0</v>
      </c>
      <c r="DX192" s="2">
        <f t="shared" si="344"/>
        <v>1</v>
      </c>
      <c r="DY192" s="2">
        <f t="shared" si="344"/>
        <v>1</v>
      </c>
      <c r="DZ192" s="2">
        <f t="shared" si="344"/>
        <v>1</v>
      </c>
      <c r="EA192" s="2">
        <f t="shared" ref="EA192:FX192" si="345">IF(EA139&lt;=EA19,1,0)</f>
        <v>1</v>
      </c>
      <c r="EB192" s="2">
        <f t="shared" si="345"/>
        <v>0</v>
      </c>
      <c r="EC192" s="2">
        <f t="shared" si="345"/>
        <v>1</v>
      </c>
      <c r="ED192" s="2">
        <f t="shared" si="345"/>
        <v>1</v>
      </c>
      <c r="EE192" s="2">
        <f t="shared" si="345"/>
        <v>0</v>
      </c>
      <c r="EF192" s="2">
        <f t="shared" si="345"/>
        <v>0</v>
      </c>
      <c r="EG192" s="2">
        <f t="shared" si="345"/>
        <v>0</v>
      </c>
      <c r="EH192" s="2">
        <f t="shared" si="345"/>
        <v>0</v>
      </c>
      <c r="EI192" s="2">
        <f t="shared" si="345"/>
        <v>0</v>
      </c>
      <c r="EJ192" s="2">
        <f t="shared" si="345"/>
        <v>0</v>
      </c>
      <c r="EK192" s="2">
        <f t="shared" si="345"/>
        <v>1</v>
      </c>
      <c r="EL192" s="2">
        <f t="shared" si="345"/>
        <v>0</v>
      </c>
      <c r="EM192" s="2">
        <f t="shared" si="345"/>
        <v>0</v>
      </c>
      <c r="EN192" s="2">
        <f t="shared" si="345"/>
        <v>0</v>
      </c>
      <c r="EO192" s="2">
        <f t="shared" si="345"/>
        <v>0</v>
      </c>
      <c r="EP192" s="2">
        <f t="shared" si="345"/>
        <v>1</v>
      </c>
      <c r="EQ192" s="2">
        <f t="shared" si="345"/>
        <v>1</v>
      </c>
      <c r="ER192" s="2">
        <f t="shared" si="345"/>
        <v>1</v>
      </c>
      <c r="ES192" s="2">
        <f t="shared" si="345"/>
        <v>0</v>
      </c>
      <c r="ET192" s="2">
        <f t="shared" si="345"/>
        <v>0</v>
      </c>
      <c r="EU192" s="2">
        <f t="shared" si="345"/>
        <v>0</v>
      </c>
      <c r="EV192" s="2">
        <f t="shared" si="345"/>
        <v>0</v>
      </c>
      <c r="EW192" s="2">
        <f t="shared" si="345"/>
        <v>1</v>
      </c>
      <c r="EX192" s="2">
        <f t="shared" si="345"/>
        <v>0</v>
      </c>
      <c r="EY192" s="2">
        <f t="shared" si="345"/>
        <v>0</v>
      </c>
      <c r="EZ192" s="2">
        <f t="shared" si="345"/>
        <v>0</v>
      </c>
      <c r="FA192" s="2">
        <f t="shared" si="345"/>
        <v>1</v>
      </c>
      <c r="FB192" s="2">
        <f t="shared" si="345"/>
        <v>0</v>
      </c>
      <c r="FC192" s="2">
        <f t="shared" si="345"/>
        <v>1</v>
      </c>
      <c r="FD192" s="2">
        <f t="shared" si="345"/>
        <v>0</v>
      </c>
      <c r="FE192" s="2">
        <f t="shared" si="345"/>
        <v>0</v>
      </c>
      <c r="FF192" s="2">
        <f t="shared" si="345"/>
        <v>0</v>
      </c>
      <c r="FG192" s="2">
        <f t="shared" si="345"/>
        <v>1</v>
      </c>
      <c r="FH192" s="2">
        <f t="shared" si="345"/>
        <v>1</v>
      </c>
      <c r="FI192" s="2">
        <f t="shared" si="345"/>
        <v>0</v>
      </c>
      <c r="FJ192" s="2">
        <f t="shared" si="345"/>
        <v>1</v>
      </c>
      <c r="FK192" s="2">
        <f t="shared" si="345"/>
        <v>0</v>
      </c>
      <c r="FL192" s="2">
        <f t="shared" si="345"/>
        <v>1</v>
      </c>
      <c r="FM192" s="2">
        <f t="shared" si="345"/>
        <v>1</v>
      </c>
      <c r="FN192" s="2">
        <f t="shared" si="345"/>
        <v>0</v>
      </c>
      <c r="FO192" s="2">
        <f t="shared" si="345"/>
        <v>0</v>
      </c>
      <c r="FP192" s="2">
        <f t="shared" si="345"/>
        <v>0</v>
      </c>
      <c r="FQ192" s="2">
        <f t="shared" si="345"/>
        <v>1</v>
      </c>
      <c r="FR192" s="2">
        <f t="shared" si="345"/>
        <v>1</v>
      </c>
      <c r="FS192" s="2">
        <f t="shared" si="345"/>
        <v>1</v>
      </c>
      <c r="FT192" s="2">
        <f t="shared" si="345"/>
        <v>0</v>
      </c>
      <c r="FU192" s="2">
        <f t="shared" si="345"/>
        <v>0</v>
      </c>
      <c r="FV192" s="2">
        <f t="shared" si="345"/>
        <v>0</v>
      </c>
      <c r="FW192" s="2">
        <f t="shared" si="345"/>
        <v>0</v>
      </c>
      <c r="FX192" s="2">
        <f t="shared" si="345"/>
        <v>1</v>
      </c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103"/>
      <c r="GM192" s="103"/>
      <c r="GN192" s="103"/>
      <c r="GO192" s="103"/>
      <c r="GP192" s="103"/>
      <c r="GQ192" s="103"/>
      <c r="GR192" s="103"/>
      <c r="GS192" s="103"/>
      <c r="GT192" s="103"/>
      <c r="GU192" s="103"/>
      <c r="GV192" s="103"/>
      <c r="GW192" s="103"/>
    </row>
    <row r="193" spans="1:205" x14ac:dyDescent="0.35">
      <c r="A193" s="3" t="s">
        <v>943</v>
      </c>
      <c r="B193" s="2" t="s">
        <v>944</v>
      </c>
      <c r="C193" s="88">
        <f t="shared" ref="C193:AH193" si="346">ROUND(IF((OR(C191=1,C192=1))=TRUE(),0,C124/C113),8)</f>
        <v>10428.67544056</v>
      </c>
      <c r="D193" s="88">
        <f t="shared" si="346"/>
        <v>10469.533853999999</v>
      </c>
      <c r="E193" s="88">
        <f t="shared" si="346"/>
        <v>10333.298580799999</v>
      </c>
      <c r="F193" s="88">
        <f t="shared" si="346"/>
        <v>10381.485919999999</v>
      </c>
      <c r="G193" s="88">
        <f t="shared" si="346"/>
        <v>0</v>
      </c>
      <c r="H193" s="88">
        <f t="shared" si="346"/>
        <v>0</v>
      </c>
      <c r="I193" s="88">
        <f t="shared" si="346"/>
        <v>10353.324488</v>
      </c>
      <c r="J193" s="88">
        <f t="shared" si="346"/>
        <v>9680.2141124000009</v>
      </c>
      <c r="K193" s="88">
        <f t="shared" si="346"/>
        <v>0</v>
      </c>
      <c r="L193" s="88">
        <f t="shared" si="346"/>
        <v>10519.9289104</v>
      </c>
      <c r="M193" s="88">
        <f t="shared" si="346"/>
        <v>10467.75725008</v>
      </c>
      <c r="N193" s="88">
        <f t="shared" si="346"/>
        <v>0</v>
      </c>
      <c r="O193" s="88">
        <f t="shared" si="346"/>
        <v>0</v>
      </c>
      <c r="P193" s="88">
        <f t="shared" si="346"/>
        <v>0</v>
      </c>
      <c r="Q193" s="88">
        <f t="shared" si="346"/>
        <v>10618.989355</v>
      </c>
      <c r="R193" s="88">
        <f t="shared" si="346"/>
        <v>10352.198030719999</v>
      </c>
      <c r="S193" s="88">
        <f t="shared" si="346"/>
        <v>10066.070928159999</v>
      </c>
      <c r="T193" s="88">
        <f t="shared" si="346"/>
        <v>0</v>
      </c>
      <c r="U193" s="88">
        <f t="shared" si="346"/>
        <v>0</v>
      </c>
      <c r="V193" s="88">
        <f t="shared" si="346"/>
        <v>0</v>
      </c>
      <c r="W193" s="88">
        <f t="shared" si="346"/>
        <v>0</v>
      </c>
      <c r="X193" s="88">
        <f t="shared" si="346"/>
        <v>0</v>
      </c>
      <c r="Y193" s="88">
        <f t="shared" si="346"/>
        <v>9223.4487230600007</v>
      </c>
      <c r="Z193" s="88">
        <f t="shared" si="346"/>
        <v>0</v>
      </c>
      <c r="AA193" s="88">
        <f t="shared" si="346"/>
        <v>0</v>
      </c>
      <c r="AB193" s="88">
        <f t="shared" si="346"/>
        <v>0</v>
      </c>
      <c r="AC193" s="88">
        <f t="shared" si="346"/>
        <v>0</v>
      </c>
      <c r="AD193" s="88">
        <f t="shared" si="346"/>
        <v>0</v>
      </c>
      <c r="AE193" s="88">
        <f t="shared" si="346"/>
        <v>0</v>
      </c>
      <c r="AF193" s="88">
        <f t="shared" si="346"/>
        <v>0</v>
      </c>
      <c r="AG193" s="88">
        <f t="shared" si="346"/>
        <v>0</v>
      </c>
      <c r="AH193" s="88">
        <f t="shared" si="346"/>
        <v>9501.3551211800004</v>
      </c>
      <c r="AI193" s="88">
        <f t="shared" ref="AI193:BN193" si="347">ROUND(IF((OR(AI191=1,AI192=1))=TRUE(),0,AI124/AI113),8)</f>
        <v>0</v>
      </c>
      <c r="AJ193" s="88">
        <f t="shared" si="347"/>
        <v>0</v>
      </c>
      <c r="AK193" s="88">
        <f t="shared" si="347"/>
        <v>0</v>
      </c>
      <c r="AL193" s="88">
        <f t="shared" si="347"/>
        <v>0</v>
      </c>
      <c r="AM193" s="88">
        <f t="shared" si="347"/>
        <v>0</v>
      </c>
      <c r="AN193" s="88">
        <f t="shared" si="347"/>
        <v>0</v>
      </c>
      <c r="AO193" s="88">
        <f t="shared" si="347"/>
        <v>10162.00580148</v>
      </c>
      <c r="AP193" s="88">
        <f t="shared" si="347"/>
        <v>10626.855433999999</v>
      </c>
      <c r="AQ193" s="88">
        <f t="shared" si="347"/>
        <v>0</v>
      </c>
      <c r="AR193" s="88">
        <f t="shared" si="347"/>
        <v>0</v>
      </c>
      <c r="AS193" s="88">
        <f t="shared" si="347"/>
        <v>0</v>
      </c>
      <c r="AT193" s="88">
        <f t="shared" si="347"/>
        <v>0</v>
      </c>
      <c r="AU193" s="88">
        <f t="shared" si="347"/>
        <v>0</v>
      </c>
      <c r="AV193" s="88">
        <f t="shared" si="347"/>
        <v>0</v>
      </c>
      <c r="AW193" s="88">
        <f t="shared" si="347"/>
        <v>0</v>
      </c>
      <c r="AX193" s="88">
        <f t="shared" si="347"/>
        <v>0</v>
      </c>
      <c r="AY193" s="88">
        <f t="shared" si="347"/>
        <v>0</v>
      </c>
      <c r="AZ193" s="88">
        <f t="shared" si="347"/>
        <v>10306.20015594</v>
      </c>
      <c r="BA193" s="88">
        <f t="shared" si="347"/>
        <v>10078.2811688</v>
      </c>
      <c r="BB193" s="88">
        <f t="shared" si="347"/>
        <v>10152.8307374</v>
      </c>
      <c r="BC193" s="88">
        <f t="shared" si="347"/>
        <v>10318.90496</v>
      </c>
      <c r="BD193" s="88">
        <f t="shared" si="347"/>
        <v>0</v>
      </c>
      <c r="BE193" s="88">
        <f t="shared" si="347"/>
        <v>0</v>
      </c>
      <c r="BF193" s="88">
        <f t="shared" si="347"/>
        <v>0</v>
      </c>
      <c r="BG193" s="88">
        <f t="shared" si="347"/>
        <v>10121.795796320001</v>
      </c>
      <c r="BH193" s="88">
        <f t="shared" si="347"/>
        <v>0</v>
      </c>
      <c r="BI193" s="88">
        <f t="shared" si="347"/>
        <v>0</v>
      </c>
      <c r="BJ193" s="88">
        <f t="shared" si="347"/>
        <v>0</v>
      </c>
      <c r="BK193" s="88">
        <f t="shared" si="347"/>
        <v>10343.676589999999</v>
      </c>
      <c r="BL193" s="88">
        <f t="shared" si="347"/>
        <v>0</v>
      </c>
      <c r="BM193" s="88">
        <f t="shared" si="347"/>
        <v>0</v>
      </c>
      <c r="BN193" s="88">
        <f t="shared" si="347"/>
        <v>9859.5780971999993</v>
      </c>
      <c r="BO193" s="88">
        <f t="shared" ref="BO193:DZ193" si="348">ROUND(IF((OR(BO191=1,BO192=1))=TRUE(),0,BO124/BO113),8)</f>
        <v>9716.0782175599998</v>
      </c>
      <c r="BP193" s="88">
        <f t="shared" si="348"/>
        <v>0</v>
      </c>
      <c r="BQ193" s="88">
        <f t="shared" si="348"/>
        <v>11057.42286896</v>
      </c>
      <c r="BR193" s="88">
        <f t="shared" si="348"/>
        <v>10256.706439199999</v>
      </c>
      <c r="BS193" s="88">
        <f t="shared" si="348"/>
        <v>10274.246491600001</v>
      </c>
      <c r="BT193" s="88">
        <f t="shared" si="348"/>
        <v>0</v>
      </c>
      <c r="BU193" s="88">
        <f t="shared" si="348"/>
        <v>0</v>
      </c>
      <c r="BV193" s="88">
        <f t="shared" si="348"/>
        <v>0</v>
      </c>
      <c r="BW193" s="88">
        <f t="shared" si="348"/>
        <v>0</v>
      </c>
      <c r="BX193" s="88">
        <f t="shared" si="348"/>
        <v>0</v>
      </c>
      <c r="BY193" s="88">
        <f t="shared" si="348"/>
        <v>0</v>
      </c>
      <c r="BZ193" s="88">
        <f t="shared" si="348"/>
        <v>0</v>
      </c>
      <c r="CA193" s="88">
        <f t="shared" si="348"/>
        <v>0</v>
      </c>
      <c r="CB193" s="88">
        <f t="shared" si="348"/>
        <v>0</v>
      </c>
      <c r="CC193" s="88">
        <f t="shared" si="348"/>
        <v>0</v>
      </c>
      <c r="CD193" s="88">
        <f t="shared" si="348"/>
        <v>0</v>
      </c>
      <c r="CE193" s="88">
        <f t="shared" si="348"/>
        <v>0</v>
      </c>
      <c r="CF193" s="88">
        <f t="shared" si="348"/>
        <v>0</v>
      </c>
      <c r="CG193" s="88">
        <f t="shared" si="348"/>
        <v>0</v>
      </c>
      <c r="CH193" s="88">
        <f t="shared" si="348"/>
        <v>0</v>
      </c>
      <c r="CI193" s="88">
        <f t="shared" si="348"/>
        <v>9255.9308488400002</v>
      </c>
      <c r="CJ193" s="88">
        <f t="shared" si="348"/>
        <v>10065.79626728</v>
      </c>
      <c r="CK193" s="88">
        <f t="shared" si="348"/>
        <v>0</v>
      </c>
      <c r="CL193" s="88">
        <f t="shared" si="348"/>
        <v>0</v>
      </c>
      <c r="CM193" s="88">
        <f t="shared" si="348"/>
        <v>10318.7093945</v>
      </c>
      <c r="CN193" s="88">
        <f t="shared" si="348"/>
        <v>0</v>
      </c>
      <c r="CO193" s="88">
        <f t="shared" si="348"/>
        <v>0</v>
      </c>
      <c r="CP193" s="88">
        <f t="shared" si="348"/>
        <v>10322.576376319999</v>
      </c>
      <c r="CQ193" s="88">
        <f t="shared" si="348"/>
        <v>9866.69494304</v>
      </c>
      <c r="CR193" s="88">
        <f t="shared" si="348"/>
        <v>0</v>
      </c>
      <c r="CS193" s="88">
        <f t="shared" si="348"/>
        <v>0</v>
      </c>
      <c r="CT193" s="88">
        <f t="shared" si="348"/>
        <v>0</v>
      </c>
      <c r="CU193" s="88">
        <f t="shared" si="348"/>
        <v>0</v>
      </c>
      <c r="CV193" s="88">
        <f t="shared" si="348"/>
        <v>0</v>
      </c>
      <c r="CW193" s="88">
        <f t="shared" si="348"/>
        <v>0</v>
      </c>
      <c r="CX193" s="88">
        <f t="shared" si="348"/>
        <v>0</v>
      </c>
      <c r="CY193" s="88">
        <f t="shared" si="348"/>
        <v>0</v>
      </c>
      <c r="CZ193" s="88">
        <f t="shared" si="348"/>
        <v>9895.8263799199995</v>
      </c>
      <c r="DA193" s="88">
        <f t="shared" si="348"/>
        <v>0</v>
      </c>
      <c r="DB193" s="88">
        <f t="shared" si="348"/>
        <v>0</v>
      </c>
      <c r="DC193" s="88">
        <f t="shared" si="348"/>
        <v>0</v>
      </c>
      <c r="DD193" s="88">
        <f t="shared" si="348"/>
        <v>0</v>
      </c>
      <c r="DE193" s="88">
        <f t="shared" si="348"/>
        <v>0</v>
      </c>
      <c r="DF193" s="88">
        <f t="shared" si="348"/>
        <v>9828.6996085200008</v>
      </c>
      <c r="DG193" s="88">
        <f t="shared" si="348"/>
        <v>0</v>
      </c>
      <c r="DH193" s="88">
        <f t="shared" si="348"/>
        <v>9708.3929279999993</v>
      </c>
      <c r="DI193" s="88">
        <f t="shared" si="348"/>
        <v>9817.4750179999992</v>
      </c>
      <c r="DJ193" s="88">
        <f t="shared" si="348"/>
        <v>9845.3756959999992</v>
      </c>
      <c r="DK193" s="88">
        <f t="shared" si="348"/>
        <v>0</v>
      </c>
      <c r="DL193" s="88">
        <f t="shared" si="348"/>
        <v>10427.48205642</v>
      </c>
      <c r="DM193" s="88">
        <f t="shared" si="348"/>
        <v>0</v>
      </c>
      <c r="DN193" s="88">
        <f t="shared" si="348"/>
        <v>10089.94469522</v>
      </c>
      <c r="DO193" s="88">
        <f t="shared" si="348"/>
        <v>10170.5185504</v>
      </c>
      <c r="DP193" s="88">
        <f t="shared" si="348"/>
        <v>0</v>
      </c>
      <c r="DQ193" s="88">
        <f t="shared" si="348"/>
        <v>0</v>
      </c>
      <c r="DR193" s="88">
        <f t="shared" si="348"/>
        <v>9763.3164121999998</v>
      </c>
      <c r="DS193" s="88">
        <f t="shared" si="348"/>
        <v>9655.9396533599993</v>
      </c>
      <c r="DT193" s="88">
        <f t="shared" si="348"/>
        <v>0</v>
      </c>
      <c r="DU193" s="88">
        <f t="shared" si="348"/>
        <v>0</v>
      </c>
      <c r="DV193" s="88">
        <f t="shared" si="348"/>
        <v>0</v>
      </c>
      <c r="DW193" s="88">
        <f t="shared" si="348"/>
        <v>0</v>
      </c>
      <c r="DX193" s="88">
        <f t="shared" si="348"/>
        <v>0</v>
      </c>
      <c r="DY193" s="88">
        <f t="shared" si="348"/>
        <v>0</v>
      </c>
      <c r="DZ193" s="88">
        <f t="shared" si="348"/>
        <v>0</v>
      </c>
      <c r="EA193" s="88">
        <f t="shared" ref="EA193:FX193" si="349">ROUND(IF((OR(EA191=1,EA192=1))=TRUE(),0,EA124/EA113),8)</f>
        <v>0</v>
      </c>
      <c r="EB193" s="88">
        <f t="shared" si="349"/>
        <v>9539.2800521200006</v>
      </c>
      <c r="EC193" s="88">
        <f t="shared" si="349"/>
        <v>0</v>
      </c>
      <c r="ED193" s="88">
        <f t="shared" si="349"/>
        <v>0</v>
      </c>
      <c r="EE193" s="88">
        <f t="shared" si="349"/>
        <v>0</v>
      </c>
      <c r="EF193" s="88">
        <f t="shared" si="349"/>
        <v>9674.4079899999997</v>
      </c>
      <c r="EG193" s="88">
        <f t="shared" si="349"/>
        <v>0</v>
      </c>
      <c r="EH193" s="88">
        <f t="shared" si="349"/>
        <v>0</v>
      </c>
      <c r="EI193" s="88">
        <f t="shared" si="349"/>
        <v>10068.754956000001</v>
      </c>
      <c r="EJ193" s="88">
        <f t="shared" si="349"/>
        <v>9971.5980156000005</v>
      </c>
      <c r="EK193" s="88">
        <f t="shared" si="349"/>
        <v>0</v>
      </c>
      <c r="EL193" s="88">
        <f t="shared" si="349"/>
        <v>0</v>
      </c>
      <c r="EM193" s="88">
        <f t="shared" si="349"/>
        <v>0</v>
      </c>
      <c r="EN193" s="88">
        <f t="shared" si="349"/>
        <v>9589.1953211599994</v>
      </c>
      <c r="EO193" s="88">
        <f t="shared" si="349"/>
        <v>0</v>
      </c>
      <c r="EP193" s="88">
        <f t="shared" si="349"/>
        <v>0</v>
      </c>
      <c r="EQ193" s="88">
        <f t="shared" si="349"/>
        <v>0</v>
      </c>
      <c r="ER193" s="88">
        <f t="shared" si="349"/>
        <v>0</v>
      </c>
      <c r="ES193" s="88">
        <f t="shared" si="349"/>
        <v>0</v>
      </c>
      <c r="ET193" s="88">
        <f t="shared" si="349"/>
        <v>0</v>
      </c>
      <c r="EU193" s="88">
        <f t="shared" si="349"/>
        <v>9354.3063796000006</v>
      </c>
      <c r="EV193" s="88">
        <f t="shared" si="349"/>
        <v>0</v>
      </c>
      <c r="EW193" s="88">
        <f t="shared" si="349"/>
        <v>0</v>
      </c>
      <c r="EX193" s="88">
        <f t="shared" si="349"/>
        <v>0</v>
      </c>
      <c r="EY193" s="88">
        <f t="shared" si="349"/>
        <v>9536.9793326599993</v>
      </c>
      <c r="EZ193" s="88">
        <f t="shared" si="349"/>
        <v>0</v>
      </c>
      <c r="FA193" s="88">
        <f t="shared" si="349"/>
        <v>0</v>
      </c>
      <c r="FB193" s="88">
        <f t="shared" si="349"/>
        <v>0</v>
      </c>
      <c r="FC193" s="88">
        <f t="shared" si="349"/>
        <v>0</v>
      </c>
      <c r="FD193" s="88">
        <f t="shared" si="349"/>
        <v>0</v>
      </c>
      <c r="FE193" s="88">
        <f t="shared" si="349"/>
        <v>0</v>
      </c>
      <c r="FF193" s="88">
        <f t="shared" si="349"/>
        <v>0</v>
      </c>
      <c r="FG193" s="88">
        <f t="shared" si="349"/>
        <v>0</v>
      </c>
      <c r="FH193" s="88">
        <f t="shared" si="349"/>
        <v>0</v>
      </c>
      <c r="FI193" s="88">
        <f t="shared" si="349"/>
        <v>10007.084896640001</v>
      </c>
      <c r="FJ193" s="88">
        <f t="shared" si="349"/>
        <v>0</v>
      </c>
      <c r="FK193" s="88">
        <f t="shared" si="349"/>
        <v>10096.1167424</v>
      </c>
      <c r="FL193" s="88">
        <f t="shared" si="349"/>
        <v>0</v>
      </c>
      <c r="FM193" s="88">
        <f t="shared" si="349"/>
        <v>0</v>
      </c>
      <c r="FN193" s="88">
        <f t="shared" si="349"/>
        <v>10136.411927200001</v>
      </c>
      <c r="FO193" s="88">
        <f t="shared" si="349"/>
        <v>9992.7121361600002</v>
      </c>
      <c r="FP193" s="88">
        <f t="shared" si="349"/>
        <v>10237.547973639999</v>
      </c>
      <c r="FQ193" s="88">
        <f t="shared" si="349"/>
        <v>0</v>
      </c>
      <c r="FR193" s="88">
        <f t="shared" si="349"/>
        <v>0</v>
      </c>
      <c r="FS193" s="88">
        <f t="shared" si="349"/>
        <v>0</v>
      </c>
      <c r="FT193" s="88">
        <f t="shared" si="349"/>
        <v>0</v>
      </c>
      <c r="FU193" s="88">
        <f t="shared" si="349"/>
        <v>10106.194884500001</v>
      </c>
      <c r="FV193" s="88">
        <f t="shared" si="349"/>
        <v>9755.3529850399991</v>
      </c>
      <c r="FW193" s="88">
        <f t="shared" si="349"/>
        <v>0</v>
      </c>
      <c r="FX193" s="88">
        <f t="shared" si="349"/>
        <v>0</v>
      </c>
      <c r="FY193" s="2"/>
      <c r="FZ193" s="29"/>
      <c r="GA193" s="12"/>
      <c r="GB193" s="2"/>
      <c r="GC193" s="2"/>
      <c r="GD193" s="2"/>
      <c r="GE193" s="2"/>
      <c r="GF193" s="2"/>
      <c r="GG193" s="2"/>
      <c r="GH193" s="2"/>
      <c r="GI193" s="2"/>
      <c r="GJ193" s="2"/>
      <c r="GK193" s="2"/>
    </row>
    <row r="194" spans="1:205" x14ac:dyDescent="0.35">
      <c r="A194" s="2"/>
      <c r="B194" s="2" t="s">
        <v>945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103"/>
      <c r="GM194" s="103"/>
      <c r="GN194" s="103"/>
      <c r="GO194" s="103"/>
      <c r="GP194" s="103"/>
      <c r="GQ194" s="103"/>
      <c r="GR194" s="103"/>
      <c r="GS194" s="103"/>
      <c r="GT194" s="103"/>
      <c r="GU194" s="103"/>
      <c r="GV194" s="103"/>
      <c r="GW194" s="103"/>
    </row>
    <row r="195" spans="1:205" x14ac:dyDescent="0.35">
      <c r="A195" s="3" t="s">
        <v>946</v>
      </c>
      <c r="B195" s="2" t="s">
        <v>947</v>
      </c>
      <c r="C195" s="44">
        <f t="shared" ref="C195:AH195" si="350">ROUND(IF((OR(C191=1,C192=1))=TRUE(),0,((1027-459)*0.00020599)+1.1215),4)</f>
        <v>1.2384999999999999</v>
      </c>
      <c r="D195" s="44">
        <f t="shared" si="350"/>
        <v>1.2384999999999999</v>
      </c>
      <c r="E195" s="44">
        <f t="shared" si="350"/>
        <v>1.2384999999999999</v>
      </c>
      <c r="F195" s="44">
        <f t="shared" si="350"/>
        <v>1.2384999999999999</v>
      </c>
      <c r="G195" s="44">
        <f t="shared" si="350"/>
        <v>0</v>
      </c>
      <c r="H195" s="44">
        <f t="shared" si="350"/>
        <v>0</v>
      </c>
      <c r="I195" s="44">
        <f t="shared" si="350"/>
        <v>1.2384999999999999</v>
      </c>
      <c r="J195" s="44">
        <f t="shared" si="350"/>
        <v>1.2384999999999999</v>
      </c>
      <c r="K195" s="44">
        <f t="shared" si="350"/>
        <v>0</v>
      </c>
      <c r="L195" s="44">
        <f t="shared" si="350"/>
        <v>1.2384999999999999</v>
      </c>
      <c r="M195" s="44">
        <f t="shared" si="350"/>
        <v>1.2384999999999999</v>
      </c>
      <c r="N195" s="44">
        <f t="shared" si="350"/>
        <v>0</v>
      </c>
      <c r="O195" s="44">
        <f t="shared" si="350"/>
        <v>0</v>
      </c>
      <c r="P195" s="44">
        <f t="shared" si="350"/>
        <v>0</v>
      </c>
      <c r="Q195" s="44">
        <f t="shared" si="350"/>
        <v>1.2384999999999999</v>
      </c>
      <c r="R195" s="44">
        <f t="shared" si="350"/>
        <v>1.2384999999999999</v>
      </c>
      <c r="S195" s="44">
        <f t="shared" si="350"/>
        <v>1.2384999999999999</v>
      </c>
      <c r="T195" s="44">
        <f t="shared" si="350"/>
        <v>0</v>
      </c>
      <c r="U195" s="44">
        <f t="shared" si="350"/>
        <v>0</v>
      </c>
      <c r="V195" s="44">
        <f t="shared" si="350"/>
        <v>0</v>
      </c>
      <c r="W195" s="44">
        <f t="shared" si="350"/>
        <v>0</v>
      </c>
      <c r="X195" s="44">
        <f t="shared" si="350"/>
        <v>0</v>
      </c>
      <c r="Y195" s="44">
        <f t="shared" si="350"/>
        <v>1.2384999999999999</v>
      </c>
      <c r="Z195" s="44">
        <f t="shared" si="350"/>
        <v>0</v>
      </c>
      <c r="AA195" s="44">
        <f t="shared" si="350"/>
        <v>0</v>
      </c>
      <c r="AB195" s="44">
        <f t="shared" si="350"/>
        <v>0</v>
      </c>
      <c r="AC195" s="44">
        <f t="shared" si="350"/>
        <v>0</v>
      </c>
      <c r="AD195" s="44">
        <f t="shared" si="350"/>
        <v>0</v>
      </c>
      <c r="AE195" s="44">
        <f t="shared" si="350"/>
        <v>0</v>
      </c>
      <c r="AF195" s="44">
        <f t="shared" si="350"/>
        <v>0</v>
      </c>
      <c r="AG195" s="44">
        <f t="shared" si="350"/>
        <v>0</v>
      </c>
      <c r="AH195" s="44">
        <f t="shared" si="350"/>
        <v>1.2384999999999999</v>
      </c>
      <c r="AI195" s="44">
        <f t="shared" ref="AI195:BN195" si="351">ROUND(IF((OR(AI191=1,AI192=1))=TRUE(),0,((1027-459)*0.00020599)+1.1215),4)</f>
        <v>0</v>
      </c>
      <c r="AJ195" s="44">
        <f t="shared" si="351"/>
        <v>0</v>
      </c>
      <c r="AK195" s="44">
        <f t="shared" si="351"/>
        <v>0</v>
      </c>
      <c r="AL195" s="44">
        <f t="shared" si="351"/>
        <v>0</v>
      </c>
      <c r="AM195" s="44">
        <f t="shared" si="351"/>
        <v>0</v>
      </c>
      <c r="AN195" s="44">
        <f t="shared" si="351"/>
        <v>0</v>
      </c>
      <c r="AO195" s="44">
        <f t="shared" si="351"/>
        <v>1.2384999999999999</v>
      </c>
      <c r="AP195" s="44">
        <f t="shared" si="351"/>
        <v>1.2384999999999999</v>
      </c>
      <c r="AQ195" s="44">
        <f t="shared" si="351"/>
        <v>0</v>
      </c>
      <c r="AR195" s="44">
        <f t="shared" si="351"/>
        <v>0</v>
      </c>
      <c r="AS195" s="44">
        <f t="shared" si="351"/>
        <v>0</v>
      </c>
      <c r="AT195" s="44">
        <f t="shared" si="351"/>
        <v>0</v>
      </c>
      <c r="AU195" s="44">
        <f t="shared" si="351"/>
        <v>0</v>
      </c>
      <c r="AV195" s="44">
        <f t="shared" si="351"/>
        <v>0</v>
      </c>
      <c r="AW195" s="44">
        <f t="shared" si="351"/>
        <v>0</v>
      </c>
      <c r="AX195" s="44">
        <f t="shared" si="351"/>
        <v>0</v>
      </c>
      <c r="AY195" s="44">
        <f t="shared" si="351"/>
        <v>0</v>
      </c>
      <c r="AZ195" s="44">
        <f t="shared" si="351"/>
        <v>1.2384999999999999</v>
      </c>
      <c r="BA195" s="44">
        <f t="shared" si="351"/>
        <v>1.2384999999999999</v>
      </c>
      <c r="BB195" s="44">
        <f t="shared" si="351"/>
        <v>1.2384999999999999</v>
      </c>
      <c r="BC195" s="44">
        <f t="shared" si="351"/>
        <v>1.2384999999999999</v>
      </c>
      <c r="BD195" s="44">
        <f t="shared" si="351"/>
        <v>0</v>
      </c>
      <c r="BE195" s="44">
        <f t="shared" si="351"/>
        <v>0</v>
      </c>
      <c r="BF195" s="44">
        <f t="shared" si="351"/>
        <v>0</v>
      </c>
      <c r="BG195" s="44">
        <f t="shared" si="351"/>
        <v>1.2384999999999999</v>
      </c>
      <c r="BH195" s="44">
        <f t="shared" si="351"/>
        <v>0</v>
      </c>
      <c r="BI195" s="44">
        <f t="shared" si="351"/>
        <v>0</v>
      </c>
      <c r="BJ195" s="44">
        <f t="shared" si="351"/>
        <v>0</v>
      </c>
      <c r="BK195" s="44">
        <f t="shared" si="351"/>
        <v>1.2384999999999999</v>
      </c>
      <c r="BL195" s="44">
        <f t="shared" si="351"/>
        <v>0</v>
      </c>
      <c r="BM195" s="44">
        <f t="shared" si="351"/>
        <v>0</v>
      </c>
      <c r="BN195" s="44">
        <f t="shared" si="351"/>
        <v>1.2384999999999999</v>
      </c>
      <c r="BO195" s="44">
        <f t="shared" ref="BO195:DZ195" si="352">ROUND(IF((OR(BO191=1,BO192=1))=TRUE(),0,((1027-459)*0.00020599)+1.1215),4)</f>
        <v>1.2384999999999999</v>
      </c>
      <c r="BP195" s="44">
        <f t="shared" si="352"/>
        <v>0</v>
      </c>
      <c r="BQ195" s="44">
        <f t="shared" si="352"/>
        <v>1.2384999999999999</v>
      </c>
      <c r="BR195" s="44">
        <f t="shared" si="352"/>
        <v>1.2384999999999999</v>
      </c>
      <c r="BS195" s="44">
        <f t="shared" si="352"/>
        <v>1.2384999999999999</v>
      </c>
      <c r="BT195" s="44">
        <f t="shared" si="352"/>
        <v>0</v>
      </c>
      <c r="BU195" s="44">
        <f t="shared" si="352"/>
        <v>0</v>
      </c>
      <c r="BV195" s="44">
        <f t="shared" si="352"/>
        <v>0</v>
      </c>
      <c r="BW195" s="44">
        <f t="shared" si="352"/>
        <v>0</v>
      </c>
      <c r="BX195" s="44">
        <f t="shared" si="352"/>
        <v>0</v>
      </c>
      <c r="BY195" s="44">
        <f t="shared" si="352"/>
        <v>0</v>
      </c>
      <c r="BZ195" s="44">
        <f t="shared" si="352"/>
        <v>0</v>
      </c>
      <c r="CA195" s="44">
        <f t="shared" si="352"/>
        <v>0</v>
      </c>
      <c r="CB195" s="44">
        <f t="shared" si="352"/>
        <v>0</v>
      </c>
      <c r="CC195" s="44">
        <f t="shared" si="352"/>
        <v>0</v>
      </c>
      <c r="CD195" s="44">
        <f t="shared" si="352"/>
        <v>0</v>
      </c>
      <c r="CE195" s="44">
        <f t="shared" si="352"/>
        <v>0</v>
      </c>
      <c r="CF195" s="44">
        <f t="shared" si="352"/>
        <v>0</v>
      </c>
      <c r="CG195" s="44">
        <f t="shared" si="352"/>
        <v>0</v>
      </c>
      <c r="CH195" s="44">
        <f t="shared" si="352"/>
        <v>0</v>
      </c>
      <c r="CI195" s="44">
        <f t="shared" si="352"/>
        <v>1.2384999999999999</v>
      </c>
      <c r="CJ195" s="44">
        <f t="shared" si="352"/>
        <v>1.2384999999999999</v>
      </c>
      <c r="CK195" s="44">
        <f t="shared" si="352"/>
        <v>0</v>
      </c>
      <c r="CL195" s="44">
        <f t="shared" si="352"/>
        <v>0</v>
      </c>
      <c r="CM195" s="44">
        <f t="shared" si="352"/>
        <v>1.2384999999999999</v>
      </c>
      <c r="CN195" s="44">
        <f t="shared" si="352"/>
        <v>0</v>
      </c>
      <c r="CO195" s="44">
        <f t="shared" si="352"/>
        <v>0</v>
      </c>
      <c r="CP195" s="44">
        <f t="shared" si="352"/>
        <v>1.2384999999999999</v>
      </c>
      <c r="CQ195" s="44">
        <f t="shared" si="352"/>
        <v>1.2384999999999999</v>
      </c>
      <c r="CR195" s="44">
        <f t="shared" si="352"/>
        <v>0</v>
      </c>
      <c r="CS195" s="44">
        <f t="shared" si="352"/>
        <v>0</v>
      </c>
      <c r="CT195" s="44">
        <f t="shared" si="352"/>
        <v>0</v>
      </c>
      <c r="CU195" s="44">
        <f t="shared" si="352"/>
        <v>0</v>
      </c>
      <c r="CV195" s="44">
        <f t="shared" si="352"/>
        <v>0</v>
      </c>
      <c r="CW195" s="44">
        <f t="shared" si="352"/>
        <v>0</v>
      </c>
      <c r="CX195" s="44">
        <f t="shared" si="352"/>
        <v>0</v>
      </c>
      <c r="CY195" s="44">
        <f t="shared" si="352"/>
        <v>0</v>
      </c>
      <c r="CZ195" s="44">
        <f t="shared" si="352"/>
        <v>1.2384999999999999</v>
      </c>
      <c r="DA195" s="44">
        <f t="shared" si="352"/>
        <v>0</v>
      </c>
      <c r="DB195" s="44">
        <f t="shared" si="352"/>
        <v>0</v>
      </c>
      <c r="DC195" s="44">
        <f t="shared" si="352"/>
        <v>0</v>
      </c>
      <c r="DD195" s="44">
        <f t="shared" si="352"/>
        <v>0</v>
      </c>
      <c r="DE195" s="44">
        <f t="shared" si="352"/>
        <v>0</v>
      </c>
      <c r="DF195" s="44">
        <f t="shared" si="352"/>
        <v>1.2384999999999999</v>
      </c>
      <c r="DG195" s="44">
        <f t="shared" si="352"/>
        <v>0</v>
      </c>
      <c r="DH195" s="44">
        <f t="shared" si="352"/>
        <v>1.2384999999999999</v>
      </c>
      <c r="DI195" s="44">
        <f t="shared" si="352"/>
        <v>1.2384999999999999</v>
      </c>
      <c r="DJ195" s="44">
        <f t="shared" si="352"/>
        <v>1.2384999999999999</v>
      </c>
      <c r="DK195" s="44">
        <f t="shared" si="352"/>
        <v>0</v>
      </c>
      <c r="DL195" s="44">
        <f t="shared" si="352"/>
        <v>1.2384999999999999</v>
      </c>
      <c r="DM195" s="44">
        <f t="shared" si="352"/>
        <v>0</v>
      </c>
      <c r="DN195" s="44">
        <f t="shared" si="352"/>
        <v>1.2384999999999999</v>
      </c>
      <c r="DO195" s="44">
        <f t="shared" si="352"/>
        <v>1.2384999999999999</v>
      </c>
      <c r="DP195" s="44">
        <f t="shared" si="352"/>
        <v>0</v>
      </c>
      <c r="DQ195" s="44">
        <f t="shared" si="352"/>
        <v>0</v>
      </c>
      <c r="DR195" s="44">
        <f t="shared" si="352"/>
        <v>1.2384999999999999</v>
      </c>
      <c r="DS195" s="44">
        <f t="shared" si="352"/>
        <v>1.2384999999999999</v>
      </c>
      <c r="DT195" s="44">
        <f t="shared" si="352"/>
        <v>0</v>
      </c>
      <c r="DU195" s="44">
        <f t="shared" si="352"/>
        <v>0</v>
      </c>
      <c r="DV195" s="44">
        <f t="shared" si="352"/>
        <v>0</v>
      </c>
      <c r="DW195" s="44">
        <f t="shared" si="352"/>
        <v>0</v>
      </c>
      <c r="DX195" s="44">
        <f t="shared" si="352"/>
        <v>0</v>
      </c>
      <c r="DY195" s="44">
        <f t="shared" si="352"/>
        <v>0</v>
      </c>
      <c r="DZ195" s="44">
        <f t="shared" si="352"/>
        <v>0</v>
      </c>
      <c r="EA195" s="44">
        <f t="shared" ref="EA195:FX195" si="353">ROUND(IF((OR(EA191=1,EA192=1))=TRUE(),0,((1027-459)*0.00020599)+1.1215),4)</f>
        <v>0</v>
      </c>
      <c r="EB195" s="44">
        <f t="shared" si="353"/>
        <v>1.2384999999999999</v>
      </c>
      <c r="EC195" s="44">
        <f t="shared" si="353"/>
        <v>0</v>
      </c>
      <c r="ED195" s="44">
        <f t="shared" si="353"/>
        <v>0</v>
      </c>
      <c r="EE195" s="44">
        <f t="shared" si="353"/>
        <v>0</v>
      </c>
      <c r="EF195" s="44">
        <f t="shared" si="353"/>
        <v>1.2384999999999999</v>
      </c>
      <c r="EG195" s="44">
        <f t="shared" si="353"/>
        <v>0</v>
      </c>
      <c r="EH195" s="44">
        <f t="shared" si="353"/>
        <v>0</v>
      </c>
      <c r="EI195" s="44">
        <f t="shared" si="353"/>
        <v>1.2384999999999999</v>
      </c>
      <c r="EJ195" s="44">
        <f t="shared" si="353"/>
        <v>1.2384999999999999</v>
      </c>
      <c r="EK195" s="44">
        <f t="shared" si="353"/>
        <v>0</v>
      </c>
      <c r="EL195" s="44">
        <f t="shared" si="353"/>
        <v>0</v>
      </c>
      <c r="EM195" s="44">
        <f t="shared" si="353"/>
        <v>0</v>
      </c>
      <c r="EN195" s="44">
        <f t="shared" si="353"/>
        <v>1.2384999999999999</v>
      </c>
      <c r="EO195" s="44">
        <f t="shared" si="353"/>
        <v>0</v>
      </c>
      <c r="EP195" s="44">
        <f t="shared" si="353"/>
        <v>0</v>
      </c>
      <c r="EQ195" s="44">
        <f t="shared" si="353"/>
        <v>0</v>
      </c>
      <c r="ER195" s="44">
        <f t="shared" si="353"/>
        <v>0</v>
      </c>
      <c r="ES195" s="44">
        <f t="shared" si="353"/>
        <v>0</v>
      </c>
      <c r="ET195" s="44">
        <f t="shared" si="353"/>
        <v>0</v>
      </c>
      <c r="EU195" s="44">
        <f t="shared" si="353"/>
        <v>1.2384999999999999</v>
      </c>
      <c r="EV195" s="44">
        <f t="shared" si="353"/>
        <v>0</v>
      </c>
      <c r="EW195" s="44">
        <f t="shared" si="353"/>
        <v>0</v>
      </c>
      <c r="EX195" s="44">
        <f t="shared" si="353"/>
        <v>0</v>
      </c>
      <c r="EY195" s="44">
        <f t="shared" si="353"/>
        <v>1.2384999999999999</v>
      </c>
      <c r="EZ195" s="44">
        <f t="shared" si="353"/>
        <v>0</v>
      </c>
      <c r="FA195" s="44">
        <f t="shared" si="353"/>
        <v>0</v>
      </c>
      <c r="FB195" s="44">
        <f t="shared" si="353"/>
        <v>0</v>
      </c>
      <c r="FC195" s="44">
        <f t="shared" si="353"/>
        <v>0</v>
      </c>
      <c r="FD195" s="44">
        <f t="shared" si="353"/>
        <v>0</v>
      </c>
      <c r="FE195" s="44">
        <f t="shared" si="353"/>
        <v>0</v>
      </c>
      <c r="FF195" s="44">
        <f t="shared" si="353"/>
        <v>0</v>
      </c>
      <c r="FG195" s="44">
        <f t="shared" si="353"/>
        <v>0</v>
      </c>
      <c r="FH195" s="44">
        <f t="shared" si="353"/>
        <v>0</v>
      </c>
      <c r="FI195" s="44">
        <f t="shared" si="353"/>
        <v>1.2384999999999999</v>
      </c>
      <c r="FJ195" s="44">
        <f t="shared" si="353"/>
        <v>0</v>
      </c>
      <c r="FK195" s="44">
        <f t="shared" si="353"/>
        <v>1.2384999999999999</v>
      </c>
      <c r="FL195" s="44">
        <f t="shared" si="353"/>
        <v>0</v>
      </c>
      <c r="FM195" s="44">
        <f t="shared" si="353"/>
        <v>0</v>
      </c>
      <c r="FN195" s="44">
        <f t="shared" si="353"/>
        <v>1.2384999999999999</v>
      </c>
      <c r="FO195" s="44">
        <f t="shared" si="353"/>
        <v>1.2384999999999999</v>
      </c>
      <c r="FP195" s="44">
        <f t="shared" si="353"/>
        <v>1.2384999999999999</v>
      </c>
      <c r="FQ195" s="44">
        <f t="shared" si="353"/>
        <v>0</v>
      </c>
      <c r="FR195" s="44">
        <f t="shared" si="353"/>
        <v>0</v>
      </c>
      <c r="FS195" s="44">
        <f t="shared" si="353"/>
        <v>0</v>
      </c>
      <c r="FT195" s="44">
        <f t="shared" si="353"/>
        <v>0</v>
      </c>
      <c r="FU195" s="44">
        <f t="shared" si="353"/>
        <v>1.2384999999999999</v>
      </c>
      <c r="FV195" s="44">
        <f t="shared" si="353"/>
        <v>1.2384999999999999</v>
      </c>
      <c r="FW195" s="44">
        <f t="shared" si="353"/>
        <v>0</v>
      </c>
      <c r="FX195" s="44">
        <f t="shared" si="353"/>
        <v>0</v>
      </c>
      <c r="FY195" s="88"/>
      <c r="FZ195" s="29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</row>
    <row r="196" spans="1:205" x14ac:dyDescent="0.35">
      <c r="A196" s="2"/>
      <c r="B196" s="2" t="s">
        <v>948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</row>
    <row r="197" spans="1:205" x14ac:dyDescent="0.35">
      <c r="A197" s="3" t="s">
        <v>949</v>
      </c>
      <c r="B197" s="2" t="s">
        <v>950</v>
      </c>
      <c r="C197" s="29">
        <f t="shared" ref="C197:AH197" si="354">ROUND(IF((OR(C191=1,C192=1))=TRUE(),0,C193*C195),8)</f>
        <v>12915.914533130001</v>
      </c>
      <c r="D197" s="29">
        <f t="shared" si="354"/>
        <v>12966.51767818</v>
      </c>
      <c r="E197" s="29">
        <f t="shared" si="354"/>
        <v>12797.79029232</v>
      </c>
      <c r="F197" s="29">
        <f t="shared" si="354"/>
        <v>12857.47031192</v>
      </c>
      <c r="G197" s="29">
        <f t="shared" si="354"/>
        <v>0</v>
      </c>
      <c r="H197" s="29">
        <f t="shared" si="354"/>
        <v>0</v>
      </c>
      <c r="I197" s="29">
        <f t="shared" si="354"/>
        <v>12822.59237839</v>
      </c>
      <c r="J197" s="29">
        <f t="shared" si="354"/>
        <v>11988.94517821</v>
      </c>
      <c r="K197" s="29">
        <f t="shared" si="354"/>
        <v>0</v>
      </c>
      <c r="L197" s="29">
        <f t="shared" si="354"/>
        <v>13028.931955530001</v>
      </c>
      <c r="M197" s="29">
        <f t="shared" si="354"/>
        <v>12964.31735422</v>
      </c>
      <c r="N197" s="29">
        <f t="shared" si="354"/>
        <v>0</v>
      </c>
      <c r="O197" s="29">
        <f t="shared" si="354"/>
        <v>0</v>
      </c>
      <c r="P197" s="29">
        <f t="shared" si="354"/>
        <v>0</v>
      </c>
      <c r="Q197" s="29">
        <f t="shared" si="354"/>
        <v>13151.618316169999</v>
      </c>
      <c r="R197" s="29">
        <f t="shared" si="354"/>
        <v>12821.19726105</v>
      </c>
      <c r="S197" s="29">
        <f t="shared" si="354"/>
        <v>12466.82884453</v>
      </c>
      <c r="T197" s="29">
        <f t="shared" si="354"/>
        <v>0</v>
      </c>
      <c r="U197" s="29">
        <f t="shared" si="354"/>
        <v>0</v>
      </c>
      <c r="V197" s="29">
        <f t="shared" si="354"/>
        <v>0</v>
      </c>
      <c r="W197" s="29">
        <f t="shared" si="354"/>
        <v>0</v>
      </c>
      <c r="X197" s="29">
        <f t="shared" si="354"/>
        <v>0</v>
      </c>
      <c r="Y197" s="29">
        <f t="shared" si="354"/>
        <v>11423.24124351</v>
      </c>
      <c r="Z197" s="29">
        <f t="shared" si="354"/>
        <v>0</v>
      </c>
      <c r="AA197" s="29">
        <f t="shared" si="354"/>
        <v>0</v>
      </c>
      <c r="AB197" s="29">
        <f t="shared" si="354"/>
        <v>0</v>
      </c>
      <c r="AC197" s="29">
        <f t="shared" si="354"/>
        <v>0</v>
      </c>
      <c r="AD197" s="29">
        <f t="shared" si="354"/>
        <v>0</v>
      </c>
      <c r="AE197" s="29">
        <f t="shared" si="354"/>
        <v>0</v>
      </c>
      <c r="AF197" s="29">
        <f t="shared" si="354"/>
        <v>0</v>
      </c>
      <c r="AG197" s="29">
        <f t="shared" si="354"/>
        <v>0</v>
      </c>
      <c r="AH197" s="29">
        <f t="shared" si="354"/>
        <v>11767.428317579999</v>
      </c>
      <c r="AI197" s="29">
        <f t="shared" ref="AI197:BN197" si="355">ROUND(IF((OR(AI191=1,AI192=1))=TRUE(),0,AI193*AI195),8)</f>
        <v>0</v>
      </c>
      <c r="AJ197" s="29">
        <f t="shared" si="355"/>
        <v>0</v>
      </c>
      <c r="AK197" s="29">
        <f t="shared" si="355"/>
        <v>0</v>
      </c>
      <c r="AL197" s="29">
        <f t="shared" si="355"/>
        <v>0</v>
      </c>
      <c r="AM197" s="29">
        <f t="shared" si="355"/>
        <v>0</v>
      </c>
      <c r="AN197" s="29">
        <f t="shared" si="355"/>
        <v>0</v>
      </c>
      <c r="AO197" s="29">
        <f t="shared" si="355"/>
        <v>12585.644185130001</v>
      </c>
      <c r="AP197" s="29">
        <f t="shared" si="355"/>
        <v>13161.360455010001</v>
      </c>
      <c r="AQ197" s="29">
        <f t="shared" si="355"/>
        <v>0</v>
      </c>
      <c r="AR197" s="29">
        <f t="shared" si="355"/>
        <v>0</v>
      </c>
      <c r="AS197" s="29">
        <f t="shared" si="355"/>
        <v>0</v>
      </c>
      <c r="AT197" s="29">
        <f t="shared" si="355"/>
        <v>0</v>
      </c>
      <c r="AU197" s="29">
        <f t="shared" si="355"/>
        <v>0</v>
      </c>
      <c r="AV197" s="29">
        <f t="shared" si="355"/>
        <v>0</v>
      </c>
      <c r="AW197" s="29">
        <f t="shared" si="355"/>
        <v>0</v>
      </c>
      <c r="AX197" s="29">
        <f t="shared" si="355"/>
        <v>0</v>
      </c>
      <c r="AY197" s="29">
        <f t="shared" si="355"/>
        <v>0</v>
      </c>
      <c r="AZ197" s="29">
        <f t="shared" si="355"/>
        <v>12764.228893130001</v>
      </c>
      <c r="BA197" s="29">
        <f t="shared" si="355"/>
        <v>12481.951227559999</v>
      </c>
      <c r="BB197" s="29">
        <f t="shared" si="355"/>
        <v>12574.28086827</v>
      </c>
      <c r="BC197" s="29">
        <f t="shared" si="355"/>
        <v>12779.963792959999</v>
      </c>
      <c r="BD197" s="29">
        <f t="shared" si="355"/>
        <v>0</v>
      </c>
      <c r="BE197" s="29">
        <f t="shared" si="355"/>
        <v>0</v>
      </c>
      <c r="BF197" s="29">
        <f t="shared" si="355"/>
        <v>0</v>
      </c>
      <c r="BG197" s="29">
        <f t="shared" si="355"/>
        <v>12535.844093739999</v>
      </c>
      <c r="BH197" s="29">
        <f t="shared" si="355"/>
        <v>0</v>
      </c>
      <c r="BI197" s="29">
        <f t="shared" si="355"/>
        <v>0</v>
      </c>
      <c r="BJ197" s="29">
        <f t="shared" si="355"/>
        <v>0</v>
      </c>
      <c r="BK197" s="29">
        <f t="shared" si="355"/>
        <v>12810.643456719999</v>
      </c>
      <c r="BL197" s="29">
        <f t="shared" si="355"/>
        <v>0</v>
      </c>
      <c r="BM197" s="29">
        <f t="shared" si="355"/>
        <v>0</v>
      </c>
      <c r="BN197" s="29">
        <f t="shared" si="355"/>
        <v>12211.087473379999</v>
      </c>
      <c r="BO197" s="29">
        <f t="shared" ref="BO197:DZ197" si="356">ROUND(IF((OR(BO191=1,BO192=1))=TRUE(),0,BO193*BO195),8)</f>
        <v>12033.362872449999</v>
      </c>
      <c r="BP197" s="29">
        <f t="shared" si="356"/>
        <v>0</v>
      </c>
      <c r="BQ197" s="29">
        <f t="shared" si="356"/>
        <v>13694.61822321</v>
      </c>
      <c r="BR197" s="29">
        <f t="shared" si="356"/>
        <v>12702.93092495</v>
      </c>
      <c r="BS197" s="29">
        <f t="shared" si="356"/>
        <v>12724.65427985</v>
      </c>
      <c r="BT197" s="29">
        <f t="shared" si="356"/>
        <v>0</v>
      </c>
      <c r="BU197" s="29">
        <f t="shared" si="356"/>
        <v>0</v>
      </c>
      <c r="BV197" s="29">
        <f t="shared" si="356"/>
        <v>0</v>
      </c>
      <c r="BW197" s="29">
        <f t="shared" si="356"/>
        <v>0</v>
      </c>
      <c r="BX197" s="29">
        <f t="shared" si="356"/>
        <v>0</v>
      </c>
      <c r="BY197" s="29">
        <f t="shared" si="356"/>
        <v>0</v>
      </c>
      <c r="BZ197" s="29">
        <f t="shared" si="356"/>
        <v>0</v>
      </c>
      <c r="CA197" s="29">
        <f t="shared" si="356"/>
        <v>0</v>
      </c>
      <c r="CB197" s="29">
        <f t="shared" si="356"/>
        <v>0</v>
      </c>
      <c r="CC197" s="29">
        <f t="shared" si="356"/>
        <v>0</v>
      </c>
      <c r="CD197" s="29">
        <f t="shared" si="356"/>
        <v>0</v>
      </c>
      <c r="CE197" s="29">
        <f t="shared" si="356"/>
        <v>0</v>
      </c>
      <c r="CF197" s="29">
        <f t="shared" si="356"/>
        <v>0</v>
      </c>
      <c r="CG197" s="29">
        <f t="shared" si="356"/>
        <v>0</v>
      </c>
      <c r="CH197" s="29">
        <f t="shared" si="356"/>
        <v>0</v>
      </c>
      <c r="CI197" s="29">
        <f t="shared" si="356"/>
        <v>11463.470356289999</v>
      </c>
      <c r="CJ197" s="29">
        <f t="shared" si="356"/>
        <v>12466.48867703</v>
      </c>
      <c r="CK197" s="29">
        <f t="shared" si="356"/>
        <v>0</v>
      </c>
      <c r="CL197" s="29">
        <f t="shared" si="356"/>
        <v>0</v>
      </c>
      <c r="CM197" s="29">
        <f t="shared" si="356"/>
        <v>12779.721585089999</v>
      </c>
      <c r="CN197" s="29">
        <f t="shared" si="356"/>
        <v>0</v>
      </c>
      <c r="CO197" s="29">
        <f t="shared" si="356"/>
        <v>0</v>
      </c>
      <c r="CP197" s="29">
        <f t="shared" si="356"/>
        <v>12784.51084207</v>
      </c>
      <c r="CQ197" s="29">
        <f t="shared" si="356"/>
        <v>12219.90168696</v>
      </c>
      <c r="CR197" s="29">
        <f t="shared" si="356"/>
        <v>0</v>
      </c>
      <c r="CS197" s="29">
        <f t="shared" si="356"/>
        <v>0</v>
      </c>
      <c r="CT197" s="29">
        <f t="shared" si="356"/>
        <v>0</v>
      </c>
      <c r="CU197" s="29">
        <f t="shared" si="356"/>
        <v>0</v>
      </c>
      <c r="CV197" s="29">
        <f t="shared" si="356"/>
        <v>0</v>
      </c>
      <c r="CW197" s="29">
        <f t="shared" si="356"/>
        <v>0</v>
      </c>
      <c r="CX197" s="29">
        <f t="shared" si="356"/>
        <v>0</v>
      </c>
      <c r="CY197" s="29">
        <f t="shared" si="356"/>
        <v>0</v>
      </c>
      <c r="CZ197" s="29">
        <f t="shared" si="356"/>
        <v>12255.98097153</v>
      </c>
      <c r="DA197" s="29">
        <f t="shared" si="356"/>
        <v>0</v>
      </c>
      <c r="DB197" s="29">
        <f t="shared" si="356"/>
        <v>0</v>
      </c>
      <c r="DC197" s="29">
        <f t="shared" si="356"/>
        <v>0</v>
      </c>
      <c r="DD197" s="29">
        <f t="shared" si="356"/>
        <v>0</v>
      </c>
      <c r="DE197" s="29">
        <f t="shared" si="356"/>
        <v>0</v>
      </c>
      <c r="DF197" s="29">
        <f t="shared" si="356"/>
        <v>12172.844465149999</v>
      </c>
      <c r="DG197" s="29">
        <f t="shared" si="356"/>
        <v>0</v>
      </c>
      <c r="DH197" s="29">
        <f t="shared" si="356"/>
        <v>12023.844641330001</v>
      </c>
      <c r="DI197" s="29">
        <f t="shared" si="356"/>
        <v>12158.94280979</v>
      </c>
      <c r="DJ197" s="29">
        <f t="shared" si="356"/>
        <v>12193.497799500001</v>
      </c>
      <c r="DK197" s="29">
        <f t="shared" si="356"/>
        <v>0</v>
      </c>
      <c r="DL197" s="29">
        <f t="shared" si="356"/>
        <v>12914.436526879999</v>
      </c>
      <c r="DM197" s="29">
        <f t="shared" si="356"/>
        <v>0</v>
      </c>
      <c r="DN197" s="29">
        <f t="shared" si="356"/>
        <v>12496.396505029999</v>
      </c>
      <c r="DO197" s="29">
        <f t="shared" si="356"/>
        <v>12596.18722467</v>
      </c>
      <c r="DP197" s="29">
        <f t="shared" si="356"/>
        <v>0</v>
      </c>
      <c r="DQ197" s="29">
        <f t="shared" si="356"/>
        <v>0</v>
      </c>
      <c r="DR197" s="29">
        <f t="shared" si="356"/>
        <v>12091.867376509999</v>
      </c>
      <c r="DS197" s="29">
        <f t="shared" si="356"/>
        <v>11958.881260689999</v>
      </c>
      <c r="DT197" s="29">
        <f t="shared" si="356"/>
        <v>0</v>
      </c>
      <c r="DU197" s="29">
        <f t="shared" si="356"/>
        <v>0</v>
      </c>
      <c r="DV197" s="29">
        <f t="shared" si="356"/>
        <v>0</v>
      </c>
      <c r="DW197" s="29">
        <f t="shared" si="356"/>
        <v>0</v>
      </c>
      <c r="DX197" s="29">
        <f t="shared" si="356"/>
        <v>0</v>
      </c>
      <c r="DY197" s="29">
        <f t="shared" si="356"/>
        <v>0</v>
      </c>
      <c r="DZ197" s="29">
        <f t="shared" si="356"/>
        <v>0</v>
      </c>
      <c r="EA197" s="29">
        <f t="shared" ref="EA197:FX197" si="357">ROUND(IF((OR(EA191=1,EA192=1))=TRUE(),0,EA193*EA195),8)</f>
        <v>0</v>
      </c>
      <c r="EB197" s="29">
        <f t="shared" si="357"/>
        <v>11814.39834455</v>
      </c>
      <c r="EC197" s="29">
        <f t="shared" si="357"/>
        <v>0</v>
      </c>
      <c r="ED197" s="29">
        <f t="shared" si="357"/>
        <v>0</v>
      </c>
      <c r="EE197" s="29">
        <f t="shared" si="357"/>
        <v>0</v>
      </c>
      <c r="EF197" s="29">
        <f t="shared" si="357"/>
        <v>11981.75429562</v>
      </c>
      <c r="EG197" s="29">
        <f t="shared" si="357"/>
        <v>0</v>
      </c>
      <c r="EH197" s="29">
        <f t="shared" si="357"/>
        <v>0</v>
      </c>
      <c r="EI197" s="29">
        <f t="shared" si="357"/>
        <v>12470.15301301</v>
      </c>
      <c r="EJ197" s="29">
        <f t="shared" si="357"/>
        <v>12349.82414232</v>
      </c>
      <c r="EK197" s="29">
        <f t="shared" si="357"/>
        <v>0</v>
      </c>
      <c r="EL197" s="29">
        <f t="shared" si="357"/>
        <v>0</v>
      </c>
      <c r="EM197" s="29">
        <f t="shared" si="357"/>
        <v>0</v>
      </c>
      <c r="EN197" s="29">
        <f t="shared" si="357"/>
        <v>11876.218405260001</v>
      </c>
      <c r="EO197" s="29">
        <f t="shared" si="357"/>
        <v>0</v>
      </c>
      <c r="EP197" s="29">
        <f t="shared" si="357"/>
        <v>0</v>
      </c>
      <c r="EQ197" s="29">
        <f t="shared" si="357"/>
        <v>0</v>
      </c>
      <c r="ER197" s="29">
        <f t="shared" si="357"/>
        <v>0</v>
      </c>
      <c r="ES197" s="29">
        <f t="shared" si="357"/>
        <v>0</v>
      </c>
      <c r="ET197" s="29">
        <f t="shared" si="357"/>
        <v>0</v>
      </c>
      <c r="EU197" s="29">
        <f t="shared" si="357"/>
        <v>11585.30845113</v>
      </c>
      <c r="EV197" s="29">
        <f t="shared" si="357"/>
        <v>0</v>
      </c>
      <c r="EW197" s="29">
        <f t="shared" si="357"/>
        <v>0</v>
      </c>
      <c r="EX197" s="29">
        <f t="shared" si="357"/>
        <v>0</v>
      </c>
      <c r="EY197" s="29">
        <f t="shared" si="357"/>
        <v>11811.548903499999</v>
      </c>
      <c r="EZ197" s="29">
        <f t="shared" si="357"/>
        <v>0</v>
      </c>
      <c r="FA197" s="29">
        <f t="shared" si="357"/>
        <v>0</v>
      </c>
      <c r="FB197" s="29">
        <f t="shared" si="357"/>
        <v>0</v>
      </c>
      <c r="FC197" s="29">
        <f t="shared" si="357"/>
        <v>0</v>
      </c>
      <c r="FD197" s="29">
        <f t="shared" si="357"/>
        <v>0</v>
      </c>
      <c r="FE197" s="29">
        <f t="shared" si="357"/>
        <v>0</v>
      </c>
      <c r="FF197" s="29">
        <f t="shared" si="357"/>
        <v>0</v>
      </c>
      <c r="FG197" s="29">
        <f t="shared" si="357"/>
        <v>0</v>
      </c>
      <c r="FH197" s="29">
        <f t="shared" si="357"/>
        <v>0</v>
      </c>
      <c r="FI197" s="29">
        <f t="shared" si="357"/>
        <v>12393.77464449</v>
      </c>
      <c r="FJ197" s="29">
        <f t="shared" si="357"/>
        <v>0</v>
      </c>
      <c r="FK197" s="29">
        <f t="shared" si="357"/>
        <v>12504.040585459999</v>
      </c>
      <c r="FL197" s="29">
        <f t="shared" si="357"/>
        <v>0</v>
      </c>
      <c r="FM197" s="29">
        <f t="shared" si="357"/>
        <v>0</v>
      </c>
      <c r="FN197" s="29">
        <f t="shared" si="357"/>
        <v>12553.94617184</v>
      </c>
      <c r="FO197" s="29">
        <f t="shared" si="357"/>
        <v>12375.97398063</v>
      </c>
      <c r="FP197" s="29">
        <f t="shared" si="357"/>
        <v>12679.20316535</v>
      </c>
      <c r="FQ197" s="29">
        <f t="shared" si="357"/>
        <v>0</v>
      </c>
      <c r="FR197" s="29">
        <f t="shared" si="357"/>
        <v>0</v>
      </c>
      <c r="FS197" s="29">
        <f t="shared" si="357"/>
        <v>0</v>
      </c>
      <c r="FT197" s="29">
        <f t="shared" si="357"/>
        <v>0</v>
      </c>
      <c r="FU197" s="29">
        <f t="shared" si="357"/>
        <v>12516.52236445</v>
      </c>
      <c r="FV197" s="29">
        <f t="shared" si="357"/>
        <v>12082.00467197</v>
      </c>
      <c r="FW197" s="29">
        <f t="shared" si="357"/>
        <v>0</v>
      </c>
      <c r="FX197" s="29">
        <f t="shared" si="357"/>
        <v>0</v>
      </c>
      <c r="FY197" s="44"/>
      <c r="FZ197" s="29"/>
      <c r="GA197" s="2"/>
      <c r="GB197" s="29"/>
      <c r="GC197" s="29"/>
      <c r="GD197" s="29"/>
      <c r="GE197" s="2"/>
      <c r="GF197" s="29"/>
      <c r="GG197" s="29"/>
      <c r="GH197" s="29"/>
      <c r="GI197" s="29"/>
      <c r="GJ197" s="29"/>
      <c r="GK197" s="29"/>
    </row>
    <row r="198" spans="1:205" x14ac:dyDescent="0.35">
      <c r="A198" s="2"/>
      <c r="B198" s="2" t="s">
        <v>951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f>R197*459</f>
        <v>5884929.5428219503</v>
      </c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</row>
    <row r="199" spans="1:205" x14ac:dyDescent="0.35">
      <c r="A199" s="3" t="s">
        <v>952</v>
      </c>
      <c r="B199" s="2" t="s">
        <v>953</v>
      </c>
      <c r="C199" s="2">
        <f t="shared" ref="C199:Q199" si="358">ROUND(IF((OR(C191=1,C192=1))=TRUE(),0,(C197*459)+(C162)),2)</f>
        <v>13631305.48</v>
      </c>
      <c r="D199" s="2">
        <f t="shared" si="358"/>
        <v>31212699.050000001</v>
      </c>
      <c r="E199" s="2">
        <f t="shared" si="358"/>
        <v>14924220.24</v>
      </c>
      <c r="F199" s="2">
        <f t="shared" si="358"/>
        <v>22185631.149999999</v>
      </c>
      <c r="G199" s="2">
        <f t="shared" si="358"/>
        <v>0</v>
      </c>
      <c r="H199" s="2">
        <f t="shared" si="358"/>
        <v>0</v>
      </c>
      <c r="I199" s="2">
        <f t="shared" si="358"/>
        <v>17188089.32</v>
      </c>
      <c r="J199" s="2">
        <f t="shared" si="358"/>
        <v>8134211.0800000001</v>
      </c>
      <c r="K199" s="2">
        <f t="shared" si="358"/>
        <v>0</v>
      </c>
      <c r="L199" s="2">
        <f t="shared" si="358"/>
        <v>8021749.5199999996</v>
      </c>
      <c r="M199" s="2">
        <f t="shared" si="358"/>
        <v>7491645.9400000004</v>
      </c>
      <c r="N199" s="2">
        <f t="shared" si="358"/>
        <v>0</v>
      </c>
      <c r="O199" s="2">
        <f t="shared" si="358"/>
        <v>0</v>
      </c>
      <c r="P199" s="2">
        <f t="shared" si="358"/>
        <v>0</v>
      </c>
      <c r="Q199" s="2">
        <f t="shared" si="358"/>
        <v>61297208.159999996</v>
      </c>
      <c r="R199" s="2">
        <f>ROUND(IF((OR(R191=1,R192=1))=TRUE(),0,(R197*459)+(R162)),2)</f>
        <v>11040495.67</v>
      </c>
      <c r="S199" s="2">
        <f t="shared" ref="S199:CD199" si="359">ROUND(IF((OR(S191=1,S192=1))=TRUE(),0,(S197*459)+(S162)),2)</f>
        <v>7045657.5199999996</v>
      </c>
      <c r="T199" s="2">
        <f t="shared" si="359"/>
        <v>0</v>
      </c>
      <c r="U199" s="2">
        <f t="shared" si="359"/>
        <v>0</v>
      </c>
      <c r="V199" s="2">
        <f t="shared" si="359"/>
        <v>0</v>
      </c>
      <c r="W199" s="2">
        <f t="shared" si="359"/>
        <v>0</v>
      </c>
      <c r="X199" s="2">
        <f t="shared" si="359"/>
        <v>0</v>
      </c>
      <c r="Y199" s="2">
        <f t="shared" si="359"/>
        <v>6577430.9199999999</v>
      </c>
      <c r="Z199" s="2">
        <f t="shared" si="359"/>
        <v>0</v>
      </c>
      <c r="AA199" s="2">
        <f t="shared" si="359"/>
        <v>0</v>
      </c>
      <c r="AB199" s="2">
        <f t="shared" si="359"/>
        <v>0</v>
      </c>
      <c r="AC199" s="2">
        <f t="shared" si="359"/>
        <v>0</v>
      </c>
      <c r="AD199" s="2">
        <f t="shared" si="359"/>
        <v>0</v>
      </c>
      <c r="AE199" s="2">
        <f t="shared" si="359"/>
        <v>0</v>
      </c>
      <c r="AF199" s="2">
        <f t="shared" si="359"/>
        <v>0</v>
      </c>
      <c r="AG199" s="2">
        <f t="shared" si="359"/>
        <v>0</v>
      </c>
      <c r="AH199" s="2">
        <f t="shared" si="359"/>
        <v>6362983.4299999997</v>
      </c>
      <c r="AI199" s="2">
        <f t="shared" si="359"/>
        <v>0</v>
      </c>
      <c r="AJ199" s="2">
        <f t="shared" si="359"/>
        <v>0</v>
      </c>
      <c r="AK199" s="2">
        <f t="shared" si="359"/>
        <v>0</v>
      </c>
      <c r="AL199" s="2">
        <f t="shared" si="359"/>
        <v>0</v>
      </c>
      <c r="AM199" s="2">
        <f t="shared" si="359"/>
        <v>0</v>
      </c>
      <c r="AN199" s="2">
        <f t="shared" si="359"/>
        <v>0</v>
      </c>
      <c r="AO199" s="2">
        <f t="shared" si="359"/>
        <v>9174658.3200000003</v>
      </c>
      <c r="AP199" s="2">
        <f t="shared" si="359"/>
        <v>84342714.280000001</v>
      </c>
      <c r="AQ199" s="2">
        <f t="shared" si="359"/>
        <v>0</v>
      </c>
      <c r="AR199" s="2">
        <f t="shared" si="359"/>
        <v>0</v>
      </c>
      <c r="AS199" s="2">
        <f t="shared" si="359"/>
        <v>0</v>
      </c>
      <c r="AT199" s="2">
        <f t="shared" si="359"/>
        <v>0</v>
      </c>
      <c r="AU199" s="2">
        <f t="shared" si="359"/>
        <v>0</v>
      </c>
      <c r="AV199" s="2">
        <f t="shared" si="359"/>
        <v>0</v>
      </c>
      <c r="AW199" s="2">
        <f t="shared" si="359"/>
        <v>0</v>
      </c>
      <c r="AX199" s="2">
        <f t="shared" si="359"/>
        <v>0</v>
      </c>
      <c r="AY199" s="2">
        <f t="shared" si="359"/>
        <v>0</v>
      </c>
      <c r="AZ199" s="2">
        <f t="shared" si="359"/>
        <v>17825765.510000002</v>
      </c>
      <c r="BA199" s="2">
        <f t="shared" si="359"/>
        <v>11212904.58</v>
      </c>
      <c r="BB199" s="2">
        <f t="shared" si="359"/>
        <v>10384251.890000001</v>
      </c>
      <c r="BC199" s="2">
        <f t="shared" si="359"/>
        <v>25064468.510000002</v>
      </c>
      <c r="BD199" s="2">
        <f t="shared" si="359"/>
        <v>0</v>
      </c>
      <c r="BE199" s="2">
        <f t="shared" si="359"/>
        <v>0</v>
      </c>
      <c r="BF199" s="2">
        <f t="shared" si="359"/>
        <v>0</v>
      </c>
      <c r="BG199" s="2">
        <f t="shared" si="359"/>
        <v>6576631.1500000004</v>
      </c>
      <c r="BH199" s="2">
        <f t="shared" si="359"/>
        <v>0</v>
      </c>
      <c r="BI199" s="2">
        <f t="shared" si="359"/>
        <v>0</v>
      </c>
      <c r="BJ199" s="2">
        <f t="shared" si="359"/>
        <v>0</v>
      </c>
      <c r="BK199" s="2">
        <f t="shared" si="359"/>
        <v>24139583.469999999</v>
      </c>
      <c r="BL199" s="2">
        <f t="shared" si="359"/>
        <v>0</v>
      </c>
      <c r="BM199" s="2">
        <f t="shared" si="359"/>
        <v>0</v>
      </c>
      <c r="BN199" s="2">
        <f t="shared" si="359"/>
        <v>7989312.0499999998</v>
      </c>
      <c r="BO199" s="2">
        <f t="shared" si="359"/>
        <v>6455701.6600000001</v>
      </c>
      <c r="BP199" s="2">
        <f t="shared" si="359"/>
        <v>0</v>
      </c>
      <c r="BQ199" s="2">
        <f t="shared" si="359"/>
        <v>10332794.35</v>
      </c>
      <c r="BR199" s="2">
        <f t="shared" si="359"/>
        <v>8692568.1699999999</v>
      </c>
      <c r="BS199" s="2">
        <f t="shared" si="359"/>
        <v>7077376.8200000003</v>
      </c>
      <c r="BT199" s="2">
        <f t="shared" si="359"/>
        <v>0</v>
      </c>
      <c r="BU199" s="2">
        <f t="shared" si="359"/>
        <v>0</v>
      </c>
      <c r="BV199" s="2">
        <f t="shared" si="359"/>
        <v>0</v>
      </c>
      <c r="BW199" s="2">
        <f t="shared" si="359"/>
        <v>0</v>
      </c>
      <c r="BX199" s="2">
        <f t="shared" si="359"/>
        <v>0</v>
      </c>
      <c r="BY199" s="2">
        <f t="shared" si="359"/>
        <v>0</v>
      </c>
      <c r="BZ199" s="2">
        <f t="shared" si="359"/>
        <v>0</v>
      </c>
      <c r="CA199" s="2">
        <f t="shared" si="359"/>
        <v>0</v>
      </c>
      <c r="CB199" s="2">
        <f t="shared" si="359"/>
        <v>0</v>
      </c>
      <c r="CC199" s="2">
        <f t="shared" si="359"/>
        <v>0</v>
      </c>
      <c r="CD199" s="2">
        <f t="shared" si="359"/>
        <v>0</v>
      </c>
      <c r="CE199" s="2">
        <f t="shared" ref="CE199:EP199" si="360">ROUND(IF((OR(CE191=1,CE192=1))=TRUE(),0,(CE197*459)+(CE162)),2)</f>
        <v>0</v>
      </c>
      <c r="CF199" s="2">
        <f t="shared" si="360"/>
        <v>0</v>
      </c>
      <c r="CG199" s="2">
        <f t="shared" si="360"/>
        <v>0</v>
      </c>
      <c r="CH199" s="2">
        <f t="shared" si="360"/>
        <v>0</v>
      </c>
      <c r="CI199" s="2">
        <f t="shared" si="360"/>
        <v>5894328.3200000003</v>
      </c>
      <c r="CJ199" s="2">
        <f t="shared" si="360"/>
        <v>6511677.7000000002</v>
      </c>
      <c r="CK199" s="2">
        <f t="shared" si="360"/>
        <v>0</v>
      </c>
      <c r="CL199" s="2">
        <f t="shared" si="360"/>
        <v>0</v>
      </c>
      <c r="CM199" s="2">
        <f t="shared" si="360"/>
        <v>6411751.8499999996</v>
      </c>
      <c r="CN199" s="2">
        <f t="shared" si="360"/>
        <v>0</v>
      </c>
      <c r="CO199" s="2">
        <f t="shared" si="360"/>
        <v>0</v>
      </c>
      <c r="CP199" s="2">
        <f t="shared" si="360"/>
        <v>6478943.2599999998</v>
      </c>
      <c r="CQ199" s="2">
        <f t="shared" si="360"/>
        <v>6633275.9199999999</v>
      </c>
      <c r="CR199" s="2">
        <f t="shared" si="360"/>
        <v>0</v>
      </c>
      <c r="CS199" s="2">
        <f t="shared" si="360"/>
        <v>0</v>
      </c>
      <c r="CT199" s="2">
        <f t="shared" si="360"/>
        <v>0</v>
      </c>
      <c r="CU199" s="2">
        <f t="shared" si="360"/>
        <v>0</v>
      </c>
      <c r="CV199" s="2">
        <f t="shared" si="360"/>
        <v>0</v>
      </c>
      <c r="CW199" s="2">
        <f t="shared" si="360"/>
        <v>0</v>
      </c>
      <c r="CX199" s="2">
        <f t="shared" si="360"/>
        <v>0</v>
      </c>
      <c r="CY199" s="2">
        <f t="shared" si="360"/>
        <v>0</v>
      </c>
      <c r="CZ199" s="2">
        <f t="shared" si="360"/>
        <v>6972506.2599999998</v>
      </c>
      <c r="DA199" s="2">
        <f t="shared" si="360"/>
        <v>0</v>
      </c>
      <c r="DB199" s="2">
        <f t="shared" si="360"/>
        <v>0</v>
      </c>
      <c r="DC199" s="2">
        <f t="shared" si="360"/>
        <v>0</v>
      </c>
      <c r="DD199" s="2">
        <f t="shared" si="360"/>
        <v>0</v>
      </c>
      <c r="DE199" s="2">
        <f t="shared" si="360"/>
        <v>0</v>
      </c>
      <c r="DF199" s="2">
        <f t="shared" si="360"/>
        <v>19813982.300000001</v>
      </c>
      <c r="DG199" s="2">
        <f t="shared" si="360"/>
        <v>0</v>
      </c>
      <c r="DH199" s="2">
        <f t="shared" si="360"/>
        <v>6824571.8700000001</v>
      </c>
      <c r="DI199" s="2">
        <f t="shared" si="360"/>
        <v>7822438.6299999999</v>
      </c>
      <c r="DJ199" s="2">
        <f t="shared" si="360"/>
        <v>6101975.71</v>
      </c>
      <c r="DK199" s="2">
        <f t="shared" si="360"/>
        <v>0</v>
      </c>
      <c r="DL199" s="2">
        <f t="shared" si="360"/>
        <v>10216880.449999999</v>
      </c>
      <c r="DM199" s="2">
        <f t="shared" si="360"/>
        <v>0</v>
      </c>
      <c r="DN199" s="2">
        <f t="shared" si="360"/>
        <v>7045420.9800000004</v>
      </c>
      <c r="DO199" s="2">
        <f t="shared" si="360"/>
        <v>8562995.2200000007</v>
      </c>
      <c r="DP199" s="2">
        <f t="shared" si="360"/>
        <v>0</v>
      </c>
      <c r="DQ199" s="2">
        <f t="shared" si="360"/>
        <v>0</v>
      </c>
      <c r="DR199" s="2">
        <f t="shared" si="360"/>
        <v>7221668.3300000001</v>
      </c>
      <c r="DS199" s="2">
        <f t="shared" si="360"/>
        <v>6391756.4400000004</v>
      </c>
      <c r="DT199" s="2">
        <f t="shared" si="360"/>
        <v>0</v>
      </c>
      <c r="DU199" s="2">
        <f t="shared" si="360"/>
        <v>0</v>
      </c>
      <c r="DV199" s="2">
        <f t="shared" si="360"/>
        <v>0</v>
      </c>
      <c r="DW199" s="2">
        <f t="shared" si="360"/>
        <v>0</v>
      </c>
      <c r="DX199" s="2">
        <f t="shared" si="360"/>
        <v>0</v>
      </c>
      <c r="DY199" s="2">
        <f t="shared" si="360"/>
        <v>0</v>
      </c>
      <c r="DZ199" s="2">
        <f t="shared" si="360"/>
        <v>0</v>
      </c>
      <c r="EA199" s="2">
        <f t="shared" si="360"/>
        <v>0</v>
      </c>
      <c r="EB199" s="2">
        <f t="shared" si="360"/>
        <v>5914104</v>
      </c>
      <c r="EC199" s="2">
        <f t="shared" si="360"/>
        <v>0</v>
      </c>
      <c r="ED199" s="2">
        <f t="shared" si="360"/>
        <v>0</v>
      </c>
      <c r="EE199" s="2">
        <f t="shared" si="360"/>
        <v>0</v>
      </c>
      <c r="EF199" s="2">
        <f t="shared" si="360"/>
        <v>7100169.9100000001</v>
      </c>
      <c r="EG199" s="2">
        <f t="shared" si="360"/>
        <v>0</v>
      </c>
      <c r="EH199" s="2">
        <f t="shared" si="360"/>
        <v>0</v>
      </c>
      <c r="EI199" s="2">
        <f t="shared" si="360"/>
        <v>23975954.300000001</v>
      </c>
      <c r="EJ199" s="2">
        <f t="shared" si="360"/>
        <v>12221359.220000001</v>
      </c>
      <c r="EK199" s="2">
        <f t="shared" si="360"/>
        <v>0</v>
      </c>
      <c r="EL199" s="2">
        <f t="shared" si="360"/>
        <v>0</v>
      </c>
      <c r="EM199" s="2">
        <f t="shared" si="360"/>
        <v>0</v>
      </c>
      <c r="EN199" s="2">
        <f t="shared" si="360"/>
        <v>6572818.4299999997</v>
      </c>
      <c r="EO199" s="2">
        <f t="shared" si="360"/>
        <v>0</v>
      </c>
      <c r="EP199" s="2">
        <f t="shared" si="360"/>
        <v>0</v>
      </c>
      <c r="EQ199" s="2">
        <f t="shared" ref="EQ199:FX199" si="361">ROUND(IF((OR(EQ191=1,EQ192=1))=TRUE(),0,(EQ197*459)+(EQ162)),2)</f>
        <v>0</v>
      </c>
      <c r="ER199" s="2">
        <f t="shared" si="361"/>
        <v>0</v>
      </c>
      <c r="ES199" s="2">
        <f t="shared" si="361"/>
        <v>0</v>
      </c>
      <c r="ET199" s="2">
        <f t="shared" si="361"/>
        <v>0</v>
      </c>
      <c r="EU199" s="2">
        <f t="shared" si="361"/>
        <v>6478156.9900000002</v>
      </c>
      <c r="EV199" s="2">
        <f t="shared" si="361"/>
        <v>0</v>
      </c>
      <c r="EW199" s="2">
        <f t="shared" si="361"/>
        <v>0</v>
      </c>
      <c r="EX199" s="2">
        <f t="shared" si="361"/>
        <v>0</v>
      </c>
      <c r="EY199" s="2">
        <f t="shared" si="361"/>
        <v>6091473.2599999998</v>
      </c>
      <c r="EZ199" s="2">
        <f t="shared" si="361"/>
        <v>0</v>
      </c>
      <c r="FA199" s="2">
        <f t="shared" si="361"/>
        <v>0</v>
      </c>
      <c r="FB199" s="2">
        <f t="shared" si="361"/>
        <v>0</v>
      </c>
      <c r="FC199" s="2">
        <f t="shared" si="361"/>
        <v>0</v>
      </c>
      <c r="FD199" s="2">
        <f t="shared" si="361"/>
        <v>0</v>
      </c>
      <c r="FE199" s="2">
        <f t="shared" si="361"/>
        <v>0</v>
      </c>
      <c r="FF199" s="2">
        <f t="shared" si="361"/>
        <v>0</v>
      </c>
      <c r="FG199" s="2">
        <f t="shared" si="361"/>
        <v>0</v>
      </c>
      <c r="FH199" s="2">
        <f t="shared" si="361"/>
        <v>0</v>
      </c>
      <c r="FI199" s="2">
        <f t="shared" si="361"/>
        <v>7181194.71</v>
      </c>
      <c r="FJ199" s="2">
        <f t="shared" si="361"/>
        <v>0</v>
      </c>
      <c r="FK199" s="2">
        <f t="shared" si="361"/>
        <v>7552130.6799999997</v>
      </c>
      <c r="FL199" s="2">
        <f t="shared" si="361"/>
        <v>0</v>
      </c>
      <c r="FM199" s="2">
        <f t="shared" si="361"/>
        <v>0</v>
      </c>
      <c r="FN199" s="2">
        <f t="shared" si="361"/>
        <v>29460056.34</v>
      </c>
      <c r="FO199" s="2">
        <f t="shared" si="361"/>
        <v>6464809.8300000001</v>
      </c>
      <c r="FP199" s="2">
        <f t="shared" si="361"/>
        <v>7645083.1699999999</v>
      </c>
      <c r="FQ199" s="2">
        <f t="shared" si="361"/>
        <v>0</v>
      </c>
      <c r="FR199" s="2">
        <f t="shared" si="361"/>
        <v>0</v>
      </c>
      <c r="FS199" s="2">
        <f t="shared" si="361"/>
        <v>0</v>
      </c>
      <c r="FT199" s="2">
        <f t="shared" si="361"/>
        <v>0</v>
      </c>
      <c r="FU199" s="2">
        <f t="shared" si="361"/>
        <v>6518653.2599999998</v>
      </c>
      <c r="FV199" s="2">
        <f t="shared" si="361"/>
        <v>6211443.1399999997</v>
      </c>
      <c r="FW199" s="2">
        <f t="shared" si="361"/>
        <v>0</v>
      </c>
      <c r="FX199" s="2">
        <f t="shared" si="361"/>
        <v>0</v>
      </c>
      <c r="FY199" s="29"/>
      <c r="FZ199" s="60"/>
      <c r="GA199" s="2"/>
      <c r="GB199" s="29"/>
      <c r="GC199" s="29"/>
      <c r="GD199" s="29"/>
      <c r="GE199" s="2"/>
      <c r="GF199" s="29"/>
      <c r="GG199" s="29"/>
      <c r="GH199" s="29"/>
      <c r="GI199" s="29"/>
      <c r="GJ199" s="29"/>
      <c r="GK199" s="29"/>
    </row>
    <row r="200" spans="1:205" x14ac:dyDescent="0.35">
      <c r="A200" s="2"/>
      <c r="B200" s="2" t="s">
        <v>954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</row>
    <row r="201" spans="1:205" x14ac:dyDescent="0.35">
      <c r="A201" s="3" t="s">
        <v>955</v>
      </c>
      <c r="B201" s="2" t="s">
        <v>956</v>
      </c>
      <c r="C201" s="12">
        <f t="shared" ref="C201:AH201" si="362">IF((OR(C191=1,C192=1))=TRUE(),0,C96)</f>
        <v>6364.5</v>
      </c>
      <c r="D201" s="12">
        <f t="shared" si="362"/>
        <v>36758.699999999997</v>
      </c>
      <c r="E201" s="12">
        <f t="shared" si="362"/>
        <v>5353.9</v>
      </c>
      <c r="F201" s="12">
        <f t="shared" si="362"/>
        <v>22398.6</v>
      </c>
      <c r="G201" s="12">
        <f t="shared" si="362"/>
        <v>0</v>
      </c>
      <c r="H201" s="12">
        <f t="shared" si="362"/>
        <v>0</v>
      </c>
      <c r="I201" s="12">
        <f t="shared" si="362"/>
        <v>7777.2</v>
      </c>
      <c r="J201" s="12">
        <f t="shared" si="362"/>
        <v>1988</v>
      </c>
      <c r="K201" s="12">
        <f t="shared" si="362"/>
        <v>0</v>
      </c>
      <c r="L201" s="12">
        <f t="shared" si="362"/>
        <v>2062</v>
      </c>
      <c r="M201" s="12">
        <f t="shared" si="362"/>
        <v>839</v>
      </c>
      <c r="N201" s="12">
        <f t="shared" si="362"/>
        <v>0</v>
      </c>
      <c r="O201" s="12">
        <f t="shared" si="362"/>
        <v>0</v>
      </c>
      <c r="P201" s="12">
        <f t="shared" si="362"/>
        <v>0</v>
      </c>
      <c r="Q201" s="12">
        <f t="shared" si="362"/>
        <v>39320.800000000003</v>
      </c>
      <c r="R201" s="12">
        <f t="shared" si="362"/>
        <v>481</v>
      </c>
      <c r="S201" s="12">
        <f t="shared" si="362"/>
        <v>1546</v>
      </c>
      <c r="T201" s="12">
        <f t="shared" si="362"/>
        <v>0</v>
      </c>
      <c r="U201" s="12">
        <f t="shared" si="362"/>
        <v>0</v>
      </c>
      <c r="V201" s="12">
        <f t="shared" si="362"/>
        <v>0</v>
      </c>
      <c r="W201" s="12">
        <f t="shared" si="362"/>
        <v>0</v>
      </c>
      <c r="X201" s="12">
        <f t="shared" si="362"/>
        <v>0</v>
      </c>
      <c r="Y201" s="12">
        <f t="shared" si="362"/>
        <v>397</v>
      </c>
      <c r="Z201" s="12">
        <f t="shared" si="362"/>
        <v>0</v>
      </c>
      <c r="AA201" s="12">
        <f t="shared" si="362"/>
        <v>0</v>
      </c>
      <c r="AB201" s="12">
        <f t="shared" si="362"/>
        <v>0</v>
      </c>
      <c r="AC201" s="12">
        <f t="shared" si="362"/>
        <v>0</v>
      </c>
      <c r="AD201" s="12">
        <f t="shared" si="362"/>
        <v>0</v>
      </c>
      <c r="AE201" s="12">
        <f t="shared" si="362"/>
        <v>0</v>
      </c>
      <c r="AF201" s="12">
        <f t="shared" si="362"/>
        <v>0</v>
      </c>
      <c r="AG201" s="12">
        <f t="shared" si="362"/>
        <v>0</v>
      </c>
      <c r="AH201" s="12">
        <f t="shared" si="362"/>
        <v>908</v>
      </c>
      <c r="AI201" s="12">
        <f t="shared" ref="AI201:BO201" si="363">IF((OR(AI191=1,AI192=1))=TRUE(),0,AI96)</f>
        <v>0</v>
      </c>
      <c r="AJ201" s="12">
        <f t="shared" si="363"/>
        <v>0</v>
      </c>
      <c r="AK201" s="12">
        <f t="shared" si="363"/>
        <v>0</v>
      </c>
      <c r="AL201" s="12">
        <f t="shared" si="363"/>
        <v>0</v>
      </c>
      <c r="AM201" s="12">
        <f t="shared" si="363"/>
        <v>0</v>
      </c>
      <c r="AN201" s="12">
        <f t="shared" si="363"/>
        <v>0</v>
      </c>
      <c r="AO201" s="12">
        <f t="shared" si="363"/>
        <v>3681.6</v>
      </c>
      <c r="AP201" s="12">
        <f t="shared" si="363"/>
        <v>83522.600000000006</v>
      </c>
      <c r="AQ201" s="12">
        <f t="shared" si="363"/>
        <v>0</v>
      </c>
      <c r="AR201" s="12">
        <f t="shared" si="363"/>
        <v>0</v>
      </c>
      <c r="AS201" s="12">
        <f t="shared" si="363"/>
        <v>0</v>
      </c>
      <c r="AT201" s="12">
        <f t="shared" si="363"/>
        <v>0</v>
      </c>
      <c r="AU201" s="12">
        <f t="shared" si="363"/>
        <v>0</v>
      </c>
      <c r="AV201" s="12">
        <f t="shared" si="363"/>
        <v>0</v>
      </c>
      <c r="AW201" s="12">
        <f t="shared" si="363"/>
        <v>0</v>
      </c>
      <c r="AX201" s="12">
        <f t="shared" si="363"/>
        <v>0</v>
      </c>
      <c r="AY201" s="12">
        <f t="shared" si="363"/>
        <v>0</v>
      </c>
      <c r="AZ201" s="12">
        <f t="shared" si="363"/>
        <v>11780.9</v>
      </c>
      <c r="BA201" s="12">
        <f t="shared" si="363"/>
        <v>8849.5</v>
      </c>
      <c r="BB201" s="12">
        <f t="shared" si="363"/>
        <v>7441.2</v>
      </c>
      <c r="BC201" s="12">
        <f t="shared" si="363"/>
        <v>23940.1</v>
      </c>
      <c r="BD201" s="12">
        <f t="shared" si="363"/>
        <v>0</v>
      </c>
      <c r="BE201" s="12">
        <f t="shared" si="363"/>
        <v>0</v>
      </c>
      <c r="BF201" s="12">
        <f t="shared" si="363"/>
        <v>0</v>
      </c>
      <c r="BG201" s="12">
        <f t="shared" si="363"/>
        <v>919.6</v>
      </c>
      <c r="BH201" s="12">
        <f t="shared" si="363"/>
        <v>0</v>
      </c>
      <c r="BI201" s="12">
        <f t="shared" si="363"/>
        <v>0</v>
      </c>
      <c r="BJ201" s="12">
        <f t="shared" si="363"/>
        <v>0</v>
      </c>
      <c r="BK201" s="12">
        <f t="shared" si="363"/>
        <v>21864.7</v>
      </c>
      <c r="BL201" s="12">
        <f t="shared" si="363"/>
        <v>0</v>
      </c>
      <c r="BM201" s="12">
        <f t="shared" si="363"/>
        <v>0</v>
      </c>
      <c r="BN201" s="12">
        <f t="shared" si="363"/>
        <v>2993.1</v>
      </c>
      <c r="BO201" s="12">
        <f t="shared" si="363"/>
        <v>1186</v>
      </c>
      <c r="BP201" s="12">
        <f t="shared" ref="BP201:EA201" si="364">IF((OR(BP191=1,BP192=1))=TRUE(),0,BP96)</f>
        <v>0</v>
      </c>
      <c r="BQ201" s="12">
        <f t="shared" si="364"/>
        <v>5834.6</v>
      </c>
      <c r="BR201" s="12">
        <f t="shared" si="364"/>
        <v>4474.5</v>
      </c>
      <c r="BS201" s="12">
        <f t="shared" si="364"/>
        <v>1158.0999999999999</v>
      </c>
      <c r="BT201" s="12">
        <f t="shared" si="364"/>
        <v>0</v>
      </c>
      <c r="BU201" s="12">
        <f t="shared" si="364"/>
        <v>0</v>
      </c>
      <c r="BV201" s="12">
        <f t="shared" si="364"/>
        <v>0</v>
      </c>
      <c r="BW201" s="12">
        <f t="shared" si="364"/>
        <v>0</v>
      </c>
      <c r="BX201" s="12">
        <f t="shared" si="364"/>
        <v>0</v>
      </c>
      <c r="BY201" s="12">
        <f t="shared" si="364"/>
        <v>0</v>
      </c>
      <c r="BZ201" s="12">
        <f t="shared" si="364"/>
        <v>0</v>
      </c>
      <c r="CA201" s="12">
        <f t="shared" si="364"/>
        <v>0</v>
      </c>
      <c r="CB201" s="12">
        <f t="shared" si="364"/>
        <v>0</v>
      </c>
      <c r="CC201" s="12">
        <f t="shared" si="364"/>
        <v>0</v>
      </c>
      <c r="CD201" s="12">
        <f t="shared" si="364"/>
        <v>0</v>
      </c>
      <c r="CE201" s="12">
        <f t="shared" si="364"/>
        <v>0</v>
      </c>
      <c r="CF201" s="12">
        <f t="shared" si="364"/>
        <v>0</v>
      </c>
      <c r="CG201" s="12">
        <f t="shared" si="364"/>
        <v>0</v>
      </c>
      <c r="CH201" s="12">
        <f t="shared" si="364"/>
        <v>0</v>
      </c>
      <c r="CI201" s="12">
        <f t="shared" si="364"/>
        <v>683</v>
      </c>
      <c r="CJ201" s="12">
        <f t="shared" si="364"/>
        <v>822.5</v>
      </c>
      <c r="CK201" s="12">
        <f t="shared" si="364"/>
        <v>0</v>
      </c>
      <c r="CL201" s="12">
        <f t="shared" si="364"/>
        <v>0</v>
      </c>
      <c r="CM201" s="12">
        <f t="shared" si="364"/>
        <v>676.6</v>
      </c>
      <c r="CN201" s="12">
        <f t="shared" si="364"/>
        <v>0</v>
      </c>
      <c r="CO201" s="12">
        <f t="shared" si="364"/>
        <v>0</v>
      </c>
      <c r="CP201" s="12">
        <f t="shared" si="364"/>
        <v>857.3</v>
      </c>
      <c r="CQ201" s="12">
        <f t="shared" si="364"/>
        <v>759</v>
      </c>
      <c r="CR201" s="12">
        <f t="shared" si="364"/>
        <v>0</v>
      </c>
      <c r="CS201" s="12">
        <f t="shared" si="364"/>
        <v>0</v>
      </c>
      <c r="CT201" s="12">
        <f t="shared" si="364"/>
        <v>0</v>
      </c>
      <c r="CU201" s="12">
        <f t="shared" si="364"/>
        <v>0</v>
      </c>
      <c r="CV201" s="12">
        <f t="shared" si="364"/>
        <v>0</v>
      </c>
      <c r="CW201" s="12">
        <f t="shared" si="364"/>
        <v>0</v>
      </c>
      <c r="CX201" s="12">
        <f t="shared" si="364"/>
        <v>0</v>
      </c>
      <c r="CY201" s="12">
        <f t="shared" si="364"/>
        <v>0</v>
      </c>
      <c r="CZ201" s="12">
        <f t="shared" si="364"/>
        <v>1768.2</v>
      </c>
      <c r="DA201" s="12">
        <f t="shared" si="364"/>
        <v>0</v>
      </c>
      <c r="DB201" s="12">
        <f t="shared" si="364"/>
        <v>0</v>
      </c>
      <c r="DC201" s="12">
        <f t="shared" si="364"/>
        <v>0</v>
      </c>
      <c r="DD201" s="12">
        <f t="shared" si="364"/>
        <v>0</v>
      </c>
      <c r="DE201" s="12">
        <f t="shared" si="364"/>
        <v>0</v>
      </c>
      <c r="DF201" s="12">
        <f t="shared" si="364"/>
        <v>19850.5</v>
      </c>
      <c r="DG201" s="12">
        <f t="shared" si="364"/>
        <v>0</v>
      </c>
      <c r="DH201" s="12">
        <f t="shared" si="364"/>
        <v>1684</v>
      </c>
      <c r="DI201" s="12">
        <f t="shared" si="364"/>
        <v>2350.1</v>
      </c>
      <c r="DJ201" s="12">
        <f t="shared" si="364"/>
        <v>600</v>
      </c>
      <c r="DK201" s="12">
        <f t="shared" si="364"/>
        <v>0</v>
      </c>
      <c r="DL201" s="12">
        <f t="shared" si="364"/>
        <v>5616.1</v>
      </c>
      <c r="DM201" s="12">
        <f t="shared" si="364"/>
        <v>0</v>
      </c>
      <c r="DN201" s="12">
        <f t="shared" si="364"/>
        <v>1294.5</v>
      </c>
      <c r="DO201" s="12">
        <f t="shared" si="364"/>
        <v>3290</v>
      </c>
      <c r="DP201" s="12">
        <f t="shared" si="364"/>
        <v>0</v>
      </c>
      <c r="DQ201" s="12">
        <f t="shared" si="364"/>
        <v>0</v>
      </c>
      <c r="DR201" s="12">
        <f t="shared" si="364"/>
        <v>1266.0999999999999</v>
      </c>
      <c r="DS201" s="12">
        <f t="shared" si="364"/>
        <v>545</v>
      </c>
      <c r="DT201" s="12">
        <f t="shared" si="364"/>
        <v>0</v>
      </c>
      <c r="DU201" s="12">
        <f t="shared" si="364"/>
        <v>0</v>
      </c>
      <c r="DV201" s="12">
        <f t="shared" si="364"/>
        <v>0</v>
      </c>
      <c r="DW201" s="12">
        <f t="shared" si="364"/>
        <v>0</v>
      </c>
      <c r="DX201" s="12">
        <f t="shared" si="364"/>
        <v>0</v>
      </c>
      <c r="DY201" s="12">
        <f t="shared" si="364"/>
        <v>0</v>
      </c>
      <c r="DZ201" s="12">
        <f t="shared" si="364"/>
        <v>0</v>
      </c>
      <c r="EA201" s="12">
        <f t="shared" si="364"/>
        <v>0</v>
      </c>
      <c r="EB201" s="12">
        <f t="shared" ref="EB201:FX201" si="365">IF((OR(EB191=1,EB192=1))=TRUE(),0,EB96)</f>
        <v>498</v>
      </c>
      <c r="EC201" s="12">
        <f t="shared" si="365"/>
        <v>0</v>
      </c>
      <c r="ED201" s="12">
        <f t="shared" si="365"/>
        <v>0</v>
      </c>
      <c r="EE201" s="12">
        <f t="shared" si="365"/>
        <v>0</v>
      </c>
      <c r="EF201" s="12">
        <f t="shared" si="365"/>
        <v>1260</v>
      </c>
      <c r="EG201" s="12">
        <f t="shared" si="365"/>
        <v>0</v>
      </c>
      <c r="EH201" s="12">
        <f t="shared" si="365"/>
        <v>0</v>
      </c>
      <c r="EI201" s="12">
        <f t="shared" si="365"/>
        <v>13258.5</v>
      </c>
      <c r="EJ201" s="12">
        <f t="shared" si="365"/>
        <v>9752</v>
      </c>
      <c r="EK201" s="12">
        <f t="shared" si="365"/>
        <v>0</v>
      </c>
      <c r="EL201" s="12">
        <f t="shared" si="365"/>
        <v>0</v>
      </c>
      <c r="EM201" s="12">
        <f t="shared" si="365"/>
        <v>0</v>
      </c>
      <c r="EN201" s="12">
        <f t="shared" si="365"/>
        <v>876.5</v>
      </c>
      <c r="EO201" s="12">
        <f t="shared" si="365"/>
        <v>0</v>
      </c>
      <c r="EP201" s="12">
        <f t="shared" si="365"/>
        <v>0</v>
      </c>
      <c r="EQ201" s="12">
        <f t="shared" si="365"/>
        <v>0</v>
      </c>
      <c r="ER201" s="12">
        <f t="shared" si="365"/>
        <v>0</v>
      </c>
      <c r="ES201" s="12">
        <f t="shared" si="365"/>
        <v>0</v>
      </c>
      <c r="ET201" s="12">
        <f t="shared" si="365"/>
        <v>0</v>
      </c>
      <c r="EU201" s="12">
        <f t="shared" si="365"/>
        <v>568</v>
      </c>
      <c r="EV201" s="12">
        <f t="shared" si="365"/>
        <v>0</v>
      </c>
      <c r="EW201" s="12">
        <f t="shared" si="365"/>
        <v>0</v>
      </c>
      <c r="EX201" s="12">
        <f t="shared" si="365"/>
        <v>0</v>
      </c>
      <c r="EY201" s="12">
        <f t="shared" si="365"/>
        <v>201</v>
      </c>
      <c r="EZ201" s="12">
        <f t="shared" si="365"/>
        <v>0</v>
      </c>
      <c r="FA201" s="12">
        <f t="shared" si="365"/>
        <v>0</v>
      </c>
      <c r="FB201" s="12">
        <f t="shared" si="365"/>
        <v>0</v>
      </c>
      <c r="FC201" s="12">
        <f t="shared" si="365"/>
        <v>0</v>
      </c>
      <c r="FD201" s="12">
        <f t="shared" si="365"/>
        <v>0</v>
      </c>
      <c r="FE201" s="12">
        <f t="shared" si="365"/>
        <v>0</v>
      </c>
      <c r="FF201" s="12">
        <f t="shared" si="365"/>
        <v>0</v>
      </c>
      <c r="FG201" s="12">
        <f t="shared" si="365"/>
        <v>0</v>
      </c>
      <c r="FH201" s="12">
        <f t="shared" si="365"/>
        <v>0</v>
      </c>
      <c r="FI201" s="12">
        <f t="shared" si="365"/>
        <v>1645</v>
      </c>
      <c r="FJ201" s="12">
        <f t="shared" si="365"/>
        <v>0</v>
      </c>
      <c r="FK201" s="12">
        <f t="shared" si="365"/>
        <v>2482</v>
      </c>
      <c r="FL201" s="12">
        <f t="shared" si="365"/>
        <v>0</v>
      </c>
      <c r="FM201" s="12">
        <f t="shared" si="365"/>
        <v>0</v>
      </c>
      <c r="FN201" s="12">
        <f t="shared" si="365"/>
        <v>22422.3</v>
      </c>
      <c r="FO201" s="12">
        <f t="shared" si="365"/>
        <v>1117.2</v>
      </c>
      <c r="FP201" s="12">
        <f t="shared" si="365"/>
        <v>2341.5</v>
      </c>
      <c r="FQ201" s="12">
        <f t="shared" si="365"/>
        <v>0</v>
      </c>
      <c r="FR201" s="12">
        <f t="shared" si="365"/>
        <v>0</v>
      </c>
      <c r="FS201" s="12">
        <f t="shared" si="365"/>
        <v>0</v>
      </c>
      <c r="FT201" s="12">
        <f t="shared" si="365"/>
        <v>0</v>
      </c>
      <c r="FU201" s="12">
        <f t="shared" si="365"/>
        <v>760</v>
      </c>
      <c r="FV201" s="12">
        <f t="shared" si="365"/>
        <v>692</v>
      </c>
      <c r="FW201" s="12">
        <f t="shared" si="365"/>
        <v>0</v>
      </c>
      <c r="FX201" s="12">
        <f t="shared" si="365"/>
        <v>0</v>
      </c>
      <c r="FY201" s="2"/>
      <c r="FZ201" s="12"/>
      <c r="GA201" s="2"/>
      <c r="GB201" s="29"/>
      <c r="GC201" s="29"/>
      <c r="GD201" s="29"/>
      <c r="GE201" s="2"/>
      <c r="GF201" s="29"/>
      <c r="GG201" s="29"/>
      <c r="GH201" s="29"/>
      <c r="GI201" s="29"/>
      <c r="GJ201" s="29"/>
      <c r="GK201" s="29"/>
    </row>
    <row r="202" spans="1:205" x14ac:dyDescent="0.35">
      <c r="A202" s="3" t="s">
        <v>957</v>
      </c>
      <c r="B202" s="2" t="s">
        <v>958</v>
      </c>
      <c r="C202" s="2">
        <f t="shared" ref="C202:AH202" si="366">ROUND(IF((OR(C191=1,C192=1))=TRUE(),0,(C199/459*C201)+C182+C169),2)</f>
        <v>191810651.59</v>
      </c>
      <c r="D202" s="2">
        <f t="shared" si="366"/>
        <v>2509918478.04</v>
      </c>
      <c r="E202" s="2">
        <f t="shared" si="366"/>
        <v>175483708.78999999</v>
      </c>
      <c r="F202" s="2">
        <f t="shared" si="366"/>
        <v>1106217351.98</v>
      </c>
      <c r="G202" s="2">
        <f t="shared" si="366"/>
        <v>0</v>
      </c>
      <c r="H202" s="2">
        <f t="shared" si="366"/>
        <v>0</v>
      </c>
      <c r="I202" s="2">
        <f t="shared" si="366"/>
        <v>292945570.66000003</v>
      </c>
      <c r="J202" s="2">
        <f t="shared" si="366"/>
        <v>35383779.310000002</v>
      </c>
      <c r="K202" s="2">
        <f t="shared" si="366"/>
        <v>0</v>
      </c>
      <c r="L202" s="2">
        <f t="shared" si="366"/>
        <v>36422070.210000001</v>
      </c>
      <c r="M202" s="2">
        <f t="shared" si="366"/>
        <v>14009342.51</v>
      </c>
      <c r="N202" s="2">
        <f t="shared" si="366"/>
        <v>0</v>
      </c>
      <c r="O202" s="2">
        <f t="shared" si="366"/>
        <v>0</v>
      </c>
      <c r="P202" s="2">
        <f t="shared" si="366"/>
        <v>0</v>
      </c>
      <c r="Q202" s="2">
        <f t="shared" si="366"/>
        <v>5263648721.4399996</v>
      </c>
      <c r="R202" s="2">
        <f t="shared" si="366"/>
        <v>81027997.200000003</v>
      </c>
      <c r="S202" s="2">
        <f t="shared" si="366"/>
        <v>23921846.140000001</v>
      </c>
      <c r="T202" s="2">
        <f t="shared" si="366"/>
        <v>0</v>
      </c>
      <c r="U202" s="2">
        <f t="shared" si="366"/>
        <v>0</v>
      </c>
      <c r="V202" s="2">
        <f t="shared" si="366"/>
        <v>0</v>
      </c>
      <c r="W202" s="2">
        <f t="shared" si="366"/>
        <v>0</v>
      </c>
      <c r="X202" s="2">
        <f t="shared" si="366"/>
        <v>0</v>
      </c>
      <c r="Y202" s="2">
        <f t="shared" si="366"/>
        <v>10654661.35</v>
      </c>
      <c r="Z202" s="2">
        <f t="shared" si="366"/>
        <v>0</v>
      </c>
      <c r="AA202" s="2">
        <f t="shared" si="366"/>
        <v>0</v>
      </c>
      <c r="AB202" s="2">
        <f t="shared" si="366"/>
        <v>0</v>
      </c>
      <c r="AC202" s="2">
        <f t="shared" si="366"/>
        <v>0</v>
      </c>
      <c r="AD202" s="2">
        <f t="shared" si="366"/>
        <v>0</v>
      </c>
      <c r="AE202" s="2">
        <f t="shared" si="366"/>
        <v>0</v>
      </c>
      <c r="AF202" s="2">
        <f t="shared" si="366"/>
        <v>0</v>
      </c>
      <c r="AG202" s="2">
        <f t="shared" si="366"/>
        <v>0</v>
      </c>
      <c r="AH202" s="2">
        <f t="shared" si="366"/>
        <v>12587339.77</v>
      </c>
      <c r="AI202" s="2">
        <f t="shared" ref="AI202:BN202" si="367">ROUND(IF((OR(AI191=1,AI192=1))=TRUE(),0,(AI199/459*AI201)+AI182+AI169),2)</f>
        <v>0</v>
      </c>
      <c r="AJ202" s="2">
        <f t="shared" si="367"/>
        <v>0</v>
      </c>
      <c r="AK202" s="2">
        <f t="shared" si="367"/>
        <v>0</v>
      </c>
      <c r="AL202" s="2">
        <f t="shared" si="367"/>
        <v>0</v>
      </c>
      <c r="AM202" s="2">
        <f t="shared" si="367"/>
        <v>0</v>
      </c>
      <c r="AN202" s="2">
        <f t="shared" si="367"/>
        <v>0</v>
      </c>
      <c r="AO202" s="2">
        <f t="shared" si="367"/>
        <v>77570364.189999998</v>
      </c>
      <c r="AP202" s="2">
        <f t="shared" si="367"/>
        <v>15370513484.33</v>
      </c>
      <c r="AQ202" s="2">
        <f t="shared" si="367"/>
        <v>0</v>
      </c>
      <c r="AR202" s="2">
        <f t="shared" si="367"/>
        <v>0</v>
      </c>
      <c r="AS202" s="2">
        <f t="shared" si="367"/>
        <v>0</v>
      </c>
      <c r="AT202" s="2">
        <f t="shared" si="367"/>
        <v>0</v>
      </c>
      <c r="AU202" s="2">
        <f t="shared" si="367"/>
        <v>0</v>
      </c>
      <c r="AV202" s="2">
        <f t="shared" si="367"/>
        <v>0</v>
      </c>
      <c r="AW202" s="2">
        <f t="shared" si="367"/>
        <v>0</v>
      </c>
      <c r="AX202" s="2">
        <f t="shared" si="367"/>
        <v>0</v>
      </c>
      <c r="AY202" s="2">
        <f t="shared" si="367"/>
        <v>0</v>
      </c>
      <c r="AZ202" s="2">
        <f t="shared" si="367"/>
        <v>459522624.17000002</v>
      </c>
      <c r="BA202" s="2">
        <f t="shared" si="367"/>
        <v>218871177.63</v>
      </c>
      <c r="BB202" s="2">
        <f t="shared" si="367"/>
        <v>168597708.61000001</v>
      </c>
      <c r="BC202" s="2">
        <f t="shared" si="367"/>
        <v>1314159213.3699999</v>
      </c>
      <c r="BD202" s="2">
        <f t="shared" si="367"/>
        <v>0</v>
      </c>
      <c r="BE202" s="2">
        <f t="shared" si="367"/>
        <v>0</v>
      </c>
      <c r="BF202" s="2">
        <f t="shared" si="367"/>
        <v>0</v>
      </c>
      <c r="BG202" s="2">
        <f t="shared" si="367"/>
        <v>13248417.16</v>
      </c>
      <c r="BH202" s="2">
        <f t="shared" si="367"/>
        <v>0</v>
      </c>
      <c r="BI202" s="2">
        <f t="shared" si="367"/>
        <v>0</v>
      </c>
      <c r="BJ202" s="2">
        <f t="shared" si="367"/>
        <v>0</v>
      </c>
      <c r="BK202" s="2">
        <f t="shared" si="367"/>
        <v>1289629201.79</v>
      </c>
      <c r="BL202" s="2">
        <f t="shared" si="367"/>
        <v>0</v>
      </c>
      <c r="BM202" s="2">
        <f t="shared" si="367"/>
        <v>0</v>
      </c>
      <c r="BN202" s="2">
        <f t="shared" si="367"/>
        <v>52585073.43</v>
      </c>
      <c r="BO202" s="2">
        <f t="shared" ref="BO202" si="368">ROUND(IF((OR(BO191=1,BO192=1))=TRUE(),0,(BO199/459*BO201)+BO182+BO169),2)</f>
        <v>16717294.15</v>
      </c>
      <c r="BP202" s="2">
        <f t="shared" ref="BP202:EA202" si="369">ROUND(IF((OR(BP191=1,BP192=1))=TRUE(),0,(BP199/459*BP201)+BP182+BP169),2)</f>
        <v>0</v>
      </c>
      <c r="BQ202" s="2">
        <f t="shared" si="369"/>
        <v>132407466.86</v>
      </c>
      <c r="BR202" s="2">
        <f t="shared" si="369"/>
        <v>85385411.859999999</v>
      </c>
      <c r="BS202" s="2">
        <f t="shared" si="369"/>
        <v>18046490.449999999</v>
      </c>
      <c r="BT202" s="2">
        <f t="shared" si="369"/>
        <v>0</v>
      </c>
      <c r="BU202" s="2">
        <f t="shared" si="369"/>
        <v>0</v>
      </c>
      <c r="BV202" s="2">
        <f t="shared" si="369"/>
        <v>0</v>
      </c>
      <c r="BW202" s="2">
        <f t="shared" si="369"/>
        <v>0</v>
      </c>
      <c r="BX202" s="2">
        <f t="shared" si="369"/>
        <v>0</v>
      </c>
      <c r="BY202" s="2">
        <f t="shared" si="369"/>
        <v>0</v>
      </c>
      <c r="BZ202" s="2">
        <f t="shared" si="369"/>
        <v>0</v>
      </c>
      <c r="CA202" s="2">
        <f t="shared" si="369"/>
        <v>0</v>
      </c>
      <c r="CB202" s="2">
        <f t="shared" si="369"/>
        <v>0</v>
      </c>
      <c r="CC202" s="2">
        <f t="shared" si="369"/>
        <v>0</v>
      </c>
      <c r="CD202" s="2">
        <f t="shared" si="369"/>
        <v>0</v>
      </c>
      <c r="CE202" s="2">
        <f t="shared" si="369"/>
        <v>0</v>
      </c>
      <c r="CF202" s="2">
        <f t="shared" si="369"/>
        <v>0</v>
      </c>
      <c r="CG202" s="2">
        <f t="shared" si="369"/>
        <v>0</v>
      </c>
      <c r="CH202" s="2">
        <f t="shared" si="369"/>
        <v>0</v>
      </c>
      <c r="CI202" s="2">
        <f t="shared" si="369"/>
        <v>8826488.5999999996</v>
      </c>
      <c r="CJ202" s="2">
        <f t="shared" si="369"/>
        <v>11827055.98</v>
      </c>
      <c r="CK202" s="2">
        <f t="shared" si="369"/>
        <v>0</v>
      </c>
      <c r="CL202" s="2">
        <f t="shared" si="369"/>
        <v>0</v>
      </c>
      <c r="CM202" s="2">
        <f t="shared" si="369"/>
        <v>9480237.6899999995</v>
      </c>
      <c r="CN202" s="2">
        <f t="shared" si="369"/>
        <v>0</v>
      </c>
      <c r="CO202" s="2">
        <f t="shared" si="369"/>
        <v>0</v>
      </c>
      <c r="CP202" s="2">
        <f t="shared" si="369"/>
        <v>12283434.050000001</v>
      </c>
      <c r="CQ202" s="2">
        <f t="shared" si="369"/>
        <v>10971536.810000001</v>
      </c>
      <c r="CR202" s="2">
        <f t="shared" si="369"/>
        <v>0</v>
      </c>
      <c r="CS202" s="2">
        <f t="shared" si="369"/>
        <v>0</v>
      </c>
      <c r="CT202" s="2">
        <f t="shared" si="369"/>
        <v>0</v>
      </c>
      <c r="CU202" s="2">
        <f t="shared" si="369"/>
        <v>0</v>
      </c>
      <c r="CV202" s="2">
        <f t="shared" si="369"/>
        <v>0</v>
      </c>
      <c r="CW202" s="2">
        <f t="shared" si="369"/>
        <v>0</v>
      </c>
      <c r="CX202" s="2">
        <f t="shared" si="369"/>
        <v>0</v>
      </c>
      <c r="CY202" s="2">
        <f t="shared" si="369"/>
        <v>0</v>
      </c>
      <c r="CZ202" s="2">
        <f t="shared" si="369"/>
        <v>26893493.66</v>
      </c>
      <c r="DA202" s="2">
        <f t="shared" si="369"/>
        <v>0</v>
      </c>
      <c r="DB202" s="2">
        <f t="shared" si="369"/>
        <v>0</v>
      </c>
      <c r="DC202" s="2">
        <f t="shared" si="369"/>
        <v>0</v>
      </c>
      <c r="DD202" s="2">
        <f t="shared" si="369"/>
        <v>0</v>
      </c>
      <c r="DE202" s="2">
        <f t="shared" si="369"/>
        <v>0</v>
      </c>
      <c r="DF202" s="2">
        <f t="shared" si="369"/>
        <v>857922063.25</v>
      </c>
      <c r="DG202" s="2">
        <f t="shared" si="369"/>
        <v>0</v>
      </c>
      <c r="DH202" s="2">
        <f t="shared" si="369"/>
        <v>25139523.68</v>
      </c>
      <c r="DI202" s="2">
        <f t="shared" si="369"/>
        <v>40144397.780000001</v>
      </c>
      <c r="DJ202" s="2">
        <f t="shared" si="369"/>
        <v>7995491.1699999999</v>
      </c>
      <c r="DK202" s="2">
        <f t="shared" si="369"/>
        <v>0</v>
      </c>
      <c r="DL202" s="2">
        <f t="shared" si="369"/>
        <v>125365237.48999999</v>
      </c>
      <c r="DM202" s="2">
        <f t="shared" si="369"/>
        <v>0</v>
      </c>
      <c r="DN202" s="2">
        <f t="shared" si="369"/>
        <v>19943732.420000002</v>
      </c>
      <c r="DO202" s="2">
        <f t="shared" si="369"/>
        <v>61838827.939999998</v>
      </c>
      <c r="DP202" s="2">
        <f t="shared" si="369"/>
        <v>0</v>
      </c>
      <c r="DQ202" s="2">
        <f t="shared" si="369"/>
        <v>0</v>
      </c>
      <c r="DR202" s="2">
        <f t="shared" si="369"/>
        <v>19934881.920000002</v>
      </c>
      <c r="DS202" s="2">
        <f t="shared" si="369"/>
        <v>7619517.6500000004</v>
      </c>
      <c r="DT202" s="2">
        <f t="shared" si="369"/>
        <v>0</v>
      </c>
      <c r="DU202" s="2">
        <f t="shared" si="369"/>
        <v>0</v>
      </c>
      <c r="DV202" s="2">
        <f t="shared" si="369"/>
        <v>0</v>
      </c>
      <c r="DW202" s="2">
        <f t="shared" si="369"/>
        <v>0</v>
      </c>
      <c r="DX202" s="2">
        <f t="shared" si="369"/>
        <v>0</v>
      </c>
      <c r="DY202" s="2">
        <f t="shared" si="369"/>
        <v>0</v>
      </c>
      <c r="DZ202" s="2">
        <f t="shared" si="369"/>
        <v>0</v>
      </c>
      <c r="EA202" s="2">
        <f t="shared" si="369"/>
        <v>0</v>
      </c>
      <c r="EB202" s="2">
        <f t="shared" ref="EB202:FX202" si="370">ROUND(IF((OR(EB191=1,EB192=1))=TRUE(),0,(EB199/459*EB201)+EB182+EB169),2)</f>
        <v>6474830.4699999997</v>
      </c>
      <c r="EC202" s="2">
        <f t="shared" si="370"/>
        <v>0</v>
      </c>
      <c r="ED202" s="2">
        <f t="shared" si="370"/>
        <v>0</v>
      </c>
      <c r="EE202" s="2">
        <f t="shared" si="370"/>
        <v>0</v>
      </c>
      <c r="EF202" s="2">
        <f t="shared" si="370"/>
        <v>19570767.77</v>
      </c>
      <c r="EG202" s="2">
        <f t="shared" si="370"/>
        <v>0</v>
      </c>
      <c r="EH202" s="2">
        <f t="shared" si="370"/>
        <v>0</v>
      </c>
      <c r="EI202" s="2">
        <f t="shared" si="370"/>
        <v>693165380.38999999</v>
      </c>
      <c r="EJ202" s="2">
        <f t="shared" si="370"/>
        <v>262276899.90000001</v>
      </c>
      <c r="EK202" s="2">
        <f t="shared" si="370"/>
        <v>0</v>
      </c>
      <c r="EL202" s="2">
        <f t="shared" si="370"/>
        <v>0</v>
      </c>
      <c r="EM202" s="2">
        <f t="shared" si="370"/>
        <v>0</v>
      </c>
      <c r="EN202" s="2">
        <f t="shared" si="370"/>
        <v>13010775.390000001</v>
      </c>
      <c r="EO202" s="2">
        <f t="shared" si="370"/>
        <v>0</v>
      </c>
      <c r="EP202" s="2">
        <f t="shared" si="370"/>
        <v>0</v>
      </c>
      <c r="EQ202" s="2">
        <f t="shared" si="370"/>
        <v>0</v>
      </c>
      <c r="ER202" s="2">
        <f t="shared" si="370"/>
        <v>0</v>
      </c>
      <c r="ES202" s="2">
        <f t="shared" si="370"/>
        <v>0</v>
      </c>
      <c r="ET202" s="2">
        <f t="shared" si="370"/>
        <v>0</v>
      </c>
      <c r="EU202" s="2">
        <f t="shared" si="370"/>
        <v>8109361.5199999996</v>
      </c>
      <c r="EV202" s="2">
        <f t="shared" si="370"/>
        <v>0</v>
      </c>
      <c r="EW202" s="2">
        <f t="shared" si="370"/>
        <v>0</v>
      </c>
      <c r="EX202" s="2">
        <f t="shared" si="370"/>
        <v>0</v>
      </c>
      <c r="EY202" s="2">
        <f t="shared" si="370"/>
        <v>7399059.2800000003</v>
      </c>
      <c r="EZ202" s="2">
        <f t="shared" si="370"/>
        <v>0</v>
      </c>
      <c r="FA202" s="2">
        <f t="shared" si="370"/>
        <v>0</v>
      </c>
      <c r="FB202" s="2">
        <f t="shared" si="370"/>
        <v>0</v>
      </c>
      <c r="FC202" s="2">
        <f t="shared" si="370"/>
        <v>0</v>
      </c>
      <c r="FD202" s="2">
        <f t="shared" si="370"/>
        <v>0</v>
      </c>
      <c r="FE202" s="2">
        <f t="shared" si="370"/>
        <v>0</v>
      </c>
      <c r="FF202" s="2">
        <f t="shared" si="370"/>
        <v>0</v>
      </c>
      <c r="FG202" s="2">
        <f t="shared" si="370"/>
        <v>0</v>
      </c>
      <c r="FH202" s="2">
        <f t="shared" si="370"/>
        <v>0</v>
      </c>
      <c r="FI202" s="2">
        <f t="shared" si="370"/>
        <v>25895079.870000001</v>
      </c>
      <c r="FJ202" s="2">
        <f t="shared" si="370"/>
        <v>0</v>
      </c>
      <c r="FK202" s="2">
        <f t="shared" si="370"/>
        <v>41046212.619999997</v>
      </c>
      <c r="FL202" s="2">
        <f t="shared" si="370"/>
        <v>0</v>
      </c>
      <c r="FM202" s="2">
        <f t="shared" si="370"/>
        <v>0</v>
      </c>
      <c r="FN202" s="2">
        <f t="shared" si="370"/>
        <v>1444926053.71</v>
      </c>
      <c r="FO202" s="2">
        <f t="shared" si="370"/>
        <v>15805312.82</v>
      </c>
      <c r="FP202" s="2">
        <f t="shared" si="370"/>
        <v>39280094.859999999</v>
      </c>
      <c r="FQ202" s="2">
        <f t="shared" si="370"/>
        <v>0</v>
      </c>
      <c r="FR202" s="2">
        <f t="shared" si="370"/>
        <v>0</v>
      </c>
      <c r="FS202" s="2">
        <f t="shared" si="370"/>
        <v>0</v>
      </c>
      <c r="FT202" s="2">
        <f t="shared" si="370"/>
        <v>0</v>
      </c>
      <c r="FU202" s="2">
        <f t="shared" si="370"/>
        <v>10923726.529999999</v>
      </c>
      <c r="FV202" s="2">
        <f t="shared" si="370"/>
        <v>9455863.7100000009</v>
      </c>
      <c r="FW202" s="2">
        <f t="shared" si="370"/>
        <v>0</v>
      </c>
      <c r="FX202" s="2">
        <f t="shared" si="370"/>
        <v>0</v>
      </c>
      <c r="FY202" s="2"/>
      <c r="FZ202" s="2">
        <f>SUM(C202:FX202)</f>
        <v>32814810785.919994</v>
      </c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</row>
    <row r="203" spans="1:205" x14ac:dyDescent="0.35">
      <c r="A203" s="2"/>
      <c r="B203" s="2" t="s">
        <v>959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12"/>
      <c r="FZ203" s="2"/>
      <c r="GA203" s="2"/>
      <c r="GB203" s="60"/>
      <c r="GC203" s="60"/>
      <c r="GD203" s="60"/>
      <c r="GE203" s="2"/>
      <c r="GF203" s="60"/>
      <c r="GG203" s="60"/>
      <c r="GH203" s="60"/>
      <c r="GI203" s="60"/>
      <c r="GJ203" s="2"/>
      <c r="GK203" s="2"/>
    </row>
    <row r="204" spans="1:205" x14ac:dyDescent="0.35">
      <c r="A204" s="3" t="s">
        <v>490</v>
      </c>
      <c r="B204" s="2" t="s">
        <v>490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</row>
    <row r="205" spans="1:205" x14ac:dyDescent="0.35">
      <c r="A205" s="3" t="s">
        <v>490</v>
      </c>
      <c r="B205" s="30" t="s">
        <v>515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12"/>
      <c r="GC205" s="12"/>
      <c r="GD205" s="12"/>
      <c r="GE205" s="2"/>
      <c r="GF205" s="2"/>
      <c r="GG205" s="2"/>
      <c r="GH205" s="2"/>
      <c r="GI205" s="2"/>
      <c r="GJ205" s="2"/>
      <c r="GK205" s="2"/>
    </row>
    <row r="206" spans="1:205" x14ac:dyDescent="0.35">
      <c r="A206" s="3" t="s">
        <v>516</v>
      </c>
      <c r="B206" s="2" t="s">
        <v>960</v>
      </c>
      <c r="C206" s="2">
        <f t="shared" ref="C206:AH206" si="371">+C53</f>
        <v>78280270.659999996</v>
      </c>
      <c r="D206" s="2">
        <f t="shared" si="371"/>
        <v>441513334.77999997</v>
      </c>
      <c r="E206" s="2">
        <f t="shared" si="371"/>
        <v>72811077.909999996</v>
      </c>
      <c r="F206" s="2">
        <f t="shared" si="371"/>
        <v>263130617.96000001</v>
      </c>
      <c r="G206" s="2">
        <f t="shared" si="371"/>
        <v>18268979.879999999</v>
      </c>
      <c r="H206" s="2">
        <f t="shared" si="371"/>
        <v>13280033.189999999</v>
      </c>
      <c r="I206" s="2">
        <f t="shared" si="371"/>
        <v>99149017.739999995</v>
      </c>
      <c r="J206" s="2">
        <f t="shared" si="371"/>
        <v>24020317.789999999</v>
      </c>
      <c r="K206" s="2">
        <f t="shared" si="371"/>
        <v>4376133.2699999996</v>
      </c>
      <c r="L206" s="2">
        <f t="shared" si="371"/>
        <v>26180456.030000001</v>
      </c>
      <c r="M206" s="2">
        <f t="shared" si="371"/>
        <v>13493657.890000001</v>
      </c>
      <c r="N206" s="2">
        <f t="shared" si="371"/>
        <v>581402832.08000004</v>
      </c>
      <c r="O206" s="2">
        <f t="shared" si="371"/>
        <v>143543356.31</v>
      </c>
      <c r="P206" s="2">
        <f t="shared" si="371"/>
        <v>5486815.5099999998</v>
      </c>
      <c r="Q206" s="2">
        <f t="shared" si="371"/>
        <v>468203554.43000001</v>
      </c>
      <c r="R206" s="2">
        <f t="shared" si="371"/>
        <v>67965527.079999998</v>
      </c>
      <c r="S206" s="2">
        <f t="shared" si="371"/>
        <v>18924881.170000002</v>
      </c>
      <c r="T206" s="2">
        <f t="shared" si="371"/>
        <v>3280571.47</v>
      </c>
      <c r="U206" s="2">
        <f t="shared" si="371"/>
        <v>1310359.06</v>
      </c>
      <c r="V206" s="2">
        <f t="shared" si="371"/>
        <v>4233931.0599999996</v>
      </c>
      <c r="W206" s="2">
        <f t="shared" si="371"/>
        <v>3688375.04</v>
      </c>
      <c r="X206" s="2">
        <f t="shared" si="371"/>
        <v>1219109.24</v>
      </c>
      <c r="Y206" s="2">
        <f t="shared" si="371"/>
        <v>11502733.689999999</v>
      </c>
      <c r="Z206" s="2">
        <f t="shared" si="371"/>
        <v>3811891.54</v>
      </c>
      <c r="AA206" s="2">
        <f t="shared" si="371"/>
        <v>344043292.07999998</v>
      </c>
      <c r="AB206" s="2">
        <f t="shared" si="371"/>
        <v>307281236.79000002</v>
      </c>
      <c r="AC206" s="2">
        <f t="shared" si="371"/>
        <v>11287823.91</v>
      </c>
      <c r="AD206" s="2">
        <f t="shared" si="371"/>
        <v>15912790.710000001</v>
      </c>
      <c r="AE206" s="2">
        <f t="shared" si="371"/>
        <v>2102521.44</v>
      </c>
      <c r="AF206" s="2">
        <f t="shared" si="371"/>
        <v>3417701.57</v>
      </c>
      <c r="AG206" s="2">
        <f t="shared" si="371"/>
        <v>7967358</v>
      </c>
      <c r="AH206" s="2">
        <f t="shared" si="371"/>
        <v>11672985.890000001</v>
      </c>
      <c r="AI206" s="2">
        <f t="shared" ref="AI206:BN206" si="372">+AI53</f>
        <v>5504284.8300000001</v>
      </c>
      <c r="AJ206" s="2">
        <f t="shared" si="372"/>
        <v>3421162.94</v>
      </c>
      <c r="AK206" s="2">
        <f t="shared" si="372"/>
        <v>3437264.26</v>
      </c>
      <c r="AL206" s="2">
        <f t="shared" si="372"/>
        <v>4531542.67</v>
      </c>
      <c r="AM206" s="2">
        <f t="shared" si="372"/>
        <v>5326794.29</v>
      </c>
      <c r="AN206" s="2">
        <f t="shared" si="372"/>
        <v>4853828.37</v>
      </c>
      <c r="AO206" s="2">
        <f t="shared" si="372"/>
        <v>49181610.969999999</v>
      </c>
      <c r="AP206" s="2">
        <f t="shared" si="372"/>
        <v>984476347.71000004</v>
      </c>
      <c r="AQ206" s="2">
        <f t="shared" si="372"/>
        <v>4254035.1900000004</v>
      </c>
      <c r="AR206" s="2">
        <f t="shared" si="372"/>
        <v>688335848.28999996</v>
      </c>
      <c r="AS206" s="2">
        <f t="shared" si="372"/>
        <v>78787121.939999998</v>
      </c>
      <c r="AT206" s="2">
        <f t="shared" si="372"/>
        <v>29995630.32</v>
      </c>
      <c r="AU206" s="2">
        <f t="shared" si="372"/>
        <v>4940563.0599999996</v>
      </c>
      <c r="AV206" s="2">
        <f t="shared" si="372"/>
        <v>5000518.68</v>
      </c>
      <c r="AW206" s="2">
        <f t="shared" si="372"/>
        <v>4415981.21</v>
      </c>
      <c r="AX206" s="2">
        <f t="shared" si="372"/>
        <v>1697596.48</v>
      </c>
      <c r="AY206" s="2">
        <f t="shared" si="372"/>
        <v>6058557.2300000004</v>
      </c>
      <c r="AZ206" s="2">
        <f t="shared" si="372"/>
        <v>142156367.77000001</v>
      </c>
      <c r="BA206" s="2">
        <f t="shared" si="372"/>
        <v>99155079.230000004</v>
      </c>
      <c r="BB206" s="2">
        <f t="shared" si="372"/>
        <v>82432730.719999999</v>
      </c>
      <c r="BC206" s="2">
        <f t="shared" si="372"/>
        <v>290262662.54000002</v>
      </c>
      <c r="BD206" s="2">
        <f t="shared" si="372"/>
        <v>39221665.799999997</v>
      </c>
      <c r="BE206" s="2">
        <f t="shared" si="372"/>
        <v>14653499.359999999</v>
      </c>
      <c r="BF206" s="2">
        <f t="shared" si="372"/>
        <v>276304553.99000001</v>
      </c>
      <c r="BG206" s="2">
        <f t="shared" si="372"/>
        <v>11571564.07</v>
      </c>
      <c r="BH206" s="2">
        <f t="shared" si="372"/>
        <v>7661196.2699999996</v>
      </c>
      <c r="BI206" s="2">
        <f t="shared" si="372"/>
        <v>4534185.93</v>
      </c>
      <c r="BJ206" s="2">
        <f t="shared" si="372"/>
        <v>67995494.640000001</v>
      </c>
      <c r="BK206" s="2">
        <f t="shared" si="372"/>
        <v>337189436.94</v>
      </c>
      <c r="BL206" s="2">
        <f t="shared" si="372"/>
        <v>2201677.9700000002</v>
      </c>
      <c r="BM206" s="2">
        <f t="shared" si="372"/>
        <v>5933143.3499999996</v>
      </c>
      <c r="BN206" s="2">
        <f t="shared" si="372"/>
        <v>35417030.710000001</v>
      </c>
      <c r="BO206" s="2">
        <f t="shared" ref="BO206:DZ206" si="373">+BO53</f>
        <v>14738253.41</v>
      </c>
      <c r="BP206" s="2">
        <f t="shared" si="373"/>
        <v>3427045.16</v>
      </c>
      <c r="BQ206" s="2">
        <f t="shared" si="373"/>
        <v>72689800.590000004</v>
      </c>
      <c r="BR206" s="2">
        <f t="shared" si="373"/>
        <v>49902027.479999997</v>
      </c>
      <c r="BS206" s="2">
        <f t="shared" si="373"/>
        <v>14128786.939999999</v>
      </c>
      <c r="BT206" s="2">
        <f t="shared" si="373"/>
        <v>5768967.6399999997</v>
      </c>
      <c r="BU206" s="2">
        <f t="shared" si="373"/>
        <v>6049478.0800000001</v>
      </c>
      <c r="BV206" s="2">
        <f t="shared" si="373"/>
        <v>14351929.449999999</v>
      </c>
      <c r="BW206" s="2">
        <f t="shared" si="373"/>
        <v>22872366.5</v>
      </c>
      <c r="BX206" s="2">
        <f t="shared" si="373"/>
        <v>1793810.78</v>
      </c>
      <c r="BY206" s="2">
        <f t="shared" si="373"/>
        <v>5897243.5499999998</v>
      </c>
      <c r="BZ206" s="2">
        <f t="shared" si="373"/>
        <v>3670222.23</v>
      </c>
      <c r="CA206" s="2">
        <f t="shared" si="373"/>
        <v>3155462.16</v>
      </c>
      <c r="CB206" s="2">
        <f t="shared" si="373"/>
        <v>825753541.15999997</v>
      </c>
      <c r="CC206" s="2">
        <f t="shared" si="373"/>
        <v>3503040.55</v>
      </c>
      <c r="CD206" s="2">
        <f t="shared" si="373"/>
        <v>3475014.13</v>
      </c>
      <c r="CE206" s="2">
        <f t="shared" si="373"/>
        <v>3031667.9</v>
      </c>
      <c r="CF206" s="2">
        <f t="shared" si="373"/>
        <v>2337551.13</v>
      </c>
      <c r="CG206" s="2">
        <f t="shared" si="373"/>
        <v>3663065.84</v>
      </c>
      <c r="CH206" s="2">
        <f t="shared" si="373"/>
        <v>2312645.7799999998</v>
      </c>
      <c r="CI206" s="2">
        <f t="shared" si="373"/>
        <v>8594395.4700000007</v>
      </c>
      <c r="CJ206" s="2">
        <f t="shared" si="373"/>
        <v>11370701.359999999</v>
      </c>
      <c r="CK206" s="2">
        <f t="shared" si="373"/>
        <v>64493594.609999999</v>
      </c>
      <c r="CL206" s="2">
        <f t="shared" si="373"/>
        <v>15439886.310000001</v>
      </c>
      <c r="CM206" s="2">
        <f t="shared" si="373"/>
        <v>9715933.3699999992</v>
      </c>
      <c r="CN206" s="2">
        <f t="shared" si="373"/>
        <v>351056724.08999997</v>
      </c>
      <c r="CO206" s="2">
        <f t="shared" si="373"/>
        <v>156849964.21000001</v>
      </c>
      <c r="CP206" s="2">
        <f t="shared" si="373"/>
        <v>12350467.810000001</v>
      </c>
      <c r="CQ206" s="2">
        <f t="shared" si="373"/>
        <v>10314109.210000001</v>
      </c>
      <c r="CR206" s="2">
        <f t="shared" si="373"/>
        <v>4056706.95</v>
      </c>
      <c r="CS206" s="2">
        <f t="shared" si="373"/>
        <v>4594320.78</v>
      </c>
      <c r="CT206" s="2">
        <f t="shared" si="373"/>
        <v>2341807.96</v>
      </c>
      <c r="CU206" s="2">
        <f t="shared" si="373"/>
        <v>4687694.54</v>
      </c>
      <c r="CV206" s="2">
        <f t="shared" si="373"/>
        <v>1148275.01</v>
      </c>
      <c r="CW206" s="2">
        <f t="shared" si="373"/>
        <v>3787358.23</v>
      </c>
      <c r="CX206" s="2">
        <f t="shared" si="373"/>
        <v>6036047.8799999999</v>
      </c>
      <c r="CY206" s="2">
        <f t="shared" si="373"/>
        <v>1239684.8999999999</v>
      </c>
      <c r="CZ206" s="2">
        <f t="shared" si="373"/>
        <v>21057356.120000001</v>
      </c>
      <c r="DA206" s="2">
        <f t="shared" si="373"/>
        <v>3612368.75</v>
      </c>
      <c r="DB206" s="2">
        <f t="shared" si="373"/>
        <v>4839800.6399999997</v>
      </c>
      <c r="DC206" s="2">
        <f t="shared" si="373"/>
        <v>3462885.21</v>
      </c>
      <c r="DD206" s="2">
        <f t="shared" si="373"/>
        <v>3271844.17</v>
      </c>
      <c r="DE206" s="2">
        <f t="shared" si="373"/>
        <v>4618149.7699999996</v>
      </c>
      <c r="DF206" s="2">
        <f t="shared" si="373"/>
        <v>227288961.69</v>
      </c>
      <c r="DG206" s="2">
        <f t="shared" si="373"/>
        <v>2423573.89</v>
      </c>
      <c r="DH206" s="2">
        <f t="shared" si="373"/>
        <v>20886839.41</v>
      </c>
      <c r="DI206" s="2">
        <f t="shared" si="373"/>
        <v>27709961.460000001</v>
      </c>
      <c r="DJ206" s="2">
        <f t="shared" si="373"/>
        <v>8149616.6600000001</v>
      </c>
      <c r="DK206" s="2">
        <f t="shared" si="373"/>
        <v>6532518.4000000004</v>
      </c>
      <c r="DL206" s="2">
        <f t="shared" si="373"/>
        <v>66129697.740000002</v>
      </c>
      <c r="DM206" s="2">
        <f t="shared" si="373"/>
        <v>4324956.21</v>
      </c>
      <c r="DN206" s="2">
        <f t="shared" si="373"/>
        <v>16054629.26</v>
      </c>
      <c r="DO206" s="2">
        <f t="shared" si="373"/>
        <v>37791858.009999998</v>
      </c>
      <c r="DP206" s="2">
        <f t="shared" si="373"/>
        <v>3823507.1</v>
      </c>
      <c r="DQ206" s="2">
        <f t="shared" si="373"/>
        <v>10302616.720000001</v>
      </c>
      <c r="DR206" s="2">
        <f t="shared" si="373"/>
        <v>16267957.550000001</v>
      </c>
      <c r="DS206" s="2">
        <f t="shared" si="373"/>
        <v>8493099.7400000002</v>
      </c>
      <c r="DT206" s="2">
        <f t="shared" si="373"/>
        <v>3605217.69</v>
      </c>
      <c r="DU206" s="2">
        <f t="shared" si="373"/>
        <v>5250957.58</v>
      </c>
      <c r="DV206" s="2">
        <f t="shared" si="373"/>
        <v>3878489.81</v>
      </c>
      <c r="DW206" s="2">
        <f t="shared" si="373"/>
        <v>4751412.07</v>
      </c>
      <c r="DX206" s="2">
        <f t="shared" si="373"/>
        <v>3671409.73</v>
      </c>
      <c r="DY206" s="2">
        <f t="shared" si="373"/>
        <v>5085104.34</v>
      </c>
      <c r="DZ206" s="2">
        <f t="shared" si="373"/>
        <v>9347377.2300000004</v>
      </c>
      <c r="EA206" s="2">
        <f t="shared" ref="EA206:FX206" si="374">+EA53</f>
        <v>7100248.3300000001</v>
      </c>
      <c r="EB206" s="2">
        <f t="shared" si="374"/>
        <v>7337063.96</v>
      </c>
      <c r="EC206" s="2">
        <f t="shared" si="374"/>
        <v>4337598.04</v>
      </c>
      <c r="ED206" s="2">
        <f t="shared" si="374"/>
        <v>23147062.68</v>
      </c>
      <c r="EE206" s="2">
        <f t="shared" si="374"/>
        <v>3588701.8</v>
      </c>
      <c r="EF206" s="2">
        <f t="shared" si="374"/>
        <v>16640420.609999999</v>
      </c>
      <c r="EG206" s="2">
        <f t="shared" si="374"/>
        <v>4049993.17</v>
      </c>
      <c r="EH206" s="2">
        <f t="shared" si="374"/>
        <v>4055923.04</v>
      </c>
      <c r="EI206" s="2">
        <f t="shared" si="374"/>
        <v>164608124.28999999</v>
      </c>
      <c r="EJ206" s="2">
        <f t="shared" si="374"/>
        <v>110814645.64</v>
      </c>
      <c r="EK206" s="2">
        <f t="shared" si="374"/>
        <v>8358286.3700000001</v>
      </c>
      <c r="EL206" s="2">
        <f t="shared" si="374"/>
        <v>5973275.9500000002</v>
      </c>
      <c r="EM206" s="2">
        <f t="shared" si="374"/>
        <v>5539638.6200000001</v>
      </c>
      <c r="EN206" s="2">
        <f t="shared" si="374"/>
        <v>11951057.869999999</v>
      </c>
      <c r="EO206" s="2">
        <f t="shared" si="374"/>
        <v>4720810.3</v>
      </c>
      <c r="EP206" s="2">
        <f t="shared" si="374"/>
        <v>6002523.3200000003</v>
      </c>
      <c r="EQ206" s="2">
        <f t="shared" si="374"/>
        <v>30565460.550000001</v>
      </c>
      <c r="ER206" s="2">
        <f t="shared" si="374"/>
        <v>5084806.1399999997</v>
      </c>
      <c r="ES206" s="2">
        <f t="shared" si="374"/>
        <v>3508977.85</v>
      </c>
      <c r="ET206" s="2">
        <f t="shared" si="374"/>
        <v>4095070.51</v>
      </c>
      <c r="EU206" s="2">
        <f t="shared" si="374"/>
        <v>7749917.6200000001</v>
      </c>
      <c r="EV206" s="2">
        <f t="shared" si="374"/>
        <v>1928227.33</v>
      </c>
      <c r="EW206" s="2">
        <f t="shared" si="374"/>
        <v>13218618.970000001</v>
      </c>
      <c r="EX206" s="2">
        <f t="shared" si="374"/>
        <v>3623072.51</v>
      </c>
      <c r="EY206" s="2">
        <f t="shared" si="374"/>
        <v>8997897.1199999992</v>
      </c>
      <c r="EZ206" s="2">
        <f t="shared" si="374"/>
        <v>2751725.07</v>
      </c>
      <c r="FA206" s="2">
        <f t="shared" si="374"/>
        <v>42110223.619999997</v>
      </c>
      <c r="FB206" s="2">
        <f t="shared" si="374"/>
        <v>4735112.4400000004</v>
      </c>
      <c r="FC206" s="2">
        <f t="shared" si="374"/>
        <v>22078486.780000001</v>
      </c>
      <c r="FD206" s="2">
        <f t="shared" si="374"/>
        <v>5671783.54</v>
      </c>
      <c r="FE206" s="2">
        <f t="shared" si="374"/>
        <v>2003245.54</v>
      </c>
      <c r="FF206" s="2">
        <f t="shared" si="374"/>
        <v>3739006.87</v>
      </c>
      <c r="FG206" s="2">
        <f t="shared" si="374"/>
        <v>2791667.9</v>
      </c>
      <c r="FH206" s="2">
        <f t="shared" si="374"/>
        <v>1687641.15</v>
      </c>
      <c r="FI206" s="2">
        <f t="shared" si="374"/>
        <v>20073193.170000002</v>
      </c>
      <c r="FJ206" s="2">
        <f t="shared" si="374"/>
        <v>22454241.260000002</v>
      </c>
      <c r="FK206" s="2">
        <f t="shared" si="374"/>
        <v>29197638.190000001</v>
      </c>
      <c r="FL206" s="2">
        <f t="shared" si="374"/>
        <v>89506028.040000007</v>
      </c>
      <c r="FM206" s="2">
        <f t="shared" si="374"/>
        <v>42621303.259999998</v>
      </c>
      <c r="FN206" s="2">
        <f t="shared" si="374"/>
        <v>254076077.58000001</v>
      </c>
      <c r="FO206" s="2">
        <f t="shared" si="374"/>
        <v>12923250.27</v>
      </c>
      <c r="FP206" s="2">
        <f t="shared" si="374"/>
        <v>26423778.789999999</v>
      </c>
      <c r="FQ206" s="2">
        <f t="shared" si="374"/>
        <v>11931842.02</v>
      </c>
      <c r="FR206" s="2">
        <f t="shared" si="374"/>
        <v>3384089.51</v>
      </c>
      <c r="FS206" s="2">
        <f t="shared" si="374"/>
        <v>3457705.04</v>
      </c>
      <c r="FT206" s="2">
        <f t="shared" si="374"/>
        <v>1530952.34</v>
      </c>
      <c r="FU206" s="2">
        <f t="shared" si="374"/>
        <v>10796310.34</v>
      </c>
      <c r="FV206" s="2">
        <f t="shared" si="374"/>
        <v>9901858.9100000001</v>
      </c>
      <c r="FW206" s="2">
        <f t="shared" si="374"/>
        <v>3307351.27</v>
      </c>
      <c r="FX206" s="2">
        <f t="shared" si="374"/>
        <v>1506941.06</v>
      </c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</row>
    <row r="207" spans="1:205" x14ac:dyDescent="0.35">
      <c r="A207" s="3" t="s">
        <v>517</v>
      </c>
      <c r="B207" s="2" t="s">
        <v>961</v>
      </c>
      <c r="C207" s="32">
        <f t="shared" ref="C207:AH207" si="375">C67</f>
        <v>2.3E-2</v>
      </c>
      <c r="D207" s="32">
        <f t="shared" si="375"/>
        <v>2.3E-2</v>
      </c>
      <c r="E207" s="32">
        <f t="shared" si="375"/>
        <v>2.3E-2</v>
      </c>
      <c r="F207" s="32">
        <f t="shared" si="375"/>
        <v>2.3E-2</v>
      </c>
      <c r="G207" s="32">
        <f t="shared" si="375"/>
        <v>2.3E-2</v>
      </c>
      <c r="H207" s="32">
        <f t="shared" si="375"/>
        <v>2.3E-2</v>
      </c>
      <c r="I207" s="32">
        <f t="shared" si="375"/>
        <v>2.3E-2</v>
      </c>
      <c r="J207" s="32">
        <f t="shared" si="375"/>
        <v>2.3E-2</v>
      </c>
      <c r="K207" s="32">
        <f t="shared" si="375"/>
        <v>2.3E-2</v>
      </c>
      <c r="L207" s="32">
        <f t="shared" si="375"/>
        <v>2.3E-2</v>
      </c>
      <c r="M207" s="32">
        <f t="shared" si="375"/>
        <v>2.3E-2</v>
      </c>
      <c r="N207" s="32">
        <f t="shared" si="375"/>
        <v>2.3E-2</v>
      </c>
      <c r="O207" s="32">
        <f t="shared" si="375"/>
        <v>2.3E-2</v>
      </c>
      <c r="P207" s="32">
        <f t="shared" si="375"/>
        <v>2.3E-2</v>
      </c>
      <c r="Q207" s="32">
        <f t="shared" si="375"/>
        <v>2.3E-2</v>
      </c>
      <c r="R207" s="32">
        <f t="shared" si="375"/>
        <v>2.3E-2</v>
      </c>
      <c r="S207" s="32">
        <f t="shared" si="375"/>
        <v>2.3E-2</v>
      </c>
      <c r="T207" s="32">
        <f t="shared" si="375"/>
        <v>2.3E-2</v>
      </c>
      <c r="U207" s="32">
        <f t="shared" si="375"/>
        <v>2.3E-2</v>
      </c>
      <c r="V207" s="32">
        <f t="shared" si="375"/>
        <v>2.3E-2</v>
      </c>
      <c r="W207" s="32">
        <f t="shared" si="375"/>
        <v>2.3E-2</v>
      </c>
      <c r="X207" s="32">
        <f t="shared" si="375"/>
        <v>2.3E-2</v>
      </c>
      <c r="Y207" s="32">
        <f t="shared" si="375"/>
        <v>2.3E-2</v>
      </c>
      <c r="Z207" s="32">
        <f t="shared" si="375"/>
        <v>2.3E-2</v>
      </c>
      <c r="AA207" s="32">
        <f t="shared" si="375"/>
        <v>2.3E-2</v>
      </c>
      <c r="AB207" s="32">
        <f t="shared" si="375"/>
        <v>2.3E-2</v>
      </c>
      <c r="AC207" s="32">
        <f t="shared" si="375"/>
        <v>2.3E-2</v>
      </c>
      <c r="AD207" s="32">
        <f t="shared" si="375"/>
        <v>2.3E-2</v>
      </c>
      <c r="AE207" s="32">
        <f t="shared" si="375"/>
        <v>2.3E-2</v>
      </c>
      <c r="AF207" s="32">
        <f t="shared" si="375"/>
        <v>2.3E-2</v>
      </c>
      <c r="AG207" s="32">
        <f t="shared" si="375"/>
        <v>2.3E-2</v>
      </c>
      <c r="AH207" s="32">
        <f t="shared" si="375"/>
        <v>2.3E-2</v>
      </c>
      <c r="AI207" s="32">
        <f t="shared" ref="AI207:BN207" si="376">AI67</f>
        <v>2.3E-2</v>
      </c>
      <c r="AJ207" s="32">
        <f t="shared" si="376"/>
        <v>2.3E-2</v>
      </c>
      <c r="AK207" s="32">
        <f t="shared" si="376"/>
        <v>2.3E-2</v>
      </c>
      <c r="AL207" s="32">
        <f t="shared" si="376"/>
        <v>2.3E-2</v>
      </c>
      <c r="AM207" s="32">
        <f t="shared" si="376"/>
        <v>2.3E-2</v>
      </c>
      <c r="AN207" s="32">
        <f t="shared" si="376"/>
        <v>2.3E-2</v>
      </c>
      <c r="AO207" s="32">
        <f t="shared" si="376"/>
        <v>2.3E-2</v>
      </c>
      <c r="AP207" s="32">
        <f t="shared" si="376"/>
        <v>2.3E-2</v>
      </c>
      <c r="AQ207" s="32">
        <f t="shared" si="376"/>
        <v>2.3E-2</v>
      </c>
      <c r="AR207" s="32">
        <f t="shared" si="376"/>
        <v>2.3E-2</v>
      </c>
      <c r="AS207" s="32">
        <f t="shared" si="376"/>
        <v>2.3E-2</v>
      </c>
      <c r="AT207" s="32">
        <f t="shared" si="376"/>
        <v>2.3E-2</v>
      </c>
      <c r="AU207" s="32">
        <f t="shared" si="376"/>
        <v>2.3E-2</v>
      </c>
      <c r="AV207" s="32">
        <f t="shared" si="376"/>
        <v>2.3E-2</v>
      </c>
      <c r="AW207" s="32">
        <f t="shared" si="376"/>
        <v>2.3E-2</v>
      </c>
      <c r="AX207" s="32">
        <f t="shared" si="376"/>
        <v>2.3E-2</v>
      </c>
      <c r="AY207" s="32">
        <f t="shared" si="376"/>
        <v>2.3E-2</v>
      </c>
      <c r="AZ207" s="65">
        <f t="shared" si="376"/>
        <v>2.3E-2</v>
      </c>
      <c r="BA207" s="32">
        <f t="shared" si="376"/>
        <v>2.3E-2</v>
      </c>
      <c r="BB207" s="32">
        <f t="shared" si="376"/>
        <v>2.3E-2</v>
      </c>
      <c r="BC207" s="32">
        <f t="shared" si="376"/>
        <v>2.3E-2</v>
      </c>
      <c r="BD207" s="32">
        <f t="shared" si="376"/>
        <v>2.3E-2</v>
      </c>
      <c r="BE207" s="32">
        <f t="shared" si="376"/>
        <v>2.3E-2</v>
      </c>
      <c r="BF207" s="32">
        <f t="shared" si="376"/>
        <v>2.3E-2</v>
      </c>
      <c r="BG207" s="32">
        <f t="shared" si="376"/>
        <v>2.3E-2</v>
      </c>
      <c r="BH207" s="32">
        <f t="shared" si="376"/>
        <v>2.3E-2</v>
      </c>
      <c r="BI207" s="32">
        <f t="shared" si="376"/>
        <v>2.3E-2</v>
      </c>
      <c r="BJ207" s="32">
        <f t="shared" si="376"/>
        <v>2.3E-2</v>
      </c>
      <c r="BK207" s="32">
        <f t="shared" si="376"/>
        <v>2.3E-2</v>
      </c>
      <c r="BL207" s="32">
        <f t="shared" si="376"/>
        <v>2.3E-2</v>
      </c>
      <c r="BM207" s="32">
        <f t="shared" si="376"/>
        <v>2.3E-2</v>
      </c>
      <c r="BN207" s="32">
        <f t="shared" si="376"/>
        <v>2.3E-2</v>
      </c>
      <c r="BO207" s="32">
        <f t="shared" ref="BO207:DZ207" si="377">BO67</f>
        <v>2.3E-2</v>
      </c>
      <c r="BP207" s="32">
        <f t="shared" si="377"/>
        <v>2.3E-2</v>
      </c>
      <c r="BQ207" s="32">
        <f t="shared" si="377"/>
        <v>2.3E-2</v>
      </c>
      <c r="BR207" s="32">
        <f t="shared" si="377"/>
        <v>2.3E-2</v>
      </c>
      <c r="BS207" s="32">
        <f t="shared" si="377"/>
        <v>2.3E-2</v>
      </c>
      <c r="BT207" s="32">
        <f t="shared" si="377"/>
        <v>2.3E-2</v>
      </c>
      <c r="BU207" s="32">
        <f t="shared" si="377"/>
        <v>2.3E-2</v>
      </c>
      <c r="BV207" s="32">
        <f t="shared" si="377"/>
        <v>2.3E-2</v>
      </c>
      <c r="BW207" s="32">
        <f t="shared" si="377"/>
        <v>2.3E-2</v>
      </c>
      <c r="BX207" s="32">
        <f t="shared" si="377"/>
        <v>2.3E-2</v>
      </c>
      <c r="BY207" s="32">
        <f t="shared" si="377"/>
        <v>2.3E-2</v>
      </c>
      <c r="BZ207" s="32">
        <f t="shared" si="377"/>
        <v>2.3E-2</v>
      </c>
      <c r="CA207" s="32">
        <f t="shared" si="377"/>
        <v>2.3E-2</v>
      </c>
      <c r="CB207" s="32">
        <f t="shared" si="377"/>
        <v>2.3E-2</v>
      </c>
      <c r="CC207" s="32">
        <f t="shared" si="377"/>
        <v>2.3E-2</v>
      </c>
      <c r="CD207" s="32">
        <f t="shared" si="377"/>
        <v>2.3E-2</v>
      </c>
      <c r="CE207" s="32">
        <f t="shared" si="377"/>
        <v>2.3E-2</v>
      </c>
      <c r="CF207" s="32">
        <f t="shared" si="377"/>
        <v>2.3E-2</v>
      </c>
      <c r="CG207" s="32">
        <f t="shared" si="377"/>
        <v>2.3E-2</v>
      </c>
      <c r="CH207" s="32">
        <f t="shared" si="377"/>
        <v>2.3E-2</v>
      </c>
      <c r="CI207" s="32">
        <f t="shared" si="377"/>
        <v>2.3E-2</v>
      </c>
      <c r="CJ207" s="32">
        <f t="shared" si="377"/>
        <v>2.3E-2</v>
      </c>
      <c r="CK207" s="32">
        <f t="shared" si="377"/>
        <v>2.3E-2</v>
      </c>
      <c r="CL207" s="32">
        <f t="shared" si="377"/>
        <v>2.3E-2</v>
      </c>
      <c r="CM207" s="32">
        <f t="shared" si="377"/>
        <v>2.3E-2</v>
      </c>
      <c r="CN207" s="32">
        <f t="shared" si="377"/>
        <v>2.3E-2</v>
      </c>
      <c r="CO207" s="32">
        <f t="shared" si="377"/>
        <v>2.3E-2</v>
      </c>
      <c r="CP207" s="32">
        <f t="shared" si="377"/>
        <v>2.3E-2</v>
      </c>
      <c r="CQ207" s="32">
        <f t="shared" si="377"/>
        <v>2.3E-2</v>
      </c>
      <c r="CR207" s="32">
        <f t="shared" si="377"/>
        <v>2.3E-2</v>
      </c>
      <c r="CS207" s="32">
        <f t="shared" si="377"/>
        <v>2.3E-2</v>
      </c>
      <c r="CT207" s="32">
        <f t="shared" si="377"/>
        <v>2.3E-2</v>
      </c>
      <c r="CU207" s="32">
        <f t="shared" si="377"/>
        <v>2.3E-2</v>
      </c>
      <c r="CV207" s="32">
        <f t="shared" si="377"/>
        <v>2.3E-2</v>
      </c>
      <c r="CW207" s="32">
        <f t="shared" si="377"/>
        <v>2.3E-2</v>
      </c>
      <c r="CX207" s="32">
        <f t="shared" si="377"/>
        <v>2.3E-2</v>
      </c>
      <c r="CY207" s="32">
        <f t="shared" si="377"/>
        <v>2.3E-2</v>
      </c>
      <c r="CZ207" s="32">
        <f t="shared" si="377"/>
        <v>2.3E-2</v>
      </c>
      <c r="DA207" s="32">
        <f t="shared" si="377"/>
        <v>2.3E-2</v>
      </c>
      <c r="DB207" s="32">
        <f t="shared" si="377"/>
        <v>2.3E-2</v>
      </c>
      <c r="DC207" s="32">
        <f t="shared" si="377"/>
        <v>2.3E-2</v>
      </c>
      <c r="DD207" s="32">
        <f t="shared" si="377"/>
        <v>2.3E-2</v>
      </c>
      <c r="DE207" s="32">
        <f t="shared" si="377"/>
        <v>2.3E-2</v>
      </c>
      <c r="DF207" s="32">
        <f t="shared" si="377"/>
        <v>2.3E-2</v>
      </c>
      <c r="DG207" s="32">
        <f t="shared" si="377"/>
        <v>2.3E-2</v>
      </c>
      <c r="DH207" s="32">
        <f t="shared" si="377"/>
        <v>2.3E-2</v>
      </c>
      <c r="DI207" s="32">
        <f t="shared" si="377"/>
        <v>2.3E-2</v>
      </c>
      <c r="DJ207" s="32">
        <f t="shared" si="377"/>
        <v>2.3E-2</v>
      </c>
      <c r="DK207" s="32">
        <f t="shared" si="377"/>
        <v>2.3E-2</v>
      </c>
      <c r="DL207" s="32">
        <f t="shared" si="377"/>
        <v>2.3E-2</v>
      </c>
      <c r="DM207" s="32">
        <f t="shared" si="377"/>
        <v>2.3E-2</v>
      </c>
      <c r="DN207" s="32">
        <f t="shared" si="377"/>
        <v>2.3E-2</v>
      </c>
      <c r="DO207" s="32">
        <f t="shared" si="377"/>
        <v>2.3E-2</v>
      </c>
      <c r="DP207" s="32">
        <f t="shared" si="377"/>
        <v>2.3E-2</v>
      </c>
      <c r="DQ207" s="32">
        <f t="shared" si="377"/>
        <v>2.3E-2</v>
      </c>
      <c r="DR207" s="32">
        <f t="shared" si="377"/>
        <v>2.3E-2</v>
      </c>
      <c r="DS207" s="32">
        <f t="shared" si="377"/>
        <v>2.3E-2</v>
      </c>
      <c r="DT207" s="32">
        <f t="shared" si="377"/>
        <v>2.3E-2</v>
      </c>
      <c r="DU207" s="32">
        <f t="shared" si="377"/>
        <v>2.3E-2</v>
      </c>
      <c r="DV207" s="32">
        <f t="shared" si="377"/>
        <v>2.3E-2</v>
      </c>
      <c r="DW207" s="32">
        <f t="shared" si="377"/>
        <v>2.3E-2</v>
      </c>
      <c r="DX207" s="32">
        <f t="shared" si="377"/>
        <v>2.3E-2</v>
      </c>
      <c r="DY207" s="32">
        <f t="shared" si="377"/>
        <v>2.3E-2</v>
      </c>
      <c r="DZ207" s="32">
        <f t="shared" si="377"/>
        <v>2.3E-2</v>
      </c>
      <c r="EA207" s="32">
        <f t="shared" ref="EA207:FX207" si="378">EA67</f>
        <v>2.3E-2</v>
      </c>
      <c r="EB207" s="32">
        <f t="shared" si="378"/>
        <v>2.3E-2</v>
      </c>
      <c r="EC207" s="32">
        <f t="shared" si="378"/>
        <v>2.3E-2</v>
      </c>
      <c r="ED207" s="32">
        <f t="shared" si="378"/>
        <v>2.3E-2</v>
      </c>
      <c r="EE207" s="32">
        <f t="shared" si="378"/>
        <v>2.3E-2</v>
      </c>
      <c r="EF207" s="32">
        <f t="shared" si="378"/>
        <v>2.3E-2</v>
      </c>
      <c r="EG207" s="32">
        <f t="shared" si="378"/>
        <v>2.3E-2</v>
      </c>
      <c r="EH207" s="32">
        <f t="shared" si="378"/>
        <v>2.3E-2</v>
      </c>
      <c r="EI207" s="32">
        <f t="shared" si="378"/>
        <v>2.3E-2</v>
      </c>
      <c r="EJ207" s="32">
        <f t="shared" si="378"/>
        <v>2.3E-2</v>
      </c>
      <c r="EK207" s="32">
        <f t="shared" si="378"/>
        <v>2.3E-2</v>
      </c>
      <c r="EL207" s="32">
        <f t="shared" si="378"/>
        <v>2.3E-2</v>
      </c>
      <c r="EM207" s="32">
        <f t="shared" si="378"/>
        <v>2.3E-2</v>
      </c>
      <c r="EN207" s="32">
        <f t="shared" si="378"/>
        <v>2.3E-2</v>
      </c>
      <c r="EO207" s="32">
        <f t="shared" si="378"/>
        <v>2.3E-2</v>
      </c>
      <c r="EP207" s="32">
        <f t="shared" si="378"/>
        <v>2.3E-2</v>
      </c>
      <c r="EQ207" s="26">
        <f t="shared" si="378"/>
        <v>2.3E-2</v>
      </c>
      <c r="ER207" s="32">
        <f t="shared" si="378"/>
        <v>2.3E-2</v>
      </c>
      <c r="ES207" s="32">
        <f t="shared" si="378"/>
        <v>2.3E-2</v>
      </c>
      <c r="ET207" s="32">
        <f t="shared" si="378"/>
        <v>2.3E-2</v>
      </c>
      <c r="EU207" s="32">
        <f t="shared" si="378"/>
        <v>2.3E-2</v>
      </c>
      <c r="EV207" s="32">
        <f t="shared" si="378"/>
        <v>2.3E-2</v>
      </c>
      <c r="EW207" s="32">
        <f t="shared" si="378"/>
        <v>2.3E-2</v>
      </c>
      <c r="EX207" s="32">
        <f t="shared" si="378"/>
        <v>2.3E-2</v>
      </c>
      <c r="EY207" s="32">
        <f t="shared" si="378"/>
        <v>2.3E-2</v>
      </c>
      <c r="EZ207" s="32">
        <f t="shared" si="378"/>
        <v>2.3E-2</v>
      </c>
      <c r="FA207" s="32">
        <f t="shared" si="378"/>
        <v>2.3E-2</v>
      </c>
      <c r="FB207" s="32">
        <f t="shared" si="378"/>
        <v>2.3E-2</v>
      </c>
      <c r="FC207" s="32">
        <f t="shared" si="378"/>
        <v>2.3E-2</v>
      </c>
      <c r="FD207" s="32">
        <f t="shared" si="378"/>
        <v>2.3E-2</v>
      </c>
      <c r="FE207" s="32">
        <f t="shared" si="378"/>
        <v>2.3E-2</v>
      </c>
      <c r="FF207" s="32">
        <f t="shared" si="378"/>
        <v>2.3E-2</v>
      </c>
      <c r="FG207" s="32">
        <f t="shared" si="378"/>
        <v>2.3E-2</v>
      </c>
      <c r="FH207" s="32">
        <f t="shared" si="378"/>
        <v>2.3E-2</v>
      </c>
      <c r="FI207" s="32">
        <f t="shared" si="378"/>
        <v>2.3E-2</v>
      </c>
      <c r="FJ207" s="32">
        <f t="shared" si="378"/>
        <v>2.3E-2</v>
      </c>
      <c r="FK207" s="32">
        <f t="shared" si="378"/>
        <v>2.3E-2</v>
      </c>
      <c r="FL207" s="32">
        <f t="shared" si="378"/>
        <v>2.3E-2</v>
      </c>
      <c r="FM207" s="32">
        <f t="shared" si="378"/>
        <v>2.3E-2</v>
      </c>
      <c r="FN207" s="32">
        <f t="shared" si="378"/>
        <v>2.3E-2</v>
      </c>
      <c r="FO207" s="32">
        <f t="shared" si="378"/>
        <v>2.3E-2</v>
      </c>
      <c r="FP207" s="32">
        <f t="shared" si="378"/>
        <v>2.3E-2</v>
      </c>
      <c r="FQ207" s="32">
        <f t="shared" si="378"/>
        <v>2.3E-2</v>
      </c>
      <c r="FR207" s="32">
        <f t="shared" si="378"/>
        <v>2.3E-2</v>
      </c>
      <c r="FS207" s="32">
        <f t="shared" si="378"/>
        <v>2.3E-2</v>
      </c>
      <c r="FT207" s="32">
        <f t="shared" si="378"/>
        <v>2.3E-2</v>
      </c>
      <c r="FU207" s="32">
        <f t="shared" si="378"/>
        <v>2.3E-2</v>
      </c>
      <c r="FV207" s="32">
        <f t="shared" si="378"/>
        <v>2.3E-2</v>
      </c>
      <c r="FW207" s="32">
        <f t="shared" si="378"/>
        <v>2.3E-2</v>
      </c>
      <c r="FX207" s="32">
        <f t="shared" si="378"/>
        <v>2.3E-2</v>
      </c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</row>
    <row r="208" spans="1:205" x14ac:dyDescent="0.35">
      <c r="A208" s="3" t="s">
        <v>518</v>
      </c>
      <c r="B208" s="2" t="s">
        <v>672</v>
      </c>
      <c r="C208" s="26">
        <f t="shared" ref="C208:AH208" si="379">ROUND((C103-C23)/C23,4)</f>
        <v>-5.4000000000000003E-3</v>
      </c>
      <c r="D208" s="26">
        <f t="shared" si="379"/>
        <v>-4.6800000000000001E-2</v>
      </c>
      <c r="E208" s="26">
        <f t="shared" si="379"/>
        <v>-0.1105</v>
      </c>
      <c r="F208" s="26">
        <f t="shared" si="379"/>
        <v>3.7199999999999997E-2</v>
      </c>
      <c r="G208" s="26">
        <f t="shared" si="379"/>
        <v>0.18990000000000001</v>
      </c>
      <c r="H208" s="26">
        <f t="shared" si="379"/>
        <v>-3.6900000000000002E-2</v>
      </c>
      <c r="I208" s="26">
        <f t="shared" si="379"/>
        <v>-6.4199999999999993E-2</v>
      </c>
      <c r="J208" s="26">
        <f t="shared" si="379"/>
        <v>-5.3999999999999999E-2</v>
      </c>
      <c r="K208" s="26">
        <f t="shared" si="379"/>
        <v>-7.9600000000000004E-2</v>
      </c>
      <c r="L208" s="26">
        <f t="shared" si="379"/>
        <v>-4.9099999999999998E-2</v>
      </c>
      <c r="M208" s="26">
        <f t="shared" si="379"/>
        <v>-0.15440000000000001</v>
      </c>
      <c r="N208" s="26">
        <f t="shared" si="379"/>
        <v>-2.1000000000000001E-2</v>
      </c>
      <c r="O208" s="26">
        <f t="shared" si="379"/>
        <v>-6.2300000000000001E-2</v>
      </c>
      <c r="P208" s="26">
        <f t="shared" si="379"/>
        <v>-9.8000000000000004E-2</v>
      </c>
      <c r="Q208" s="26">
        <f t="shared" si="379"/>
        <v>4.2999999999999997E-2</v>
      </c>
      <c r="R208" s="26">
        <f t="shared" si="379"/>
        <v>0.16880000000000001</v>
      </c>
      <c r="S208" s="26">
        <f t="shared" si="379"/>
        <v>-2.8799999999999999E-2</v>
      </c>
      <c r="T208" s="26">
        <f t="shared" si="379"/>
        <v>-1.72E-2</v>
      </c>
      <c r="U208" s="26">
        <f t="shared" si="379"/>
        <v>4.4499999999999998E-2</v>
      </c>
      <c r="V208" s="26">
        <f t="shared" si="379"/>
        <v>-2.92E-2</v>
      </c>
      <c r="W208" s="26">
        <f t="shared" si="379"/>
        <v>-0.75590000000000002</v>
      </c>
      <c r="X208" s="26">
        <f t="shared" si="379"/>
        <v>0</v>
      </c>
      <c r="Y208" s="26">
        <f t="shared" si="379"/>
        <v>-8.2400000000000001E-2</v>
      </c>
      <c r="Z208" s="26">
        <f t="shared" si="379"/>
        <v>2.2000000000000001E-3</v>
      </c>
      <c r="AA208" s="26">
        <f t="shared" si="379"/>
        <v>-1.12E-2</v>
      </c>
      <c r="AB208" s="26">
        <f t="shared" si="379"/>
        <v>-2.2599999999999999E-2</v>
      </c>
      <c r="AC208" s="26">
        <f t="shared" si="379"/>
        <v>-9.1200000000000003E-2</v>
      </c>
      <c r="AD208" s="26">
        <f t="shared" si="379"/>
        <v>2.1299999999999999E-2</v>
      </c>
      <c r="AE208" s="26">
        <f t="shared" si="379"/>
        <v>3.1899999999999998E-2</v>
      </c>
      <c r="AF208" s="26">
        <f t="shared" si="379"/>
        <v>-4.65E-2</v>
      </c>
      <c r="AG208" s="26">
        <f t="shared" si="379"/>
        <v>-4.3799999999999999E-2</v>
      </c>
      <c r="AH208" s="26">
        <f t="shared" si="379"/>
        <v>-7.1099999999999997E-2</v>
      </c>
      <c r="AI208" s="26">
        <f t="shared" ref="AI208:BN208" si="380">ROUND((AI103-AI23)/AI23,4)</f>
        <v>-4.2500000000000003E-2</v>
      </c>
      <c r="AJ208" s="26">
        <f t="shared" si="380"/>
        <v>9.3399999999999997E-2</v>
      </c>
      <c r="AK208" s="26">
        <f t="shared" si="380"/>
        <v>-4.6399999999999997E-2</v>
      </c>
      <c r="AL208" s="26">
        <f t="shared" si="380"/>
        <v>2.3E-2</v>
      </c>
      <c r="AM208" s="26">
        <f t="shared" si="380"/>
        <v>-0.17699999999999999</v>
      </c>
      <c r="AN208" s="26">
        <f t="shared" si="380"/>
        <v>-0.14729999999999999</v>
      </c>
      <c r="AO208" s="26">
        <f t="shared" si="380"/>
        <v>-6.9199999999999998E-2</v>
      </c>
      <c r="AP208" s="26">
        <f t="shared" si="380"/>
        <v>5.5999999999999999E-3</v>
      </c>
      <c r="AQ208" s="26">
        <f t="shared" si="380"/>
        <v>5.5500000000000001E-2</v>
      </c>
      <c r="AR208" s="26">
        <f t="shared" si="380"/>
        <v>-3.3399999999999999E-2</v>
      </c>
      <c r="AS208" s="26">
        <f t="shared" si="380"/>
        <v>-5.1999999999999998E-2</v>
      </c>
      <c r="AT208" s="26">
        <f t="shared" si="380"/>
        <v>-0.1087</v>
      </c>
      <c r="AU208" s="26">
        <f t="shared" si="380"/>
        <v>-0.1227</v>
      </c>
      <c r="AV208" s="26">
        <f t="shared" si="380"/>
        <v>-3.7400000000000003E-2</v>
      </c>
      <c r="AW208" s="26">
        <f t="shared" si="380"/>
        <v>4.7000000000000002E-3</v>
      </c>
      <c r="AX208" s="26">
        <f t="shared" si="380"/>
        <v>0.22170000000000001</v>
      </c>
      <c r="AY208" s="26">
        <f t="shared" si="380"/>
        <v>-7.7299999999999994E-2</v>
      </c>
      <c r="AZ208" s="65">
        <f t="shared" si="380"/>
        <v>-4.0599999999999997E-2</v>
      </c>
      <c r="BA208" s="26">
        <f t="shared" si="380"/>
        <v>-8.9999999999999993E-3</v>
      </c>
      <c r="BB208" s="26">
        <f t="shared" si="380"/>
        <v>-1.5599999999999999E-2</v>
      </c>
      <c r="BC208" s="26">
        <f t="shared" si="380"/>
        <v>-5.2900000000000003E-2</v>
      </c>
      <c r="BD208" s="26">
        <f t="shared" si="380"/>
        <v>6.9999999999999999E-4</v>
      </c>
      <c r="BE208" s="26">
        <f t="shared" si="380"/>
        <v>-0.1328</v>
      </c>
      <c r="BF208" s="26">
        <f t="shared" si="380"/>
        <v>-2.3E-3</v>
      </c>
      <c r="BG208" s="26">
        <f t="shared" si="380"/>
        <v>2.2100000000000002E-2</v>
      </c>
      <c r="BH208" s="26">
        <f t="shared" si="380"/>
        <v>-2.76E-2</v>
      </c>
      <c r="BI208" s="26">
        <f t="shared" si="380"/>
        <v>-1.01E-2</v>
      </c>
      <c r="BJ208" s="26">
        <f t="shared" si="380"/>
        <v>1.8E-3</v>
      </c>
      <c r="BK208" s="26">
        <f t="shared" si="380"/>
        <v>0.13469999999999999</v>
      </c>
      <c r="BL208" s="26">
        <f t="shared" si="380"/>
        <v>-0.25030000000000002</v>
      </c>
      <c r="BM208" s="26">
        <f t="shared" si="380"/>
        <v>-0.16900000000000001</v>
      </c>
      <c r="BN208" s="26">
        <f t="shared" si="380"/>
        <v>-5.1200000000000002E-2</v>
      </c>
      <c r="BO208" s="26">
        <f t="shared" ref="BO208:DZ208" si="381">ROUND((BO103-BO23)/BO23,4)</f>
        <v>-7.6300000000000007E-2</v>
      </c>
      <c r="BP208" s="26">
        <f t="shared" si="381"/>
        <v>-0.19220000000000001</v>
      </c>
      <c r="BQ208" s="26">
        <f t="shared" si="381"/>
        <v>-2.24E-2</v>
      </c>
      <c r="BR208" s="26">
        <f t="shared" si="381"/>
        <v>-5.5999999999999999E-3</v>
      </c>
      <c r="BS208" s="26">
        <f t="shared" si="381"/>
        <v>3.7600000000000001E-2</v>
      </c>
      <c r="BT208" s="26">
        <f t="shared" si="381"/>
        <v>-8.6900000000000005E-2</v>
      </c>
      <c r="BU208" s="26">
        <f t="shared" si="381"/>
        <v>-8.3900000000000002E-2</v>
      </c>
      <c r="BV208" s="26">
        <f t="shared" si="381"/>
        <v>8.3999999999999995E-3</v>
      </c>
      <c r="BW208" s="26">
        <f t="shared" si="381"/>
        <v>1.23E-2</v>
      </c>
      <c r="BX208" s="26">
        <f t="shared" si="381"/>
        <v>-0.17630000000000001</v>
      </c>
      <c r="BY208" s="26">
        <f t="shared" si="381"/>
        <v>-0.1452</v>
      </c>
      <c r="BZ208" s="26">
        <f t="shared" si="381"/>
        <v>0.1193</v>
      </c>
      <c r="CA208" s="26">
        <f t="shared" si="381"/>
        <v>-6.0400000000000002E-2</v>
      </c>
      <c r="CB208" s="26">
        <f t="shared" si="381"/>
        <v>-3.6900000000000002E-2</v>
      </c>
      <c r="CC208" s="26">
        <f t="shared" si="381"/>
        <v>-1.06E-2</v>
      </c>
      <c r="CD208" s="26">
        <f t="shared" si="381"/>
        <v>-0.76339999999999997</v>
      </c>
      <c r="CE208" s="26">
        <f t="shared" si="381"/>
        <v>4.0800000000000003E-2</v>
      </c>
      <c r="CF208" s="26">
        <f t="shared" si="381"/>
        <v>-0.12970000000000001</v>
      </c>
      <c r="CG208" s="26">
        <f t="shared" si="381"/>
        <v>-5.21E-2</v>
      </c>
      <c r="CH208" s="26">
        <f t="shared" si="381"/>
        <v>-0.1018</v>
      </c>
      <c r="CI208" s="26">
        <f t="shared" si="381"/>
        <v>-2.0799999999999999E-2</v>
      </c>
      <c r="CJ208" s="26">
        <f t="shared" si="381"/>
        <v>-8.2699999999999996E-2</v>
      </c>
      <c r="CK208" s="26">
        <f t="shared" si="381"/>
        <v>-0.15509999999999999</v>
      </c>
      <c r="CL208" s="26">
        <f t="shared" si="381"/>
        <v>-9.6600000000000005E-2</v>
      </c>
      <c r="CM208" s="26">
        <f t="shared" si="381"/>
        <v>-7.3800000000000004E-2</v>
      </c>
      <c r="CN208" s="26">
        <f t="shared" si="381"/>
        <v>-2.4299999999999999E-2</v>
      </c>
      <c r="CO208" s="26">
        <f t="shared" si="381"/>
        <v>-3.7499999999999999E-2</v>
      </c>
      <c r="CP208" s="26">
        <f t="shared" si="381"/>
        <v>-0.11260000000000001</v>
      </c>
      <c r="CQ208" s="26">
        <f t="shared" si="381"/>
        <v>-1.8100000000000002E-2</v>
      </c>
      <c r="CR208" s="26">
        <f t="shared" si="381"/>
        <v>-0.1638</v>
      </c>
      <c r="CS208" s="26">
        <f t="shared" si="381"/>
        <v>-0.186</v>
      </c>
      <c r="CT208" s="26">
        <f t="shared" si="381"/>
        <v>7.9000000000000001E-2</v>
      </c>
      <c r="CU208" s="26">
        <f t="shared" si="381"/>
        <v>0.14419999999999999</v>
      </c>
      <c r="CV208" s="26">
        <f t="shared" si="381"/>
        <v>0</v>
      </c>
      <c r="CW208" s="26">
        <f t="shared" si="381"/>
        <v>-9.2200000000000004E-2</v>
      </c>
      <c r="CX208" s="26">
        <f t="shared" si="381"/>
        <v>-1.1900000000000001E-2</v>
      </c>
      <c r="CY208" s="26">
        <f t="shared" si="381"/>
        <v>0</v>
      </c>
      <c r="CZ208" s="26">
        <f t="shared" si="381"/>
        <v>-4.07E-2</v>
      </c>
      <c r="DA208" s="26">
        <f t="shared" si="381"/>
        <v>2.01E-2</v>
      </c>
      <c r="DB208" s="26">
        <f t="shared" si="381"/>
        <v>-3.1199999999999999E-2</v>
      </c>
      <c r="DC208" s="26">
        <f t="shared" si="381"/>
        <v>5.4600000000000003E-2</v>
      </c>
      <c r="DD208" s="26">
        <f t="shared" si="381"/>
        <v>0.1186</v>
      </c>
      <c r="DE208" s="26">
        <f t="shared" si="381"/>
        <v>-6.1800000000000001E-2</v>
      </c>
      <c r="DF208" s="26">
        <f t="shared" si="381"/>
        <v>-5.5599999999999997E-2</v>
      </c>
      <c r="DG208" s="26">
        <f t="shared" si="381"/>
        <v>-0.10100000000000001</v>
      </c>
      <c r="DH208" s="26">
        <f t="shared" si="381"/>
        <v>-9.4899999999999998E-2</v>
      </c>
      <c r="DI208" s="26">
        <f t="shared" si="381"/>
        <v>-5.3400000000000003E-2</v>
      </c>
      <c r="DJ208" s="26">
        <f t="shared" si="381"/>
        <v>-6.0199999999999997E-2</v>
      </c>
      <c r="DK208" s="26">
        <f t="shared" si="381"/>
        <v>-5.2999999999999999E-2</v>
      </c>
      <c r="DL208" s="26">
        <f t="shared" si="381"/>
        <v>-1.9300000000000001E-2</v>
      </c>
      <c r="DM208" s="26">
        <f t="shared" si="381"/>
        <v>9.4999999999999998E-3</v>
      </c>
      <c r="DN208" s="26">
        <f t="shared" si="381"/>
        <v>-1.8200000000000001E-2</v>
      </c>
      <c r="DO208" s="26">
        <f t="shared" si="381"/>
        <v>1.29E-2</v>
      </c>
      <c r="DP208" s="26">
        <f t="shared" si="381"/>
        <v>3.5000000000000001E-3</v>
      </c>
      <c r="DQ208" s="26">
        <f t="shared" si="381"/>
        <v>6.4699999999999994E-2</v>
      </c>
      <c r="DR208" s="26">
        <f t="shared" si="381"/>
        <v>-5.7700000000000001E-2</v>
      </c>
      <c r="DS208" s="26">
        <f t="shared" si="381"/>
        <v>-0.14710000000000001</v>
      </c>
      <c r="DT208" s="26">
        <f t="shared" si="381"/>
        <v>0</v>
      </c>
      <c r="DU208" s="26">
        <f t="shared" si="381"/>
        <v>-4.1599999999999998E-2</v>
      </c>
      <c r="DV208" s="26">
        <f t="shared" si="381"/>
        <v>-7.4800000000000005E-2</v>
      </c>
      <c r="DW208" s="26">
        <f t="shared" si="381"/>
        <v>-7.3800000000000004E-2</v>
      </c>
      <c r="DX208" s="26">
        <f t="shared" si="381"/>
        <v>2.3099999999999999E-2</v>
      </c>
      <c r="DY208" s="26">
        <f t="shared" si="381"/>
        <v>-8.2900000000000001E-2</v>
      </c>
      <c r="DZ208" s="26">
        <f t="shared" si="381"/>
        <v>-0.152</v>
      </c>
      <c r="EA208" s="26">
        <f t="shared" ref="EA208:FX208" si="382">ROUND((EA103-EA23)/EA23,4)</f>
        <v>-4.48E-2</v>
      </c>
      <c r="EB208" s="26">
        <f t="shared" si="382"/>
        <v>-0.1249</v>
      </c>
      <c r="EC208" s="26">
        <f t="shared" si="382"/>
        <v>-0.1249</v>
      </c>
      <c r="ED208" s="26">
        <f t="shared" si="382"/>
        <v>-1.0200000000000001E-2</v>
      </c>
      <c r="EE208" s="26">
        <f t="shared" si="382"/>
        <v>-2.47E-2</v>
      </c>
      <c r="EF208" s="26">
        <f t="shared" si="382"/>
        <v>-0.1016</v>
      </c>
      <c r="EG208" s="26">
        <f t="shared" si="382"/>
        <v>4.0000000000000002E-4</v>
      </c>
      <c r="EH208" s="26">
        <f t="shared" si="382"/>
        <v>-8.0999999999999996E-3</v>
      </c>
      <c r="EI208" s="26">
        <f t="shared" si="382"/>
        <v>-6.3200000000000006E-2</v>
      </c>
      <c r="EJ208" s="26">
        <f t="shared" si="382"/>
        <v>-2.86E-2</v>
      </c>
      <c r="EK208" s="26">
        <f t="shared" si="382"/>
        <v>-2.8299999999999999E-2</v>
      </c>
      <c r="EL208" s="26">
        <f t="shared" si="382"/>
        <v>-5.8000000000000003E-2</v>
      </c>
      <c r="EM208" s="26">
        <f t="shared" si="382"/>
        <v>-7.7700000000000005E-2</v>
      </c>
      <c r="EN208" s="26">
        <f t="shared" si="382"/>
        <v>-6.1499999999999999E-2</v>
      </c>
      <c r="EO208" s="26">
        <f t="shared" si="382"/>
        <v>-8.6599999999999996E-2</v>
      </c>
      <c r="EP208" s="26">
        <f t="shared" si="382"/>
        <v>2.1000000000000001E-2</v>
      </c>
      <c r="EQ208" s="26">
        <f t="shared" si="382"/>
        <v>-4.9099999999999998E-2</v>
      </c>
      <c r="ER208" s="26">
        <f t="shared" si="382"/>
        <v>-2.3699999999999999E-2</v>
      </c>
      <c r="ES208" s="26">
        <f t="shared" si="382"/>
        <v>-0.13450000000000001</v>
      </c>
      <c r="ET208" s="26">
        <f t="shared" si="382"/>
        <v>3.2899999999999999E-2</v>
      </c>
      <c r="EU208" s="26">
        <f t="shared" si="382"/>
        <v>-1.15E-2</v>
      </c>
      <c r="EV208" s="26">
        <f t="shared" si="382"/>
        <v>-0.16239999999999999</v>
      </c>
      <c r="EW208" s="26">
        <f t="shared" si="382"/>
        <v>-0.1103</v>
      </c>
      <c r="EX208" s="26">
        <f t="shared" si="382"/>
        <v>2.4799999999999999E-2</v>
      </c>
      <c r="EY208" s="26">
        <f t="shared" si="382"/>
        <v>-0.1643</v>
      </c>
      <c r="EZ208" s="26">
        <f t="shared" si="382"/>
        <v>-1.17E-2</v>
      </c>
      <c r="FA208" s="26">
        <f t="shared" si="382"/>
        <v>-5.7299999999999997E-2</v>
      </c>
      <c r="FB208" s="26">
        <f t="shared" si="382"/>
        <v>-6.7699999999999996E-2</v>
      </c>
      <c r="FC208" s="26">
        <f t="shared" si="382"/>
        <v>-0.16259999999999999</v>
      </c>
      <c r="FD208" s="26">
        <f t="shared" si="382"/>
        <v>-1.55E-2</v>
      </c>
      <c r="FE208" s="26">
        <f t="shared" si="382"/>
        <v>-0.16070000000000001</v>
      </c>
      <c r="FF208" s="26">
        <f t="shared" si="382"/>
        <v>-0.10440000000000001</v>
      </c>
      <c r="FG208" s="26">
        <f t="shared" si="382"/>
        <v>-0.1009</v>
      </c>
      <c r="FH208" s="26">
        <f t="shared" si="382"/>
        <v>-0.01</v>
      </c>
      <c r="FI208" s="26">
        <f t="shared" si="382"/>
        <v>-5.4100000000000002E-2</v>
      </c>
      <c r="FJ208" s="26">
        <f t="shared" si="382"/>
        <v>-8.0999999999999996E-3</v>
      </c>
      <c r="FK208" s="26">
        <f t="shared" si="382"/>
        <v>-3.56E-2</v>
      </c>
      <c r="FL208" s="26">
        <f t="shared" si="382"/>
        <v>2.9499999999999998E-2</v>
      </c>
      <c r="FM208" s="26">
        <f t="shared" si="382"/>
        <v>2.46E-2</v>
      </c>
      <c r="FN208" s="26">
        <f t="shared" si="382"/>
        <v>2.35E-2</v>
      </c>
      <c r="FO208" s="26">
        <f t="shared" si="382"/>
        <v>2.76E-2</v>
      </c>
      <c r="FP208" s="26">
        <f t="shared" si="382"/>
        <v>2.7E-2</v>
      </c>
      <c r="FQ208" s="26">
        <f t="shared" si="382"/>
        <v>-4.4999999999999997E-3</v>
      </c>
      <c r="FR208" s="26">
        <f t="shared" si="382"/>
        <v>-4.07E-2</v>
      </c>
      <c r="FS208" s="26">
        <f t="shared" si="382"/>
        <v>-0.10780000000000001</v>
      </c>
      <c r="FT208" s="26">
        <f t="shared" si="382"/>
        <v>-8.4699999999999998E-2</v>
      </c>
      <c r="FU208" s="26">
        <f t="shared" si="382"/>
        <v>-6.6000000000000003E-2</v>
      </c>
      <c r="FV208" s="26">
        <f t="shared" si="382"/>
        <v>-0.11609999999999999</v>
      </c>
      <c r="FW208" s="26">
        <f t="shared" si="382"/>
        <v>-0.18340000000000001</v>
      </c>
      <c r="FX208" s="26">
        <f t="shared" si="382"/>
        <v>0.11890000000000001</v>
      </c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</row>
    <row r="209" spans="1:193" x14ac:dyDescent="0.35">
      <c r="A209" s="2"/>
      <c r="B209" s="2" t="s">
        <v>519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6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3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</row>
    <row r="210" spans="1:193" x14ac:dyDescent="0.35">
      <c r="A210" s="3" t="s">
        <v>520</v>
      </c>
      <c r="B210" s="2" t="s">
        <v>673</v>
      </c>
      <c r="C210" s="2">
        <f t="shared" ref="C210:AH210" si="383">ROUND((C206)*(1+C207+C208),2)</f>
        <v>79658003.420000002</v>
      </c>
      <c r="D210" s="2">
        <f t="shared" si="383"/>
        <v>431005317.41000003</v>
      </c>
      <c r="E210" s="2">
        <f t="shared" si="383"/>
        <v>66440108.590000004</v>
      </c>
      <c r="F210" s="2">
        <f t="shared" si="383"/>
        <v>278971081.16000003</v>
      </c>
      <c r="G210" s="2">
        <f t="shared" si="383"/>
        <v>22158445.699999999</v>
      </c>
      <c r="H210" s="2">
        <f t="shared" si="383"/>
        <v>13095440.73</v>
      </c>
      <c r="I210" s="2">
        <f t="shared" si="383"/>
        <v>95064078.209999993</v>
      </c>
      <c r="J210" s="2">
        <f t="shared" si="383"/>
        <v>23275687.940000001</v>
      </c>
      <c r="K210" s="2">
        <f t="shared" si="383"/>
        <v>4128444.13</v>
      </c>
      <c r="L210" s="2">
        <f t="shared" si="383"/>
        <v>25497146.129999999</v>
      </c>
      <c r="M210" s="2">
        <f t="shared" si="383"/>
        <v>11720591.24</v>
      </c>
      <c r="N210" s="2">
        <f t="shared" si="383"/>
        <v>582565637.74000001</v>
      </c>
      <c r="O210" s="2">
        <f t="shared" si="383"/>
        <v>137902102.41</v>
      </c>
      <c r="P210" s="2">
        <f t="shared" si="383"/>
        <v>5075304.3499999996</v>
      </c>
      <c r="Q210" s="2">
        <f t="shared" si="383"/>
        <v>499104989.01999998</v>
      </c>
      <c r="R210" s="2">
        <f t="shared" si="383"/>
        <v>81001315.170000002</v>
      </c>
      <c r="S210" s="2">
        <f t="shared" si="383"/>
        <v>18815116.859999999</v>
      </c>
      <c r="T210" s="2">
        <f t="shared" si="383"/>
        <v>3299598.78</v>
      </c>
      <c r="U210" s="2">
        <f t="shared" si="383"/>
        <v>1398808.3</v>
      </c>
      <c r="V210" s="2">
        <f t="shared" si="383"/>
        <v>4207680.6900000004</v>
      </c>
      <c r="W210" s="2">
        <f t="shared" si="383"/>
        <v>985164.97</v>
      </c>
      <c r="X210" s="2">
        <f t="shared" si="383"/>
        <v>1247148.75</v>
      </c>
      <c r="Y210" s="2">
        <f t="shared" si="383"/>
        <v>10819471.310000001</v>
      </c>
      <c r="Z210" s="2">
        <f t="shared" si="383"/>
        <v>3907951.21</v>
      </c>
      <c r="AA210" s="2">
        <f t="shared" si="383"/>
        <v>348103002.93000001</v>
      </c>
      <c r="AB210" s="2">
        <f t="shared" si="383"/>
        <v>307404149.27999997</v>
      </c>
      <c r="AC210" s="2">
        <f t="shared" si="383"/>
        <v>10517994.32</v>
      </c>
      <c r="AD210" s="2">
        <f t="shared" si="383"/>
        <v>16617727.34</v>
      </c>
      <c r="AE210" s="2">
        <f t="shared" si="383"/>
        <v>2217949.87</v>
      </c>
      <c r="AF210" s="2">
        <f t="shared" si="383"/>
        <v>3337385.58</v>
      </c>
      <c r="AG210" s="2">
        <f t="shared" si="383"/>
        <v>7801636.9500000002</v>
      </c>
      <c r="AH210" s="2">
        <f t="shared" si="383"/>
        <v>11111515.27</v>
      </c>
      <c r="AI210" s="2">
        <f t="shared" ref="AI210:BN210" si="384">ROUND((AI206)*(1+AI207+AI208),2)</f>
        <v>5396951.2800000003</v>
      </c>
      <c r="AJ210" s="2">
        <f t="shared" si="384"/>
        <v>3819386.31</v>
      </c>
      <c r="AK210" s="2">
        <f t="shared" si="384"/>
        <v>3356832.28</v>
      </c>
      <c r="AL210" s="2">
        <f t="shared" si="384"/>
        <v>4739993.63</v>
      </c>
      <c r="AM210" s="2">
        <f t="shared" si="384"/>
        <v>4506467.97</v>
      </c>
      <c r="AN210" s="2">
        <f t="shared" si="384"/>
        <v>4250497.5</v>
      </c>
      <c r="AO210" s="2">
        <f t="shared" si="384"/>
        <v>46909420.539999999</v>
      </c>
      <c r="AP210" s="2">
        <f t="shared" si="384"/>
        <v>1012632371.25</v>
      </c>
      <c r="AQ210" s="2">
        <f t="shared" si="384"/>
        <v>4587976.95</v>
      </c>
      <c r="AR210" s="2">
        <f t="shared" si="384"/>
        <v>681177155.47000003</v>
      </c>
      <c r="AS210" s="2">
        <f t="shared" si="384"/>
        <v>76502295.400000006</v>
      </c>
      <c r="AT210" s="2">
        <f t="shared" si="384"/>
        <v>27425004.800000001</v>
      </c>
      <c r="AU210" s="2">
        <f t="shared" si="384"/>
        <v>4447988.92</v>
      </c>
      <c r="AV210" s="2">
        <f t="shared" si="384"/>
        <v>4928511.21</v>
      </c>
      <c r="AW210" s="2">
        <f t="shared" si="384"/>
        <v>4538303.8899999997</v>
      </c>
      <c r="AX210" s="2">
        <f t="shared" si="384"/>
        <v>2112998.34</v>
      </c>
      <c r="AY210" s="2">
        <f t="shared" si="384"/>
        <v>5729577.5700000003</v>
      </c>
      <c r="AZ210" s="2">
        <f t="shared" si="384"/>
        <v>139654415.69999999</v>
      </c>
      <c r="BA210" s="2">
        <f t="shared" si="384"/>
        <v>100543250.34</v>
      </c>
      <c r="BB210" s="2">
        <f t="shared" si="384"/>
        <v>83042732.930000007</v>
      </c>
      <c r="BC210" s="2">
        <f t="shared" si="384"/>
        <v>281583808.93000001</v>
      </c>
      <c r="BD210" s="2">
        <f t="shared" si="384"/>
        <v>40151219.280000001</v>
      </c>
      <c r="BE210" s="2">
        <f t="shared" si="384"/>
        <v>13044545.130000001</v>
      </c>
      <c r="BF210" s="2">
        <f t="shared" si="384"/>
        <v>282024058.25999999</v>
      </c>
      <c r="BG210" s="2">
        <f t="shared" si="384"/>
        <v>12093441.609999999</v>
      </c>
      <c r="BH210" s="2">
        <f t="shared" si="384"/>
        <v>7625954.7699999996</v>
      </c>
      <c r="BI210" s="2">
        <f t="shared" si="384"/>
        <v>4592676.93</v>
      </c>
      <c r="BJ210" s="2">
        <f t="shared" si="384"/>
        <v>69681782.909999996</v>
      </c>
      <c r="BK210" s="2">
        <f t="shared" si="384"/>
        <v>390364211.14999998</v>
      </c>
      <c r="BL210" s="2">
        <f t="shared" si="384"/>
        <v>1701236.57</v>
      </c>
      <c r="BM210" s="2">
        <f t="shared" si="384"/>
        <v>5066904.42</v>
      </c>
      <c r="BN210" s="2">
        <f t="shared" si="384"/>
        <v>34418270.439999998</v>
      </c>
      <c r="BO210" s="2">
        <f t="shared" ref="BO210:DZ210" si="385">ROUND((BO206)*(1+BO207+BO208),2)</f>
        <v>13952704.5</v>
      </c>
      <c r="BP210" s="2">
        <f t="shared" si="385"/>
        <v>2847189.12</v>
      </c>
      <c r="BQ210" s="2">
        <f t="shared" si="385"/>
        <v>72733414.469999999</v>
      </c>
      <c r="BR210" s="2">
        <f t="shared" si="385"/>
        <v>50770322.759999998</v>
      </c>
      <c r="BS210" s="2">
        <f t="shared" si="385"/>
        <v>14984991.43</v>
      </c>
      <c r="BT210" s="2">
        <f t="shared" si="385"/>
        <v>5400330.6100000003</v>
      </c>
      <c r="BU210" s="2">
        <f t="shared" si="385"/>
        <v>5681064.8600000003</v>
      </c>
      <c r="BV210" s="2">
        <f t="shared" si="385"/>
        <v>14802580.029999999</v>
      </c>
      <c r="BW210" s="2">
        <f t="shared" si="385"/>
        <v>23679761.039999999</v>
      </c>
      <c r="BX210" s="2">
        <f t="shared" si="385"/>
        <v>1518819.59</v>
      </c>
      <c r="BY210" s="2">
        <f t="shared" si="385"/>
        <v>5176600.3899999997</v>
      </c>
      <c r="BZ210" s="2">
        <f t="shared" si="385"/>
        <v>4192494.85</v>
      </c>
      <c r="CA210" s="2">
        <f t="shared" si="385"/>
        <v>3037447.88</v>
      </c>
      <c r="CB210" s="2">
        <f t="shared" si="385"/>
        <v>814275566.94000006</v>
      </c>
      <c r="CC210" s="2">
        <f t="shared" si="385"/>
        <v>3546478.25</v>
      </c>
      <c r="CD210" s="2">
        <f t="shared" si="385"/>
        <v>902113.67</v>
      </c>
      <c r="CE210" s="2">
        <f t="shared" si="385"/>
        <v>3225088.31</v>
      </c>
      <c r="CF210" s="2">
        <f t="shared" si="385"/>
        <v>2088134.42</v>
      </c>
      <c r="CG210" s="2">
        <f t="shared" si="385"/>
        <v>3556470.62</v>
      </c>
      <c r="CH210" s="2">
        <f t="shared" si="385"/>
        <v>2130409.29</v>
      </c>
      <c r="CI210" s="2">
        <f t="shared" si="385"/>
        <v>8613303.1400000006</v>
      </c>
      <c r="CJ210" s="2">
        <f t="shared" si="385"/>
        <v>10691870.49</v>
      </c>
      <c r="CK210" s="2">
        <f t="shared" si="385"/>
        <v>55973990.759999998</v>
      </c>
      <c r="CL210" s="2">
        <f t="shared" si="385"/>
        <v>14303510.68</v>
      </c>
      <c r="CM210" s="2">
        <f t="shared" si="385"/>
        <v>9222363.9499999993</v>
      </c>
      <c r="CN210" s="2">
        <f t="shared" si="385"/>
        <v>350600350.35000002</v>
      </c>
      <c r="CO210" s="2">
        <f t="shared" si="385"/>
        <v>154575639.72999999</v>
      </c>
      <c r="CP210" s="2">
        <f t="shared" si="385"/>
        <v>11243865.890000001</v>
      </c>
      <c r="CQ210" s="2">
        <f t="shared" si="385"/>
        <v>10364648.35</v>
      </c>
      <c r="CR210" s="2">
        <f t="shared" si="385"/>
        <v>3485522.61</v>
      </c>
      <c r="CS210" s="2">
        <f t="shared" si="385"/>
        <v>3845446.49</v>
      </c>
      <c r="CT210" s="2">
        <f t="shared" si="385"/>
        <v>2580672.37</v>
      </c>
      <c r="CU210" s="2">
        <f t="shared" si="385"/>
        <v>5471477.0700000003</v>
      </c>
      <c r="CV210" s="2">
        <f t="shared" si="385"/>
        <v>1174685.3400000001</v>
      </c>
      <c r="CW210" s="2">
        <f t="shared" si="385"/>
        <v>3525273.04</v>
      </c>
      <c r="CX210" s="2">
        <f t="shared" si="385"/>
        <v>6103048.0099999998</v>
      </c>
      <c r="CY210" s="2">
        <f t="shared" si="385"/>
        <v>1268197.6499999999</v>
      </c>
      <c r="CZ210" s="2">
        <f t="shared" si="385"/>
        <v>20684640.920000002</v>
      </c>
      <c r="DA210" s="2">
        <f t="shared" si="385"/>
        <v>3768061.84</v>
      </c>
      <c r="DB210" s="2">
        <f t="shared" si="385"/>
        <v>4800114.2699999996</v>
      </c>
      <c r="DC210" s="2">
        <f t="shared" si="385"/>
        <v>3731605.1</v>
      </c>
      <c r="DD210" s="2">
        <f t="shared" si="385"/>
        <v>3735137.3</v>
      </c>
      <c r="DE210" s="2">
        <f t="shared" si="385"/>
        <v>4438965.5599999996</v>
      </c>
      <c r="DF210" s="2">
        <f t="shared" si="385"/>
        <v>219879341.53999999</v>
      </c>
      <c r="DG210" s="2">
        <f t="shared" si="385"/>
        <v>2234535.13</v>
      </c>
      <c r="DH210" s="2">
        <f t="shared" si="385"/>
        <v>19385075.66</v>
      </c>
      <c r="DI210" s="2">
        <f t="shared" si="385"/>
        <v>26867578.629999999</v>
      </c>
      <c r="DJ210" s="2">
        <f t="shared" si="385"/>
        <v>7846450.9199999999</v>
      </c>
      <c r="DK210" s="2">
        <f t="shared" si="385"/>
        <v>6336542.8499999996</v>
      </c>
      <c r="DL210" s="2">
        <f t="shared" si="385"/>
        <v>66374377.619999997</v>
      </c>
      <c r="DM210" s="2">
        <f t="shared" si="385"/>
        <v>4465517.29</v>
      </c>
      <c r="DN210" s="2">
        <f t="shared" si="385"/>
        <v>16131691.48</v>
      </c>
      <c r="DO210" s="2">
        <f t="shared" si="385"/>
        <v>39148585.710000001</v>
      </c>
      <c r="DP210" s="2">
        <f t="shared" si="385"/>
        <v>3924830.04</v>
      </c>
      <c r="DQ210" s="2">
        <f t="shared" si="385"/>
        <v>11206156.210000001</v>
      </c>
      <c r="DR210" s="2">
        <f t="shared" si="385"/>
        <v>15703459.42</v>
      </c>
      <c r="DS210" s="2">
        <f t="shared" si="385"/>
        <v>7439106.0599999996</v>
      </c>
      <c r="DT210" s="2">
        <f t="shared" si="385"/>
        <v>3688137.7</v>
      </c>
      <c r="DU210" s="2">
        <f t="shared" si="385"/>
        <v>5153289.7699999996</v>
      </c>
      <c r="DV210" s="2">
        <f t="shared" si="385"/>
        <v>3677584.04</v>
      </c>
      <c r="DW210" s="2">
        <f t="shared" si="385"/>
        <v>4510040.34</v>
      </c>
      <c r="DX210" s="2">
        <f t="shared" si="385"/>
        <v>3840661.72</v>
      </c>
      <c r="DY210" s="2">
        <f t="shared" si="385"/>
        <v>4780506.59</v>
      </c>
      <c r="DZ210" s="2">
        <f t="shared" si="385"/>
        <v>8141565.5700000003</v>
      </c>
      <c r="EA210" s="2">
        <f t="shared" ref="EA210:FX210" si="386">ROUND((EA206)*(1+EA207+EA208),2)</f>
        <v>6945462.9199999999</v>
      </c>
      <c r="EB210" s="2">
        <f t="shared" si="386"/>
        <v>6589417.1399999997</v>
      </c>
      <c r="EC210" s="2">
        <f t="shared" si="386"/>
        <v>3895596.8</v>
      </c>
      <c r="ED210" s="2">
        <f t="shared" si="386"/>
        <v>23443345.079999998</v>
      </c>
      <c r="EE210" s="2">
        <f t="shared" si="386"/>
        <v>3582601.01</v>
      </c>
      <c r="EF210" s="2">
        <f t="shared" si="386"/>
        <v>15332483.550000001</v>
      </c>
      <c r="EG210" s="2">
        <f t="shared" si="386"/>
        <v>4144763.01</v>
      </c>
      <c r="EH210" s="2">
        <f t="shared" si="386"/>
        <v>4116356.29</v>
      </c>
      <c r="EI210" s="2">
        <f t="shared" si="386"/>
        <v>157990877.69</v>
      </c>
      <c r="EJ210" s="2">
        <f t="shared" si="386"/>
        <v>110194083.62</v>
      </c>
      <c r="EK210" s="2">
        <f t="shared" si="386"/>
        <v>8313987.4500000002</v>
      </c>
      <c r="EL210" s="2">
        <f t="shared" si="386"/>
        <v>5764211.29</v>
      </c>
      <c r="EM210" s="2">
        <f t="shared" si="386"/>
        <v>5236620.3899999997</v>
      </c>
      <c r="EN210" s="2">
        <f t="shared" si="386"/>
        <v>11490942.140000001</v>
      </c>
      <c r="EO210" s="2">
        <f t="shared" si="386"/>
        <v>4420566.76</v>
      </c>
      <c r="EP210" s="2">
        <f t="shared" si="386"/>
        <v>6266634.3499999996</v>
      </c>
      <c r="EQ210" s="2">
        <f t="shared" si="386"/>
        <v>29767702.030000001</v>
      </c>
      <c r="ER210" s="2">
        <f t="shared" si="386"/>
        <v>5081246.78</v>
      </c>
      <c r="ES210" s="2">
        <f t="shared" si="386"/>
        <v>3117726.82</v>
      </c>
      <c r="ET210" s="2">
        <f t="shared" si="386"/>
        <v>4323984.95</v>
      </c>
      <c r="EU210" s="2">
        <f t="shared" si="386"/>
        <v>7839041.6699999999</v>
      </c>
      <c r="EV210" s="2">
        <f t="shared" si="386"/>
        <v>1659432.44</v>
      </c>
      <c r="EW210" s="2">
        <f t="shared" si="386"/>
        <v>12064633.529999999</v>
      </c>
      <c r="EX210" s="2">
        <f t="shared" si="386"/>
        <v>3796255.38</v>
      </c>
      <c r="EY210" s="2">
        <f t="shared" si="386"/>
        <v>7726494.2599999998</v>
      </c>
      <c r="EZ210" s="2">
        <f t="shared" si="386"/>
        <v>2782819.56</v>
      </c>
      <c r="FA210" s="2">
        <f t="shared" si="386"/>
        <v>40665842.950000003</v>
      </c>
      <c r="FB210" s="2">
        <f t="shared" si="386"/>
        <v>4523452.91</v>
      </c>
      <c r="FC210" s="2">
        <f t="shared" si="386"/>
        <v>18996330.030000001</v>
      </c>
      <c r="FD210" s="2">
        <f t="shared" si="386"/>
        <v>5714321.9199999999</v>
      </c>
      <c r="FE210" s="2">
        <f t="shared" si="386"/>
        <v>1727398.63</v>
      </c>
      <c r="FF210" s="2">
        <f t="shared" si="386"/>
        <v>3434651.71</v>
      </c>
      <c r="FG210" s="2">
        <f t="shared" si="386"/>
        <v>2574196.9700000002</v>
      </c>
      <c r="FH210" s="2">
        <f t="shared" si="386"/>
        <v>1709580.48</v>
      </c>
      <c r="FI210" s="2">
        <f t="shared" si="386"/>
        <v>19448916.859999999</v>
      </c>
      <c r="FJ210" s="2">
        <f t="shared" si="386"/>
        <v>22788809.449999999</v>
      </c>
      <c r="FK210" s="2">
        <f t="shared" si="386"/>
        <v>28829747.949999999</v>
      </c>
      <c r="FL210" s="2">
        <f t="shared" si="386"/>
        <v>94205094.510000005</v>
      </c>
      <c r="FM210" s="2">
        <f t="shared" si="386"/>
        <v>44650077.299999997</v>
      </c>
      <c r="FN210" s="2">
        <f t="shared" si="386"/>
        <v>265890615.19</v>
      </c>
      <c r="FO210" s="2">
        <f t="shared" si="386"/>
        <v>13577166.73</v>
      </c>
      <c r="FP210" s="2">
        <f t="shared" si="386"/>
        <v>27744967.73</v>
      </c>
      <c r="FQ210" s="2">
        <f t="shared" si="386"/>
        <v>12152581.1</v>
      </c>
      <c r="FR210" s="2">
        <f t="shared" si="386"/>
        <v>3324191.13</v>
      </c>
      <c r="FS210" s="2">
        <f t="shared" si="386"/>
        <v>3164491.65</v>
      </c>
      <c r="FT210" s="2">
        <f t="shared" si="386"/>
        <v>1436492.58</v>
      </c>
      <c r="FU210" s="2">
        <f t="shared" si="386"/>
        <v>10332069</v>
      </c>
      <c r="FV210" s="2">
        <f t="shared" si="386"/>
        <v>8979995.8499999996</v>
      </c>
      <c r="FW210" s="2">
        <f t="shared" si="386"/>
        <v>2776852.13</v>
      </c>
      <c r="FX210" s="2">
        <f t="shared" si="386"/>
        <v>1720776</v>
      </c>
      <c r="FY210" s="26"/>
      <c r="FZ210" s="2">
        <f>SUM(C210:FX210)</f>
        <v>9790801554.3400059</v>
      </c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</row>
    <row r="211" spans="1:193" x14ac:dyDescent="0.35">
      <c r="A211" s="2"/>
      <c r="B211" s="2" t="s">
        <v>962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32"/>
      <c r="GC211" s="32"/>
      <c r="GD211" s="32"/>
      <c r="GE211" s="2"/>
      <c r="GF211" s="2"/>
      <c r="GG211" s="2"/>
      <c r="GH211" s="2"/>
      <c r="GI211" s="2"/>
      <c r="GJ211" s="2"/>
      <c r="GK211" s="2"/>
    </row>
    <row r="212" spans="1:193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</row>
    <row r="213" spans="1:193" x14ac:dyDescent="0.35">
      <c r="A213" s="2"/>
      <c r="B213" s="30" t="s">
        <v>963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</row>
    <row r="214" spans="1:193" x14ac:dyDescent="0.35">
      <c r="A214" s="3" t="s">
        <v>964</v>
      </c>
      <c r="B214" s="2" t="s">
        <v>965</v>
      </c>
      <c r="C214" s="2">
        <f t="shared" ref="C214:AH214" si="387">ROUND(C40,2)</f>
        <v>11066.69</v>
      </c>
      <c r="D214" s="2">
        <f t="shared" si="387"/>
        <v>11066.69</v>
      </c>
      <c r="E214" s="2">
        <f t="shared" si="387"/>
        <v>11066.69</v>
      </c>
      <c r="F214" s="2">
        <f t="shared" si="387"/>
        <v>11066.69</v>
      </c>
      <c r="G214" s="2">
        <f t="shared" si="387"/>
        <v>11066.69</v>
      </c>
      <c r="H214" s="2">
        <f t="shared" si="387"/>
        <v>11066.69</v>
      </c>
      <c r="I214" s="2">
        <f t="shared" si="387"/>
        <v>11066.69</v>
      </c>
      <c r="J214" s="2">
        <f t="shared" si="387"/>
        <v>11066.69</v>
      </c>
      <c r="K214" s="2">
        <f t="shared" si="387"/>
        <v>11066.69</v>
      </c>
      <c r="L214" s="2">
        <f t="shared" si="387"/>
        <v>11066.69</v>
      </c>
      <c r="M214" s="2">
        <f t="shared" si="387"/>
        <v>11066.69</v>
      </c>
      <c r="N214" s="2">
        <f t="shared" si="387"/>
        <v>11066.69</v>
      </c>
      <c r="O214" s="2">
        <f t="shared" si="387"/>
        <v>11066.69</v>
      </c>
      <c r="P214" s="2">
        <f t="shared" si="387"/>
        <v>11066.69</v>
      </c>
      <c r="Q214" s="2">
        <f t="shared" si="387"/>
        <v>11066.69</v>
      </c>
      <c r="R214" s="2">
        <f t="shared" si="387"/>
        <v>11066.69</v>
      </c>
      <c r="S214" s="2">
        <f t="shared" si="387"/>
        <v>11066.69</v>
      </c>
      <c r="T214" s="2">
        <f t="shared" si="387"/>
        <v>11066.69</v>
      </c>
      <c r="U214" s="2">
        <f t="shared" si="387"/>
        <v>11066.69</v>
      </c>
      <c r="V214" s="2">
        <f t="shared" si="387"/>
        <v>11066.69</v>
      </c>
      <c r="W214" s="2">
        <f t="shared" si="387"/>
        <v>11066.69</v>
      </c>
      <c r="X214" s="2">
        <f t="shared" si="387"/>
        <v>11066.69</v>
      </c>
      <c r="Y214" s="2">
        <f t="shared" si="387"/>
        <v>11066.69</v>
      </c>
      <c r="Z214" s="2">
        <f t="shared" si="387"/>
        <v>11066.69</v>
      </c>
      <c r="AA214" s="2">
        <f t="shared" si="387"/>
        <v>11066.69</v>
      </c>
      <c r="AB214" s="2">
        <f t="shared" si="387"/>
        <v>11066.69</v>
      </c>
      <c r="AC214" s="2">
        <f t="shared" si="387"/>
        <v>11066.69</v>
      </c>
      <c r="AD214" s="2">
        <f t="shared" si="387"/>
        <v>11066.69</v>
      </c>
      <c r="AE214" s="2">
        <f t="shared" si="387"/>
        <v>11066.69</v>
      </c>
      <c r="AF214" s="2">
        <f t="shared" si="387"/>
        <v>11066.69</v>
      </c>
      <c r="AG214" s="2">
        <f t="shared" si="387"/>
        <v>11066.69</v>
      </c>
      <c r="AH214" s="2">
        <f t="shared" si="387"/>
        <v>11066.69</v>
      </c>
      <c r="AI214" s="2">
        <f t="shared" ref="AI214:BN214" si="388">ROUND(AI40,2)</f>
        <v>11066.69</v>
      </c>
      <c r="AJ214" s="2">
        <f t="shared" si="388"/>
        <v>11066.69</v>
      </c>
      <c r="AK214" s="2">
        <f t="shared" si="388"/>
        <v>11066.69</v>
      </c>
      <c r="AL214" s="2">
        <f t="shared" si="388"/>
        <v>11066.69</v>
      </c>
      <c r="AM214" s="2">
        <f t="shared" si="388"/>
        <v>11066.69</v>
      </c>
      <c r="AN214" s="2">
        <f t="shared" si="388"/>
        <v>11066.69</v>
      </c>
      <c r="AO214" s="2">
        <f t="shared" si="388"/>
        <v>11066.69</v>
      </c>
      <c r="AP214" s="2">
        <f t="shared" si="388"/>
        <v>11066.69</v>
      </c>
      <c r="AQ214" s="2">
        <f t="shared" si="388"/>
        <v>11066.69</v>
      </c>
      <c r="AR214" s="2">
        <f t="shared" si="388"/>
        <v>11066.69</v>
      </c>
      <c r="AS214" s="2">
        <f t="shared" si="388"/>
        <v>11066.69</v>
      </c>
      <c r="AT214" s="2">
        <f t="shared" si="388"/>
        <v>11066.69</v>
      </c>
      <c r="AU214" s="2">
        <f t="shared" si="388"/>
        <v>11066.69</v>
      </c>
      <c r="AV214" s="2">
        <f t="shared" si="388"/>
        <v>11066.69</v>
      </c>
      <c r="AW214" s="2">
        <f t="shared" si="388"/>
        <v>11066.69</v>
      </c>
      <c r="AX214" s="2">
        <f t="shared" si="388"/>
        <v>11066.69</v>
      </c>
      <c r="AY214" s="2">
        <f t="shared" si="388"/>
        <v>11066.69</v>
      </c>
      <c r="AZ214" s="2">
        <f t="shared" si="388"/>
        <v>11066.69</v>
      </c>
      <c r="BA214" s="2">
        <f t="shared" si="388"/>
        <v>11066.69</v>
      </c>
      <c r="BB214" s="2">
        <f t="shared" si="388"/>
        <v>11066.69</v>
      </c>
      <c r="BC214" s="2">
        <f t="shared" si="388"/>
        <v>11066.69</v>
      </c>
      <c r="BD214" s="2">
        <f t="shared" si="388"/>
        <v>11066.69</v>
      </c>
      <c r="BE214" s="2">
        <f t="shared" si="388"/>
        <v>11066.69</v>
      </c>
      <c r="BF214" s="2">
        <f t="shared" si="388"/>
        <v>11066.69</v>
      </c>
      <c r="BG214" s="2">
        <f t="shared" si="388"/>
        <v>11066.69</v>
      </c>
      <c r="BH214" s="2">
        <f t="shared" si="388"/>
        <v>11066.69</v>
      </c>
      <c r="BI214" s="2">
        <f t="shared" si="388"/>
        <v>11066.69</v>
      </c>
      <c r="BJ214" s="2">
        <f t="shared" si="388"/>
        <v>11066.69</v>
      </c>
      <c r="BK214" s="2">
        <f t="shared" si="388"/>
        <v>11066.69</v>
      </c>
      <c r="BL214" s="2">
        <f t="shared" si="388"/>
        <v>11066.69</v>
      </c>
      <c r="BM214" s="2">
        <f t="shared" si="388"/>
        <v>11066.69</v>
      </c>
      <c r="BN214" s="2">
        <f t="shared" si="388"/>
        <v>11066.69</v>
      </c>
      <c r="BO214" s="2">
        <f t="shared" ref="BO214:DZ214" si="389">ROUND(BO40,2)</f>
        <v>11066.69</v>
      </c>
      <c r="BP214" s="2">
        <f t="shared" si="389"/>
        <v>11066.69</v>
      </c>
      <c r="BQ214" s="2">
        <f t="shared" si="389"/>
        <v>11066.69</v>
      </c>
      <c r="BR214" s="2">
        <f t="shared" si="389"/>
        <v>11066.69</v>
      </c>
      <c r="BS214" s="2">
        <f t="shared" si="389"/>
        <v>11066.69</v>
      </c>
      <c r="BT214" s="2">
        <f t="shared" si="389"/>
        <v>11066.69</v>
      </c>
      <c r="BU214" s="2">
        <f t="shared" si="389"/>
        <v>11066.69</v>
      </c>
      <c r="BV214" s="2">
        <f t="shared" si="389"/>
        <v>11066.69</v>
      </c>
      <c r="BW214" s="2">
        <f t="shared" si="389"/>
        <v>11066.69</v>
      </c>
      <c r="BX214" s="2">
        <f t="shared" si="389"/>
        <v>11066.69</v>
      </c>
      <c r="BY214" s="2">
        <f t="shared" si="389"/>
        <v>11066.69</v>
      </c>
      <c r="BZ214" s="2">
        <f t="shared" si="389"/>
        <v>11066.69</v>
      </c>
      <c r="CA214" s="2">
        <f t="shared" si="389"/>
        <v>11066.69</v>
      </c>
      <c r="CB214" s="2">
        <f t="shared" si="389"/>
        <v>11066.69</v>
      </c>
      <c r="CC214" s="2">
        <f t="shared" si="389"/>
        <v>11066.69</v>
      </c>
      <c r="CD214" s="2">
        <f t="shared" si="389"/>
        <v>11066.69</v>
      </c>
      <c r="CE214" s="2">
        <f t="shared" si="389"/>
        <v>11066.69</v>
      </c>
      <c r="CF214" s="2">
        <f t="shared" si="389"/>
        <v>11066.69</v>
      </c>
      <c r="CG214" s="2">
        <f t="shared" si="389"/>
        <v>11066.69</v>
      </c>
      <c r="CH214" s="2">
        <f t="shared" si="389"/>
        <v>11066.69</v>
      </c>
      <c r="CI214" s="2">
        <f t="shared" si="389"/>
        <v>11066.69</v>
      </c>
      <c r="CJ214" s="2">
        <f t="shared" si="389"/>
        <v>11066.69</v>
      </c>
      <c r="CK214" s="2">
        <f t="shared" si="389"/>
        <v>11066.69</v>
      </c>
      <c r="CL214" s="2">
        <f t="shared" si="389"/>
        <v>11066.69</v>
      </c>
      <c r="CM214" s="2">
        <f t="shared" si="389"/>
        <v>11066.69</v>
      </c>
      <c r="CN214" s="2">
        <f t="shared" si="389"/>
        <v>11066.69</v>
      </c>
      <c r="CO214" s="2">
        <f t="shared" si="389"/>
        <v>11066.69</v>
      </c>
      <c r="CP214" s="2">
        <f t="shared" si="389"/>
        <v>11066.69</v>
      </c>
      <c r="CQ214" s="2">
        <f t="shared" si="389"/>
        <v>11066.69</v>
      </c>
      <c r="CR214" s="2">
        <f t="shared" si="389"/>
        <v>11066.69</v>
      </c>
      <c r="CS214" s="2">
        <f t="shared" si="389"/>
        <v>11066.69</v>
      </c>
      <c r="CT214" s="2">
        <f t="shared" si="389"/>
        <v>11066.69</v>
      </c>
      <c r="CU214" s="2">
        <f t="shared" si="389"/>
        <v>11066.69</v>
      </c>
      <c r="CV214" s="2">
        <f t="shared" si="389"/>
        <v>11066.69</v>
      </c>
      <c r="CW214" s="2">
        <f t="shared" si="389"/>
        <v>11066.69</v>
      </c>
      <c r="CX214" s="2">
        <f t="shared" si="389"/>
        <v>11066.69</v>
      </c>
      <c r="CY214" s="2">
        <f t="shared" si="389"/>
        <v>11066.69</v>
      </c>
      <c r="CZ214" s="2">
        <f t="shared" si="389"/>
        <v>11066.69</v>
      </c>
      <c r="DA214" s="2">
        <f t="shared" si="389"/>
        <v>11066.69</v>
      </c>
      <c r="DB214" s="2">
        <f t="shared" si="389"/>
        <v>11066.69</v>
      </c>
      <c r="DC214" s="2">
        <f t="shared" si="389"/>
        <v>11066.69</v>
      </c>
      <c r="DD214" s="2">
        <f t="shared" si="389"/>
        <v>11066.69</v>
      </c>
      <c r="DE214" s="2">
        <f t="shared" si="389"/>
        <v>11066.69</v>
      </c>
      <c r="DF214" s="2">
        <f t="shared" si="389"/>
        <v>11066.69</v>
      </c>
      <c r="DG214" s="2">
        <f t="shared" si="389"/>
        <v>11066.69</v>
      </c>
      <c r="DH214" s="2">
        <f t="shared" si="389"/>
        <v>11066.69</v>
      </c>
      <c r="DI214" s="2">
        <f t="shared" si="389"/>
        <v>11066.69</v>
      </c>
      <c r="DJ214" s="2">
        <f t="shared" si="389"/>
        <v>11066.69</v>
      </c>
      <c r="DK214" s="2">
        <f t="shared" si="389"/>
        <v>11066.69</v>
      </c>
      <c r="DL214" s="2">
        <f t="shared" si="389"/>
        <v>11066.69</v>
      </c>
      <c r="DM214" s="2">
        <f t="shared" si="389"/>
        <v>11066.69</v>
      </c>
      <c r="DN214" s="2">
        <f t="shared" si="389"/>
        <v>11066.69</v>
      </c>
      <c r="DO214" s="2">
        <f t="shared" si="389"/>
        <v>11066.69</v>
      </c>
      <c r="DP214" s="2">
        <f t="shared" si="389"/>
        <v>11066.69</v>
      </c>
      <c r="DQ214" s="2">
        <f t="shared" si="389"/>
        <v>11066.69</v>
      </c>
      <c r="DR214" s="2">
        <f t="shared" si="389"/>
        <v>11066.69</v>
      </c>
      <c r="DS214" s="2">
        <f t="shared" si="389"/>
        <v>11066.69</v>
      </c>
      <c r="DT214" s="2">
        <f t="shared" si="389"/>
        <v>11066.69</v>
      </c>
      <c r="DU214" s="2">
        <f t="shared" si="389"/>
        <v>11066.69</v>
      </c>
      <c r="DV214" s="2">
        <f t="shared" si="389"/>
        <v>11066.69</v>
      </c>
      <c r="DW214" s="2">
        <f t="shared" si="389"/>
        <v>11066.69</v>
      </c>
      <c r="DX214" s="2">
        <f t="shared" si="389"/>
        <v>11066.69</v>
      </c>
      <c r="DY214" s="2">
        <f t="shared" si="389"/>
        <v>11066.69</v>
      </c>
      <c r="DZ214" s="2">
        <f t="shared" si="389"/>
        <v>11066.69</v>
      </c>
      <c r="EA214" s="2">
        <f t="shared" ref="EA214:FX214" si="390">ROUND(EA40,2)</f>
        <v>11066.69</v>
      </c>
      <c r="EB214" s="2">
        <f t="shared" si="390"/>
        <v>11066.69</v>
      </c>
      <c r="EC214" s="2">
        <f t="shared" si="390"/>
        <v>11066.69</v>
      </c>
      <c r="ED214" s="2">
        <f t="shared" si="390"/>
        <v>11066.69</v>
      </c>
      <c r="EE214" s="2">
        <f t="shared" si="390"/>
        <v>11066.69</v>
      </c>
      <c r="EF214" s="2">
        <f t="shared" si="390"/>
        <v>11066.69</v>
      </c>
      <c r="EG214" s="2">
        <f t="shared" si="390"/>
        <v>11066.69</v>
      </c>
      <c r="EH214" s="2">
        <f t="shared" si="390"/>
        <v>11066.69</v>
      </c>
      <c r="EI214" s="2">
        <f t="shared" si="390"/>
        <v>11066.69</v>
      </c>
      <c r="EJ214" s="2">
        <f t="shared" si="390"/>
        <v>11066.69</v>
      </c>
      <c r="EK214" s="2">
        <f t="shared" si="390"/>
        <v>11066.69</v>
      </c>
      <c r="EL214" s="2">
        <f t="shared" si="390"/>
        <v>11066.69</v>
      </c>
      <c r="EM214" s="2">
        <f t="shared" si="390"/>
        <v>11066.69</v>
      </c>
      <c r="EN214" s="2">
        <f t="shared" si="390"/>
        <v>11066.69</v>
      </c>
      <c r="EO214" s="2">
        <f t="shared" si="390"/>
        <v>11066.69</v>
      </c>
      <c r="EP214" s="2">
        <f t="shared" si="390"/>
        <v>11066.69</v>
      </c>
      <c r="EQ214" s="2">
        <f t="shared" si="390"/>
        <v>11066.69</v>
      </c>
      <c r="ER214" s="2">
        <f t="shared" si="390"/>
        <v>11066.69</v>
      </c>
      <c r="ES214" s="2">
        <f t="shared" si="390"/>
        <v>11066.69</v>
      </c>
      <c r="ET214" s="2">
        <f t="shared" si="390"/>
        <v>11066.69</v>
      </c>
      <c r="EU214" s="2">
        <f t="shared" si="390"/>
        <v>11066.69</v>
      </c>
      <c r="EV214" s="2">
        <f t="shared" si="390"/>
        <v>11066.69</v>
      </c>
      <c r="EW214" s="2">
        <f t="shared" si="390"/>
        <v>11066.69</v>
      </c>
      <c r="EX214" s="2">
        <f t="shared" si="390"/>
        <v>11066.69</v>
      </c>
      <c r="EY214" s="2">
        <f t="shared" si="390"/>
        <v>11066.69</v>
      </c>
      <c r="EZ214" s="2">
        <f t="shared" si="390"/>
        <v>11066.69</v>
      </c>
      <c r="FA214" s="2">
        <f t="shared" si="390"/>
        <v>11066.69</v>
      </c>
      <c r="FB214" s="2">
        <f t="shared" si="390"/>
        <v>11066.69</v>
      </c>
      <c r="FC214" s="2">
        <f t="shared" si="390"/>
        <v>11066.69</v>
      </c>
      <c r="FD214" s="2">
        <f t="shared" si="390"/>
        <v>11066.69</v>
      </c>
      <c r="FE214" s="2">
        <f t="shared" si="390"/>
        <v>11066.69</v>
      </c>
      <c r="FF214" s="2">
        <f t="shared" si="390"/>
        <v>11066.69</v>
      </c>
      <c r="FG214" s="2">
        <f t="shared" si="390"/>
        <v>11066.69</v>
      </c>
      <c r="FH214" s="2">
        <f t="shared" si="390"/>
        <v>11066.69</v>
      </c>
      <c r="FI214" s="2">
        <f t="shared" si="390"/>
        <v>11066.69</v>
      </c>
      <c r="FJ214" s="2">
        <f t="shared" si="390"/>
        <v>11066.69</v>
      </c>
      <c r="FK214" s="2">
        <f t="shared" si="390"/>
        <v>11066.69</v>
      </c>
      <c r="FL214" s="2">
        <f t="shared" si="390"/>
        <v>11066.69</v>
      </c>
      <c r="FM214" s="2">
        <f t="shared" si="390"/>
        <v>11066.69</v>
      </c>
      <c r="FN214" s="2">
        <f t="shared" si="390"/>
        <v>11066.69</v>
      </c>
      <c r="FO214" s="2">
        <f t="shared" si="390"/>
        <v>11066.69</v>
      </c>
      <c r="FP214" s="2">
        <f t="shared" si="390"/>
        <v>11066.69</v>
      </c>
      <c r="FQ214" s="2">
        <f t="shared" si="390"/>
        <v>11066.69</v>
      </c>
      <c r="FR214" s="2">
        <f t="shared" si="390"/>
        <v>11066.69</v>
      </c>
      <c r="FS214" s="2">
        <f t="shared" si="390"/>
        <v>11066.69</v>
      </c>
      <c r="FT214" s="2">
        <f t="shared" si="390"/>
        <v>11066.69</v>
      </c>
      <c r="FU214" s="2">
        <f t="shared" si="390"/>
        <v>11066.69</v>
      </c>
      <c r="FV214" s="2">
        <f t="shared" si="390"/>
        <v>11066.69</v>
      </c>
      <c r="FW214" s="2">
        <f t="shared" si="390"/>
        <v>11066.69</v>
      </c>
      <c r="FX214" s="2">
        <f t="shared" si="390"/>
        <v>11066.69</v>
      </c>
      <c r="FY214" s="2"/>
      <c r="FZ214" s="2">
        <f t="shared" ref="FZ214:FZ220" si="391">SUM(C214:FX214)</f>
        <v>1969870.8199999928</v>
      </c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</row>
    <row r="215" spans="1:193" x14ac:dyDescent="0.35">
      <c r="A215" s="3" t="s">
        <v>966</v>
      </c>
      <c r="B215" s="2" t="s">
        <v>967</v>
      </c>
      <c r="C215" s="12">
        <f t="shared" ref="C215:AH215" si="392">ROUND(C96,1)</f>
        <v>6364.5</v>
      </c>
      <c r="D215" s="12">
        <f t="shared" si="392"/>
        <v>36758.699999999997</v>
      </c>
      <c r="E215" s="12">
        <f t="shared" si="392"/>
        <v>5353.9</v>
      </c>
      <c r="F215" s="12">
        <f t="shared" si="392"/>
        <v>22398.6</v>
      </c>
      <c r="G215" s="12">
        <f t="shared" si="392"/>
        <v>1844</v>
      </c>
      <c r="H215" s="12">
        <f t="shared" si="392"/>
        <v>1070</v>
      </c>
      <c r="I215" s="12">
        <f t="shared" si="392"/>
        <v>7777.2</v>
      </c>
      <c r="J215" s="12">
        <f t="shared" si="392"/>
        <v>1988</v>
      </c>
      <c r="K215" s="12">
        <f t="shared" si="392"/>
        <v>248.5</v>
      </c>
      <c r="L215" s="12">
        <f t="shared" si="392"/>
        <v>2062</v>
      </c>
      <c r="M215" s="12">
        <f t="shared" si="392"/>
        <v>839</v>
      </c>
      <c r="N215" s="12">
        <f t="shared" si="392"/>
        <v>49651.6</v>
      </c>
      <c r="O215" s="12">
        <f t="shared" si="392"/>
        <v>12263.8</v>
      </c>
      <c r="P215" s="12">
        <f t="shared" si="392"/>
        <v>313</v>
      </c>
      <c r="Q215" s="12">
        <f t="shared" si="392"/>
        <v>39320.800000000003</v>
      </c>
      <c r="R215" s="12">
        <f t="shared" si="392"/>
        <v>481</v>
      </c>
      <c r="S215" s="12">
        <f t="shared" si="392"/>
        <v>1546</v>
      </c>
      <c r="T215" s="12">
        <f t="shared" si="392"/>
        <v>160</v>
      </c>
      <c r="U215" s="12">
        <f t="shared" si="392"/>
        <v>54</v>
      </c>
      <c r="V215" s="12">
        <f t="shared" si="392"/>
        <v>253</v>
      </c>
      <c r="W215" s="12">
        <f t="shared" si="392"/>
        <v>50</v>
      </c>
      <c r="X215" s="12">
        <f t="shared" si="392"/>
        <v>50</v>
      </c>
      <c r="Y215" s="12">
        <f t="shared" si="392"/>
        <v>397</v>
      </c>
      <c r="Z215" s="12">
        <f t="shared" si="392"/>
        <v>231</v>
      </c>
      <c r="AA215" s="12">
        <f t="shared" si="392"/>
        <v>30258.799999999999</v>
      </c>
      <c r="AB215" s="12">
        <f t="shared" si="392"/>
        <v>26514.2</v>
      </c>
      <c r="AC215" s="12">
        <f t="shared" si="392"/>
        <v>847.5</v>
      </c>
      <c r="AD215" s="12">
        <f t="shared" si="392"/>
        <v>1435.1</v>
      </c>
      <c r="AE215" s="12">
        <f t="shared" si="392"/>
        <v>97</v>
      </c>
      <c r="AF215" s="12">
        <f t="shared" si="392"/>
        <v>164</v>
      </c>
      <c r="AG215" s="12">
        <f t="shared" si="392"/>
        <v>585.5</v>
      </c>
      <c r="AH215" s="12">
        <f t="shared" si="392"/>
        <v>908</v>
      </c>
      <c r="AI215" s="12">
        <f t="shared" ref="AI215:BN215" si="393">ROUND(AI96,1)</f>
        <v>383</v>
      </c>
      <c r="AJ215" s="12">
        <f t="shared" si="393"/>
        <v>181.5</v>
      </c>
      <c r="AK215" s="12">
        <f t="shared" si="393"/>
        <v>162.5</v>
      </c>
      <c r="AL215" s="12">
        <f t="shared" si="393"/>
        <v>288.5</v>
      </c>
      <c r="AM215" s="12">
        <f t="shared" si="393"/>
        <v>306</v>
      </c>
      <c r="AN215" s="12">
        <f t="shared" si="393"/>
        <v>267</v>
      </c>
      <c r="AO215" s="12">
        <f t="shared" si="393"/>
        <v>3681.6</v>
      </c>
      <c r="AP215" s="12">
        <f t="shared" si="393"/>
        <v>83522.600000000006</v>
      </c>
      <c r="AQ215" s="12">
        <f t="shared" si="393"/>
        <v>251</v>
      </c>
      <c r="AR215" s="12">
        <f t="shared" si="393"/>
        <v>59430.3</v>
      </c>
      <c r="AS215" s="12">
        <f t="shared" si="393"/>
        <v>6256.5</v>
      </c>
      <c r="AT215" s="12">
        <f t="shared" si="393"/>
        <v>2360.1999999999998</v>
      </c>
      <c r="AU215" s="12">
        <f t="shared" si="393"/>
        <v>268</v>
      </c>
      <c r="AV215" s="12">
        <f t="shared" si="393"/>
        <v>296</v>
      </c>
      <c r="AW215" s="12">
        <f t="shared" si="393"/>
        <v>255</v>
      </c>
      <c r="AX215" s="12">
        <f t="shared" si="393"/>
        <v>81</v>
      </c>
      <c r="AY215" s="12">
        <f t="shared" si="393"/>
        <v>391.5</v>
      </c>
      <c r="AZ215" s="12">
        <f t="shared" si="393"/>
        <v>11780.9</v>
      </c>
      <c r="BA215" s="12">
        <f t="shared" si="393"/>
        <v>8849.5</v>
      </c>
      <c r="BB215" s="12">
        <f t="shared" si="393"/>
        <v>7441.2</v>
      </c>
      <c r="BC215" s="12">
        <f t="shared" si="393"/>
        <v>23940.1</v>
      </c>
      <c r="BD215" s="12">
        <f t="shared" si="393"/>
        <v>3633.5</v>
      </c>
      <c r="BE215" s="12">
        <f t="shared" si="393"/>
        <v>1092</v>
      </c>
      <c r="BF215" s="12">
        <f t="shared" si="393"/>
        <v>24377.7</v>
      </c>
      <c r="BG215" s="12">
        <f t="shared" si="393"/>
        <v>919.6</v>
      </c>
      <c r="BH215" s="12">
        <f t="shared" si="393"/>
        <v>534</v>
      </c>
      <c r="BI215" s="12">
        <f t="shared" si="393"/>
        <v>254.5</v>
      </c>
      <c r="BJ215" s="12">
        <f t="shared" si="393"/>
        <v>6297.4</v>
      </c>
      <c r="BK215" s="12">
        <f t="shared" si="393"/>
        <v>21864.7</v>
      </c>
      <c r="BL215" s="12">
        <f t="shared" si="393"/>
        <v>69.5</v>
      </c>
      <c r="BM215" s="12">
        <f t="shared" si="393"/>
        <v>330.5</v>
      </c>
      <c r="BN215" s="12">
        <f t="shared" si="393"/>
        <v>2993.1</v>
      </c>
      <c r="BO215" s="12">
        <f t="shared" ref="BO215:DZ215" si="394">ROUND(BO96,1)</f>
        <v>1186</v>
      </c>
      <c r="BP215" s="12">
        <f t="shared" si="394"/>
        <v>137</v>
      </c>
      <c r="BQ215" s="12">
        <f t="shared" si="394"/>
        <v>5834.6</v>
      </c>
      <c r="BR215" s="12">
        <f t="shared" si="394"/>
        <v>4474.5</v>
      </c>
      <c r="BS215" s="12">
        <f t="shared" si="394"/>
        <v>1158.0999999999999</v>
      </c>
      <c r="BT215" s="12">
        <f t="shared" si="394"/>
        <v>353</v>
      </c>
      <c r="BU215" s="12">
        <f t="shared" si="394"/>
        <v>382</v>
      </c>
      <c r="BV215" s="12">
        <f t="shared" si="394"/>
        <v>1243</v>
      </c>
      <c r="BW215" s="12">
        <f t="shared" si="394"/>
        <v>2017.5</v>
      </c>
      <c r="BX215" s="12">
        <f t="shared" si="394"/>
        <v>57</v>
      </c>
      <c r="BY215" s="12">
        <f t="shared" si="394"/>
        <v>392.6</v>
      </c>
      <c r="BZ215" s="12">
        <f t="shared" si="394"/>
        <v>228</v>
      </c>
      <c r="CA215" s="12">
        <f t="shared" si="394"/>
        <v>141.5</v>
      </c>
      <c r="CB215" s="12">
        <f t="shared" si="394"/>
        <v>71054.2</v>
      </c>
      <c r="CC215" s="12">
        <f t="shared" si="394"/>
        <v>186</v>
      </c>
      <c r="CD215" s="12">
        <f t="shared" si="394"/>
        <v>50</v>
      </c>
      <c r="CE215" s="12">
        <f t="shared" si="394"/>
        <v>158</v>
      </c>
      <c r="CF215" s="12">
        <f t="shared" si="394"/>
        <v>100</v>
      </c>
      <c r="CG215" s="12">
        <f t="shared" si="394"/>
        <v>191</v>
      </c>
      <c r="CH215" s="12">
        <f t="shared" si="394"/>
        <v>90</v>
      </c>
      <c r="CI215" s="12">
        <f t="shared" si="394"/>
        <v>683</v>
      </c>
      <c r="CJ215" s="12">
        <f t="shared" si="394"/>
        <v>822.5</v>
      </c>
      <c r="CK215" s="12">
        <f t="shared" si="394"/>
        <v>4772.7</v>
      </c>
      <c r="CL215" s="12">
        <f t="shared" si="394"/>
        <v>1148</v>
      </c>
      <c r="CM215" s="12">
        <f t="shared" si="394"/>
        <v>676.6</v>
      </c>
      <c r="CN215" s="12">
        <f t="shared" si="394"/>
        <v>30868.799999999999</v>
      </c>
      <c r="CO215" s="12">
        <f t="shared" si="394"/>
        <v>13924.1</v>
      </c>
      <c r="CP215" s="12">
        <f t="shared" si="394"/>
        <v>857.3</v>
      </c>
      <c r="CQ215" s="12">
        <f t="shared" si="394"/>
        <v>759</v>
      </c>
      <c r="CR215" s="12">
        <f t="shared" si="394"/>
        <v>195</v>
      </c>
      <c r="CS215" s="12">
        <f t="shared" si="394"/>
        <v>245.5</v>
      </c>
      <c r="CT215" s="12">
        <f t="shared" si="394"/>
        <v>112</v>
      </c>
      <c r="CU215" s="12">
        <f t="shared" si="394"/>
        <v>67</v>
      </c>
      <c r="CV215" s="12">
        <f t="shared" si="394"/>
        <v>50</v>
      </c>
      <c r="CW215" s="12">
        <f t="shared" si="394"/>
        <v>187</v>
      </c>
      <c r="CX215" s="12">
        <f t="shared" si="394"/>
        <v>457</v>
      </c>
      <c r="CY215" s="12">
        <f t="shared" si="394"/>
        <v>50</v>
      </c>
      <c r="CZ215" s="12">
        <f t="shared" si="394"/>
        <v>1768.2</v>
      </c>
      <c r="DA215" s="12">
        <f t="shared" si="394"/>
        <v>203.5</v>
      </c>
      <c r="DB215" s="12">
        <f t="shared" si="394"/>
        <v>310.5</v>
      </c>
      <c r="DC215" s="12">
        <f t="shared" si="394"/>
        <v>193</v>
      </c>
      <c r="DD215" s="12">
        <f t="shared" si="394"/>
        <v>174.5</v>
      </c>
      <c r="DE215" s="12">
        <f t="shared" si="394"/>
        <v>279.5</v>
      </c>
      <c r="DF215" s="12">
        <f t="shared" si="394"/>
        <v>19850.5</v>
      </c>
      <c r="DG215" s="12">
        <f t="shared" si="394"/>
        <v>93.5</v>
      </c>
      <c r="DH215" s="12">
        <f t="shared" si="394"/>
        <v>1684</v>
      </c>
      <c r="DI215" s="12">
        <f t="shared" si="394"/>
        <v>2350.1</v>
      </c>
      <c r="DJ215" s="12">
        <f t="shared" si="394"/>
        <v>600</v>
      </c>
      <c r="DK215" s="12">
        <f t="shared" si="394"/>
        <v>472.5</v>
      </c>
      <c r="DL215" s="12">
        <f t="shared" si="394"/>
        <v>5616.1</v>
      </c>
      <c r="DM215" s="12">
        <f t="shared" si="394"/>
        <v>235</v>
      </c>
      <c r="DN215" s="12">
        <f t="shared" si="394"/>
        <v>1294.5</v>
      </c>
      <c r="DO215" s="12">
        <f t="shared" si="394"/>
        <v>3290</v>
      </c>
      <c r="DP215" s="12">
        <f t="shared" si="394"/>
        <v>199</v>
      </c>
      <c r="DQ215" s="12">
        <f t="shared" si="394"/>
        <v>887</v>
      </c>
      <c r="DR215" s="12">
        <f t="shared" si="394"/>
        <v>1266.0999999999999</v>
      </c>
      <c r="DS215" s="12">
        <f t="shared" si="394"/>
        <v>545</v>
      </c>
      <c r="DT215" s="12">
        <f t="shared" si="394"/>
        <v>175</v>
      </c>
      <c r="DU215" s="12">
        <f t="shared" si="394"/>
        <v>346</v>
      </c>
      <c r="DV215" s="12">
        <f t="shared" si="394"/>
        <v>198</v>
      </c>
      <c r="DW215" s="12">
        <f t="shared" si="394"/>
        <v>285</v>
      </c>
      <c r="DX215" s="12">
        <f t="shared" si="394"/>
        <v>168</v>
      </c>
      <c r="DY215" s="12">
        <f t="shared" si="394"/>
        <v>280</v>
      </c>
      <c r="DZ215" s="12">
        <f t="shared" si="394"/>
        <v>606.5</v>
      </c>
      <c r="EA215" s="12">
        <f t="shared" ref="EA215:FX215" si="395">ROUND(EA96,1)</f>
        <v>507.5</v>
      </c>
      <c r="EB215" s="12">
        <f t="shared" si="395"/>
        <v>498</v>
      </c>
      <c r="EC215" s="12">
        <f t="shared" si="395"/>
        <v>260</v>
      </c>
      <c r="ED215" s="12">
        <f t="shared" si="395"/>
        <v>1546.5</v>
      </c>
      <c r="EE215" s="12">
        <f t="shared" si="395"/>
        <v>185.5</v>
      </c>
      <c r="EF215" s="12">
        <f t="shared" si="395"/>
        <v>1260</v>
      </c>
      <c r="EG215" s="12">
        <f t="shared" si="395"/>
        <v>250</v>
      </c>
      <c r="EH215" s="12">
        <f t="shared" si="395"/>
        <v>246</v>
      </c>
      <c r="EI215" s="12">
        <f t="shared" si="395"/>
        <v>13258.5</v>
      </c>
      <c r="EJ215" s="12">
        <f t="shared" si="395"/>
        <v>9752</v>
      </c>
      <c r="EK215" s="12">
        <f t="shared" si="395"/>
        <v>663.5</v>
      </c>
      <c r="EL215" s="12">
        <f t="shared" si="395"/>
        <v>447</v>
      </c>
      <c r="EM215" s="12">
        <f t="shared" si="395"/>
        <v>355</v>
      </c>
      <c r="EN215" s="12">
        <f t="shared" si="395"/>
        <v>876.5</v>
      </c>
      <c r="EO215" s="12">
        <f t="shared" si="395"/>
        <v>287</v>
      </c>
      <c r="EP215" s="12">
        <f t="shared" si="395"/>
        <v>428.5</v>
      </c>
      <c r="EQ215" s="12">
        <f t="shared" si="395"/>
        <v>2526.4</v>
      </c>
      <c r="ER215" s="12">
        <f t="shared" si="395"/>
        <v>306.5</v>
      </c>
      <c r="ES215" s="12">
        <f t="shared" si="395"/>
        <v>157</v>
      </c>
      <c r="ET215" s="12">
        <f t="shared" si="395"/>
        <v>197.5</v>
      </c>
      <c r="EU215" s="12">
        <f t="shared" si="395"/>
        <v>568</v>
      </c>
      <c r="EV215" s="12">
        <f t="shared" si="395"/>
        <v>66</v>
      </c>
      <c r="EW215" s="12">
        <f t="shared" si="395"/>
        <v>746.5</v>
      </c>
      <c r="EX215" s="12">
        <f t="shared" si="395"/>
        <v>173.5</v>
      </c>
      <c r="EY215" s="12">
        <f t="shared" si="395"/>
        <v>201</v>
      </c>
      <c r="EZ215" s="12">
        <f t="shared" si="395"/>
        <v>127</v>
      </c>
      <c r="FA215" s="12">
        <f t="shared" si="395"/>
        <v>3245</v>
      </c>
      <c r="FB215" s="12">
        <f t="shared" si="395"/>
        <v>275.5</v>
      </c>
      <c r="FC215" s="12">
        <f t="shared" si="395"/>
        <v>1640.9</v>
      </c>
      <c r="FD215" s="12">
        <f t="shared" si="395"/>
        <v>399</v>
      </c>
      <c r="FE215" s="12">
        <f t="shared" si="395"/>
        <v>70</v>
      </c>
      <c r="FF215" s="12">
        <f t="shared" si="395"/>
        <v>175</v>
      </c>
      <c r="FG215" s="12">
        <f t="shared" si="395"/>
        <v>114</v>
      </c>
      <c r="FH215" s="12">
        <f t="shared" si="395"/>
        <v>69</v>
      </c>
      <c r="FI215" s="12">
        <f t="shared" si="395"/>
        <v>1645</v>
      </c>
      <c r="FJ215" s="12">
        <f t="shared" si="395"/>
        <v>2016.5</v>
      </c>
      <c r="FK215" s="12">
        <f t="shared" si="395"/>
        <v>2482</v>
      </c>
      <c r="FL215" s="12">
        <f t="shared" si="395"/>
        <v>8538.5</v>
      </c>
      <c r="FM215" s="12">
        <f t="shared" si="395"/>
        <v>3981.5</v>
      </c>
      <c r="FN215" s="12">
        <f t="shared" si="395"/>
        <v>22422.3</v>
      </c>
      <c r="FO215" s="12">
        <f t="shared" si="395"/>
        <v>1117.2</v>
      </c>
      <c r="FP215" s="12">
        <f t="shared" si="395"/>
        <v>2341.5</v>
      </c>
      <c r="FQ215" s="12">
        <f t="shared" si="395"/>
        <v>982.5</v>
      </c>
      <c r="FR215" s="12">
        <f t="shared" si="395"/>
        <v>162.5</v>
      </c>
      <c r="FS215" s="12">
        <f t="shared" si="395"/>
        <v>160.5</v>
      </c>
      <c r="FT215" s="12">
        <f t="shared" si="395"/>
        <v>54</v>
      </c>
      <c r="FU215" s="12">
        <f t="shared" si="395"/>
        <v>760</v>
      </c>
      <c r="FV215" s="12">
        <f t="shared" si="395"/>
        <v>692</v>
      </c>
      <c r="FW215" s="12">
        <f t="shared" si="395"/>
        <v>128</v>
      </c>
      <c r="FX215" s="12">
        <f t="shared" si="395"/>
        <v>64</v>
      </c>
      <c r="FY215" s="2"/>
      <c r="FZ215" s="2">
        <f t="shared" si="391"/>
        <v>803153.89999999991</v>
      </c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</row>
    <row r="216" spans="1:193" x14ac:dyDescent="0.35">
      <c r="A216" s="3" t="s">
        <v>968</v>
      </c>
      <c r="B216" s="2" t="s">
        <v>969</v>
      </c>
      <c r="C216" s="12">
        <f t="shared" ref="C216:AH216" si="396">C41</f>
        <v>10480</v>
      </c>
      <c r="D216" s="12">
        <f t="shared" si="396"/>
        <v>10480</v>
      </c>
      <c r="E216" s="12">
        <f t="shared" si="396"/>
        <v>10480</v>
      </c>
      <c r="F216" s="12">
        <f t="shared" si="396"/>
        <v>10480</v>
      </c>
      <c r="G216" s="12">
        <f t="shared" si="396"/>
        <v>10480</v>
      </c>
      <c r="H216" s="12">
        <f t="shared" si="396"/>
        <v>10480</v>
      </c>
      <c r="I216" s="12">
        <f t="shared" si="396"/>
        <v>10480</v>
      </c>
      <c r="J216" s="12">
        <f t="shared" si="396"/>
        <v>10480</v>
      </c>
      <c r="K216" s="12">
        <f t="shared" si="396"/>
        <v>10480</v>
      </c>
      <c r="L216" s="12">
        <f t="shared" si="396"/>
        <v>10480</v>
      </c>
      <c r="M216" s="12">
        <f t="shared" si="396"/>
        <v>10480</v>
      </c>
      <c r="N216" s="12">
        <f t="shared" si="396"/>
        <v>10480</v>
      </c>
      <c r="O216" s="12">
        <f t="shared" si="396"/>
        <v>10480</v>
      </c>
      <c r="P216" s="12">
        <f t="shared" si="396"/>
        <v>10480</v>
      </c>
      <c r="Q216" s="12">
        <f t="shared" si="396"/>
        <v>10480</v>
      </c>
      <c r="R216" s="12">
        <f t="shared" si="396"/>
        <v>10480</v>
      </c>
      <c r="S216" s="12">
        <f t="shared" si="396"/>
        <v>10480</v>
      </c>
      <c r="T216" s="12">
        <f t="shared" si="396"/>
        <v>10480</v>
      </c>
      <c r="U216" s="12">
        <f t="shared" si="396"/>
        <v>10480</v>
      </c>
      <c r="V216" s="12">
        <f t="shared" si="396"/>
        <v>10480</v>
      </c>
      <c r="W216" s="12">
        <f t="shared" si="396"/>
        <v>10480</v>
      </c>
      <c r="X216" s="12">
        <f t="shared" si="396"/>
        <v>10480</v>
      </c>
      <c r="Y216" s="12">
        <f t="shared" si="396"/>
        <v>10480</v>
      </c>
      <c r="Z216" s="12">
        <f t="shared" si="396"/>
        <v>10480</v>
      </c>
      <c r="AA216" s="12">
        <f t="shared" si="396"/>
        <v>10480</v>
      </c>
      <c r="AB216" s="12">
        <f t="shared" si="396"/>
        <v>10480</v>
      </c>
      <c r="AC216" s="12">
        <f t="shared" si="396"/>
        <v>10480</v>
      </c>
      <c r="AD216" s="12">
        <f t="shared" si="396"/>
        <v>10480</v>
      </c>
      <c r="AE216" s="12">
        <f t="shared" si="396"/>
        <v>10480</v>
      </c>
      <c r="AF216" s="12">
        <f t="shared" si="396"/>
        <v>10480</v>
      </c>
      <c r="AG216" s="12">
        <f t="shared" si="396"/>
        <v>10480</v>
      </c>
      <c r="AH216" s="12">
        <f t="shared" si="396"/>
        <v>10480</v>
      </c>
      <c r="AI216" s="12">
        <f t="shared" ref="AI216:BN216" si="397">AI41</f>
        <v>10480</v>
      </c>
      <c r="AJ216" s="12">
        <f t="shared" si="397"/>
        <v>10480</v>
      </c>
      <c r="AK216" s="12">
        <f t="shared" si="397"/>
        <v>10480</v>
      </c>
      <c r="AL216" s="12">
        <f t="shared" si="397"/>
        <v>10480</v>
      </c>
      <c r="AM216" s="12">
        <f t="shared" si="397"/>
        <v>10480</v>
      </c>
      <c r="AN216" s="12">
        <f t="shared" si="397"/>
        <v>10480</v>
      </c>
      <c r="AO216" s="12">
        <f t="shared" si="397"/>
        <v>10480</v>
      </c>
      <c r="AP216" s="12">
        <f t="shared" si="397"/>
        <v>10480</v>
      </c>
      <c r="AQ216" s="12">
        <f t="shared" si="397"/>
        <v>10480</v>
      </c>
      <c r="AR216" s="12">
        <f t="shared" si="397"/>
        <v>10480</v>
      </c>
      <c r="AS216" s="12">
        <f t="shared" si="397"/>
        <v>10480</v>
      </c>
      <c r="AT216" s="12">
        <f t="shared" si="397"/>
        <v>10480</v>
      </c>
      <c r="AU216" s="12">
        <f t="shared" si="397"/>
        <v>10480</v>
      </c>
      <c r="AV216" s="12">
        <f t="shared" si="397"/>
        <v>10480</v>
      </c>
      <c r="AW216" s="12">
        <f t="shared" si="397"/>
        <v>10480</v>
      </c>
      <c r="AX216" s="12">
        <f t="shared" si="397"/>
        <v>10480</v>
      </c>
      <c r="AY216" s="12">
        <f t="shared" si="397"/>
        <v>10480</v>
      </c>
      <c r="AZ216" s="12">
        <f t="shared" si="397"/>
        <v>10480</v>
      </c>
      <c r="BA216" s="12">
        <f t="shared" si="397"/>
        <v>10480</v>
      </c>
      <c r="BB216" s="12">
        <f t="shared" si="397"/>
        <v>10480</v>
      </c>
      <c r="BC216" s="12">
        <f t="shared" si="397"/>
        <v>10480</v>
      </c>
      <c r="BD216" s="12">
        <f t="shared" si="397"/>
        <v>10480</v>
      </c>
      <c r="BE216" s="12">
        <f t="shared" si="397"/>
        <v>10480</v>
      </c>
      <c r="BF216" s="12">
        <f t="shared" si="397"/>
        <v>10480</v>
      </c>
      <c r="BG216" s="12">
        <f t="shared" si="397"/>
        <v>10480</v>
      </c>
      <c r="BH216" s="12">
        <f t="shared" si="397"/>
        <v>10480</v>
      </c>
      <c r="BI216" s="12">
        <f t="shared" si="397"/>
        <v>10480</v>
      </c>
      <c r="BJ216" s="12">
        <f t="shared" si="397"/>
        <v>10480</v>
      </c>
      <c r="BK216" s="12">
        <f t="shared" si="397"/>
        <v>10480</v>
      </c>
      <c r="BL216" s="12">
        <f t="shared" si="397"/>
        <v>10480</v>
      </c>
      <c r="BM216" s="12">
        <f t="shared" si="397"/>
        <v>10480</v>
      </c>
      <c r="BN216" s="12">
        <f t="shared" si="397"/>
        <v>10480</v>
      </c>
      <c r="BO216" s="12">
        <f t="shared" ref="BO216:DZ216" si="398">BO41</f>
        <v>10480</v>
      </c>
      <c r="BP216" s="12">
        <f t="shared" si="398"/>
        <v>10480</v>
      </c>
      <c r="BQ216" s="12">
        <f t="shared" si="398"/>
        <v>10480</v>
      </c>
      <c r="BR216" s="12">
        <f t="shared" si="398"/>
        <v>10480</v>
      </c>
      <c r="BS216" s="12">
        <f t="shared" si="398"/>
        <v>10480</v>
      </c>
      <c r="BT216" s="12">
        <f t="shared" si="398"/>
        <v>10480</v>
      </c>
      <c r="BU216" s="12">
        <f t="shared" si="398"/>
        <v>10480</v>
      </c>
      <c r="BV216" s="12">
        <f t="shared" si="398"/>
        <v>10480</v>
      </c>
      <c r="BW216" s="12">
        <f t="shared" si="398"/>
        <v>10480</v>
      </c>
      <c r="BX216" s="12">
        <f t="shared" si="398"/>
        <v>10480</v>
      </c>
      <c r="BY216" s="12">
        <f t="shared" si="398"/>
        <v>10480</v>
      </c>
      <c r="BZ216" s="12">
        <f t="shared" si="398"/>
        <v>10480</v>
      </c>
      <c r="CA216" s="12">
        <f t="shared" si="398"/>
        <v>10480</v>
      </c>
      <c r="CB216" s="12">
        <f t="shared" si="398"/>
        <v>10480</v>
      </c>
      <c r="CC216" s="12">
        <f t="shared" si="398"/>
        <v>10480</v>
      </c>
      <c r="CD216" s="12">
        <f t="shared" si="398"/>
        <v>10480</v>
      </c>
      <c r="CE216" s="12">
        <f t="shared" si="398"/>
        <v>10480</v>
      </c>
      <c r="CF216" s="12">
        <f t="shared" si="398"/>
        <v>10480</v>
      </c>
      <c r="CG216" s="12">
        <f t="shared" si="398"/>
        <v>10480</v>
      </c>
      <c r="CH216" s="12">
        <f t="shared" si="398"/>
        <v>10480</v>
      </c>
      <c r="CI216" s="12">
        <f t="shared" si="398"/>
        <v>10480</v>
      </c>
      <c r="CJ216" s="12">
        <f t="shared" si="398"/>
        <v>10480</v>
      </c>
      <c r="CK216" s="12">
        <f t="shared" si="398"/>
        <v>10480</v>
      </c>
      <c r="CL216" s="12">
        <f t="shared" si="398"/>
        <v>10480</v>
      </c>
      <c r="CM216" s="12">
        <f t="shared" si="398"/>
        <v>10480</v>
      </c>
      <c r="CN216" s="12">
        <f t="shared" si="398"/>
        <v>10480</v>
      </c>
      <c r="CO216" s="12">
        <f t="shared" si="398"/>
        <v>10480</v>
      </c>
      <c r="CP216" s="12">
        <f t="shared" si="398"/>
        <v>10480</v>
      </c>
      <c r="CQ216" s="12">
        <f t="shared" si="398"/>
        <v>10480</v>
      </c>
      <c r="CR216" s="12">
        <f t="shared" si="398"/>
        <v>10480</v>
      </c>
      <c r="CS216" s="12">
        <f t="shared" si="398"/>
        <v>10480</v>
      </c>
      <c r="CT216" s="12">
        <f t="shared" si="398"/>
        <v>10480</v>
      </c>
      <c r="CU216" s="12">
        <f t="shared" si="398"/>
        <v>10480</v>
      </c>
      <c r="CV216" s="12">
        <f t="shared" si="398"/>
        <v>10480</v>
      </c>
      <c r="CW216" s="12">
        <f t="shared" si="398"/>
        <v>10480</v>
      </c>
      <c r="CX216" s="12">
        <f t="shared" si="398"/>
        <v>10480</v>
      </c>
      <c r="CY216" s="12">
        <f t="shared" si="398"/>
        <v>10480</v>
      </c>
      <c r="CZ216" s="12">
        <f t="shared" si="398"/>
        <v>10480</v>
      </c>
      <c r="DA216" s="12">
        <f t="shared" si="398"/>
        <v>10480</v>
      </c>
      <c r="DB216" s="12">
        <f t="shared" si="398"/>
        <v>10480</v>
      </c>
      <c r="DC216" s="12">
        <f t="shared" si="398"/>
        <v>10480</v>
      </c>
      <c r="DD216" s="12">
        <f t="shared" si="398"/>
        <v>10480</v>
      </c>
      <c r="DE216" s="12">
        <f t="shared" si="398"/>
        <v>10480</v>
      </c>
      <c r="DF216" s="12">
        <f t="shared" si="398"/>
        <v>10480</v>
      </c>
      <c r="DG216" s="12">
        <f t="shared" si="398"/>
        <v>10480</v>
      </c>
      <c r="DH216" s="12">
        <f t="shared" si="398"/>
        <v>10480</v>
      </c>
      <c r="DI216" s="12">
        <f t="shared" si="398"/>
        <v>10480</v>
      </c>
      <c r="DJ216" s="12">
        <f t="shared" si="398"/>
        <v>10480</v>
      </c>
      <c r="DK216" s="12">
        <f t="shared" si="398"/>
        <v>10480</v>
      </c>
      <c r="DL216" s="12">
        <f t="shared" si="398"/>
        <v>10480</v>
      </c>
      <c r="DM216" s="12">
        <f t="shared" si="398"/>
        <v>10480</v>
      </c>
      <c r="DN216" s="12">
        <f t="shared" si="398"/>
        <v>10480</v>
      </c>
      <c r="DO216" s="12">
        <f t="shared" si="398"/>
        <v>10480</v>
      </c>
      <c r="DP216" s="12">
        <f t="shared" si="398"/>
        <v>10480</v>
      </c>
      <c r="DQ216" s="12">
        <f t="shared" si="398"/>
        <v>10480</v>
      </c>
      <c r="DR216" s="12">
        <f t="shared" si="398"/>
        <v>10480</v>
      </c>
      <c r="DS216" s="12">
        <f t="shared" si="398"/>
        <v>10480</v>
      </c>
      <c r="DT216" s="12">
        <f t="shared" si="398"/>
        <v>10480</v>
      </c>
      <c r="DU216" s="12">
        <f t="shared" si="398"/>
        <v>10480</v>
      </c>
      <c r="DV216" s="12">
        <f t="shared" si="398"/>
        <v>10480</v>
      </c>
      <c r="DW216" s="12">
        <f t="shared" si="398"/>
        <v>10480</v>
      </c>
      <c r="DX216" s="12">
        <f t="shared" si="398"/>
        <v>10480</v>
      </c>
      <c r="DY216" s="12">
        <f t="shared" si="398"/>
        <v>10480</v>
      </c>
      <c r="DZ216" s="12">
        <f t="shared" si="398"/>
        <v>10480</v>
      </c>
      <c r="EA216" s="12">
        <f t="shared" ref="EA216:FX216" si="399">EA41</f>
        <v>10480</v>
      </c>
      <c r="EB216" s="12">
        <f t="shared" si="399"/>
        <v>10480</v>
      </c>
      <c r="EC216" s="12">
        <f t="shared" si="399"/>
        <v>10480</v>
      </c>
      <c r="ED216" s="12">
        <f t="shared" si="399"/>
        <v>10480</v>
      </c>
      <c r="EE216" s="12">
        <f t="shared" si="399"/>
        <v>10480</v>
      </c>
      <c r="EF216" s="12">
        <f t="shared" si="399"/>
        <v>10480</v>
      </c>
      <c r="EG216" s="12">
        <f t="shared" si="399"/>
        <v>10480</v>
      </c>
      <c r="EH216" s="12">
        <f t="shared" si="399"/>
        <v>10480</v>
      </c>
      <c r="EI216" s="12">
        <f t="shared" si="399"/>
        <v>10480</v>
      </c>
      <c r="EJ216" s="12">
        <f t="shared" si="399"/>
        <v>10480</v>
      </c>
      <c r="EK216" s="12">
        <f t="shared" si="399"/>
        <v>10480</v>
      </c>
      <c r="EL216" s="12">
        <f t="shared" si="399"/>
        <v>10480</v>
      </c>
      <c r="EM216" s="12">
        <f t="shared" si="399"/>
        <v>10480</v>
      </c>
      <c r="EN216" s="12">
        <f t="shared" si="399"/>
        <v>10480</v>
      </c>
      <c r="EO216" s="12">
        <f t="shared" si="399"/>
        <v>10480</v>
      </c>
      <c r="EP216" s="12">
        <f t="shared" si="399"/>
        <v>10480</v>
      </c>
      <c r="EQ216" s="12">
        <f t="shared" si="399"/>
        <v>10480</v>
      </c>
      <c r="ER216" s="12">
        <f t="shared" si="399"/>
        <v>10480</v>
      </c>
      <c r="ES216" s="12">
        <f t="shared" si="399"/>
        <v>10480</v>
      </c>
      <c r="ET216" s="12">
        <f t="shared" si="399"/>
        <v>10480</v>
      </c>
      <c r="EU216" s="12">
        <f t="shared" si="399"/>
        <v>10480</v>
      </c>
      <c r="EV216" s="12">
        <f t="shared" si="399"/>
        <v>10480</v>
      </c>
      <c r="EW216" s="12">
        <f t="shared" si="399"/>
        <v>10480</v>
      </c>
      <c r="EX216" s="12">
        <f t="shared" si="399"/>
        <v>10480</v>
      </c>
      <c r="EY216" s="12">
        <f t="shared" si="399"/>
        <v>10480</v>
      </c>
      <c r="EZ216" s="12">
        <f t="shared" si="399"/>
        <v>10480</v>
      </c>
      <c r="FA216" s="12">
        <f t="shared" si="399"/>
        <v>10480</v>
      </c>
      <c r="FB216" s="12">
        <f t="shared" si="399"/>
        <v>10480</v>
      </c>
      <c r="FC216" s="12">
        <f t="shared" si="399"/>
        <v>10480</v>
      </c>
      <c r="FD216" s="12">
        <f t="shared" si="399"/>
        <v>10480</v>
      </c>
      <c r="FE216" s="12">
        <f t="shared" si="399"/>
        <v>10480</v>
      </c>
      <c r="FF216" s="12">
        <f t="shared" si="399"/>
        <v>10480</v>
      </c>
      <c r="FG216" s="12">
        <f t="shared" si="399"/>
        <v>10480</v>
      </c>
      <c r="FH216" s="12">
        <f t="shared" si="399"/>
        <v>10480</v>
      </c>
      <c r="FI216" s="12">
        <f t="shared" si="399"/>
        <v>10480</v>
      </c>
      <c r="FJ216" s="12">
        <f t="shared" si="399"/>
        <v>10480</v>
      </c>
      <c r="FK216" s="12">
        <f t="shared" si="399"/>
        <v>10480</v>
      </c>
      <c r="FL216" s="12">
        <f t="shared" si="399"/>
        <v>10480</v>
      </c>
      <c r="FM216" s="12">
        <f t="shared" si="399"/>
        <v>10480</v>
      </c>
      <c r="FN216" s="12">
        <f t="shared" si="399"/>
        <v>10480</v>
      </c>
      <c r="FO216" s="12">
        <f t="shared" si="399"/>
        <v>10480</v>
      </c>
      <c r="FP216" s="12">
        <f t="shared" si="399"/>
        <v>10480</v>
      </c>
      <c r="FQ216" s="12">
        <f t="shared" si="399"/>
        <v>10480</v>
      </c>
      <c r="FR216" s="12">
        <f t="shared" si="399"/>
        <v>10480</v>
      </c>
      <c r="FS216" s="12">
        <f t="shared" si="399"/>
        <v>10480</v>
      </c>
      <c r="FT216" s="12">
        <f t="shared" si="399"/>
        <v>10480</v>
      </c>
      <c r="FU216" s="12">
        <f t="shared" si="399"/>
        <v>10480</v>
      </c>
      <c r="FV216" s="12">
        <f t="shared" si="399"/>
        <v>10480</v>
      </c>
      <c r="FW216" s="12">
        <f t="shared" si="399"/>
        <v>10480</v>
      </c>
      <c r="FX216" s="12">
        <f t="shared" si="399"/>
        <v>10480</v>
      </c>
      <c r="FY216" s="2"/>
      <c r="FZ216" s="2">
        <f t="shared" si="391"/>
        <v>1865440</v>
      </c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</row>
    <row r="217" spans="1:193" x14ac:dyDescent="0.35">
      <c r="A217" s="3" t="s">
        <v>1029</v>
      </c>
      <c r="B217" s="2" t="s">
        <v>1030</v>
      </c>
      <c r="C217" s="104">
        <v>9588</v>
      </c>
      <c r="D217" s="104">
        <v>9588</v>
      </c>
      <c r="E217" s="104">
        <v>9588</v>
      </c>
      <c r="F217" s="104">
        <v>9588</v>
      </c>
      <c r="G217" s="104">
        <v>9588</v>
      </c>
      <c r="H217" s="104">
        <v>9588</v>
      </c>
      <c r="I217" s="104">
        <v>9588</v>
      </c>
      <c r="J217" s="104">
        <v>9588</v>
      </c>
      <c r="K217" s="104">
        <v>9588</v>
      </c>
      <c r="L217" s="104">
        <v>9588</v>
      </c>
      <c r="M217" s="104">
        <v>9588</v>
      </c>
      <c r="N217" s="104">
        <v>9588</v>
      </c>
      <c r="O217" s="104">
        <v>9588</v>
      </c>
      <c r="P217" s="104">
        <v>9588</v>
      </c>
      <c r="Q217" s="104">
        <v>9588</v>
      </c>
      <c r="R217" s="104">
        <v>9588</v>
      </c>
      <c r="S217" s="104">
        <v>9588</v>
      </c>
      <c r="T217" s="104">
        <v>9588</v>
      </c>
      <c r="U217" s="104">
        <v>9588</v>
      </c>
      <c r="V217" s="104">
        <v>9588</v>
      </c>
      <c r="W217" s="104">
        <v>9588</v>
      </c>
      <c r="X217" s="104">
        <v>9588</v>
      </c>
      <c r="Y217" s="104">
        <v>9588</v>
      </c>
      <c r="Z217" s="104">
        <v>9588</v>
      </c>
      <c r="AA217" s="104">
        <v>9588</v>
      </c>
      <c r="AB217" s="104">
        <v>9588</v>
      </c>
      <c r="AC217" s="104">
        <v>9588</v>
      </c>
      <c r="AD217" s="104">
        <v>9588</v>
      </c>
      <c r="AE217" s="104">
        <v>9588</v>
      </c>
      <c r="AF217" s="104">
        <v>9588</v>
      </c>
      <c r="AG217" s="104">
        <v>9588</v>
      </c>
      <c r="AH217" s="104">
        <v>9588</v>
      </c>
      <c r="AI217" s="104">
        <v>9588</v>
      </c>
      <c r="AJ217" s="104">
        <v>9588</v>
      </c>
      <c r="AK217" s="104">
        <v>9588</v>
      </c>
      <c r="AL217" s="104">
        <v>9588</v>
      </c>
      <c r="AM217" s="104">
        <v>9588</v>
      </c>
      <c r="AN217" s="104">
        <v>9588</v>
      </c>
      <c r="AO217" s="104">
        <v>9588</v>
      </c>
      <c r="AP217" s="104">
        <v>9588</v>
      </c>
      <c r="AQ217" s="104">
        <v>9588</v>
      </c>
      <c r="AR217" s="104">
        <v>9588</v>
      </c>
      <c r="AS217" s="104">
        <v>9588</v>
      </c>
      <c r="AT217" s="104">
        <v>9588</v>
      </c>
      <c r="AU217" s="104">
        <v>9588</v>
      </c>
      <c r="AV217" s="104">
        <v>9588</v>
      </c>
      <c r="AW217" s="104">
        <v>9588</v>
      </c>
      <c r="AX217" s="104">
        <v>9588</v>
      </c>
      <c r="AY217" s="104">
        <v>9588</v>
      </c>
      <c r="AZ217" s="104">
        <v>9588</v>
      </c>
      <c r="BA217" s="104">
        <v>9588</v>
      </c>
      <c r="BB217" s="104">
        <v>9588</v>
      </c>
      <c r="BC217" s="104">
        <v>9588</v>
      </c>
      <c r="BD217" s="104">
        <v>9588</v>
      </c>
      <c r="BE217" s="104">
        <v>9588</v>
      </c>
      <c r="BF217" s="104">
        <v>9588</v>
      </c>
      <c r="BG217" s="104">
        <v>9588</v>
      </c>
      <c r="BH217" s="104">
        <v>9588</v>
      </c>
      <c r="BI217" s="104">
        <v>9588</v>
      </c>
      <c r="BJ217" s="104">
        <v>9588</v>
      </c>
      <c r="BK217" s="104">
        <v>9588</v>
      </c>
      <c r="BL217" s="104">
        <v>9588</v>
      </c>
      <c r="BM217" s="104">
        <v>9588</v>
      </c>
      <c r="BN217" s="104">
        <v>9588</v>
      </c>
      <c r="BO217" s="104">
        <v>9588</v>
      </c>
      <c r="BP217" s="104">
        <v>9588</v>
      </c>
      <c r="BQ217" s="104">
        <v>9588</v>
      </c>
      <c r="BR217" s="104">
        <v>9588</v>
      </c>
      <c r="BS217" s="104">
        <v>9588</v>
      </c>
      <c r="BT217" s="104">
        <v>9588</v>
      </c>
      <c r="BU217" s="104">
        <v>9588</v>
      </c>
      <c r="BV217" s="104">
        <v>9588</v>
      </c>
      <c r="BW217" s="104">
        <v>9588</v>
      </c>
      <c r="BX217" s="104">
        <v>9588</v>
      </c>
      <c r="BY217" s="104">
        <v>9588</v>
      </c>
      <c r="BZ217" s="104">
        <v>9588</v>
      </c>
      <c r="CA217" s="104">
        <v>9588</v>
      </c>
      <c r="CB217" s="104">
        <v>9588</v>
      </c>
      <c r="CC217" s="104">
        <v>9588</v>
      </c>
      <c r="CD217" s="104">
        <v>9588</v>
      </c>
      <c r="CE217" s="104">
        <v>9588</v>
      </c>
      <c r="CF217" s="104">
        <v>9588</v>
      </c>
      <c r="CG217" s="104">
        <v>9588</v>
      </c>
      <c r="CH217" s="104">
        <v>9588</v>
      </c>
      <c r="CI217" s="104">
        <v>9588</v>
      </c>
      <c r="CJ217" s="104">
        <v>9588</v>
      </c>
      <c r="CK217" s="104">
        <v>9588</v>
      </c>
      <c r="CL217" s="104">
        <v>9588</v>
      </c>
      <c r="CM217" s="104">
        <v>9588</v>
      </c>
      <c r="CN217" s="104">
        <v>9588</v>
      </c>
      <c r="CO217" s="104">
        <v>9588</v>
      </c>
      <c r="CP217" s="104">
        <v>9588</v>
      </c>
      <c r="CQ217" s="104">
        <v>9588</v>
      </c>
      <c r="CR217" s="104">
        <v>9588</v>
      </c>
      <c r="CS217" s="104">
        <v>9588</v>
      </c>
      <c r="CT217" s="104">
        <v>9588</v>
      </c>
      <c r="CU217" s="104">
        <v>9588</v>
      </c>
      <c r="CV217" s="104">
        <v>9588</v>
      </c>
      <c r="CW217" s="104">
        <v>9588</v>
      </c>
      <c r="CX217" s="104">
        <v>9588</v>
      </c>
      <c r="CY217" s="104">
        <v>9588</v>
      </c>
      <c r="CZ217" s="104">
        <v>9588</v>
      </c>
      <c r="DA217" s="104">
        <v>9588</v>
      </c>
      <c r="DB217" s="104">
        <v>9588</v>
      </c>
      <c r="DC217" s="104">
        <v>9588</v>
      </c>
      <c r="DD217" s="104">
        <v>9588</v>
      </c>
      <c r="DE217" s="104">
        <v>9588</v>
      </c>
      <c r="DF217" s="104">
        <v>9588</v>
      </c>
      <c r="DG217" s="104">
        <v>9588</v>
      </c>
      <c r="DH217" s="104">
        <v>9588</v>
      </c>
      <c r="DI217" s="104">
        <v>9588</v>
      </c>
      <c r="DJ217" s="104">
        <v>9588</v>
      </c>
      <c r="DK217" s="104">
        <v>9588</v>
      </c>
      <c r="DL217" s="104">
        <v>9588</v>
      </c>
      <c r="DM217" s="104">
        <v>9588</v>
      </c>
      <c r="DN217" s="104">
        <v>9588</v>
      </c>
      <c r="DO217" s="104">
        <v>9588</v>
      </c>
      <c r="DP217" s="104">
        <v>9588</v>
      </c>
      <c r="DQ217" s="104">
        <v>9588</v>
      </c>
      <c r="DR217" s="104">
        <v>9588</v>
      </c>
      <c r="DS217" s="104">
        <v>9588</v>
      </c>
      <c r="DT217" s="104">
        <v>9588</v>
      </c>
      <c r="DU217" s="104">
        <v>9588</v>
      </c>
      <c r="DV217" s="104">
        <v>9588</v>
      </c>
      <c r="DW217" s="104">
        <v>9588</v>
      </c>
      <c r="DX217" s="104">
        <v>9588</v>
      </c>
      <c r="DY217" s="104">
        <v>9588</v>
      </c>
      <c r="DZ217" s="104">
        <v>9588</v>
      </c>
      <c r="EA217" s="104">
        <v>9588</v>
      </c>
      <c r="EB217" s="104">
        <v>9588</v>
      </c>
      <c r="EC217" s="104">
        <v>9588</v>
      </c>
      <c r="ED217" s="104">
        <v>9588</v>
      </c>
      <c r="EE217" s="104">
        <v>9588</v>
      </c>
      <c r="EF217" s="104">
        <v>9588</v>
      </c>
      <c r="EG217" s="104">
        <v>9588</v>
      </c>
      <c r="EH217" s="104">
        <v>9588</v>
      </c>
      <c r="EI217" s="104">
        <v>9588</v>
      </c>
      <c r="EJ217" s="104">
        <v>9588</v>
      </c>
      <c r="EK217" s="104">
        <v>9588</v>
      </c>
      <c r="EL217" s="104">
        <v>9588</v>
      </c>
      <c r="EM217" s="104">
        <v>9588</v>
      </c>
      <c r="EN217" s="104">
        <v>9588</v>
      </c>
      <c r="EO217" s="104">
        <v>9588</v>
      </c>
      <c r="EP217" s="104">
        <v>9588</v>
      </c>
      <c r="EQ217" s="104">
        <v>9588</v>
      </c>
      <c r="ER217" s="104">
        <v>9588</v>
      </c>
      <c r="ES217" s="104">
        <v>9588</v>
      </c>
      <c r="ET217" s="104">
        <v>9588</v>
      </c>
      <c r="EU217" s="104">
        <v>9588</v>
      </c>
      <c r="EV217" s="104">
        <v>9588</v>
      </c>
      <c r="EW217" s="104">
        <v>9588</v>
      </c>
      <c r="EX217" s="104">
        <v>9588</v>
      </c>
      <c r="EY217" s="104">
        <v>9588</v>
      </c>
      <c r="EZ217" s="104">
        <v>9588</v>
      </c>
      <c r="FA217" s="104">
        <v>9588</v>
      </c>
      <c r="FB217" s="104">
        <v>9588</v>
      </c>
      <c r="FC217" s="104">
        <v>9588</v>
      </c>
      <c r="FD217" s="104">
        <v>9588</v>
      </c>
      <c r="FE217" s="104">
        <v>9588</v>
      </c>
      <c r="FF217" s="104">
        <v>9588</v>
      </c>
      <c r="FG217" s="104">
        <v>9588</v>
      </c>
      <c r="FH217" s="104">
        <v>9588</v>
      </c>
      <c r="FI217" s="104">
        <v>9588</v>
      </c>
      <c r="FJ217" s="104">
        <v>9588</v>
      </c>
      <c r="FK217" s="104">
        <v>9588</v>
      </c>
      <c r="FL217" s="104">
        <v>9588</v>
      </c>
      <c r="FM217" s="104">
        <v>9588</v>
      </c>
      <c r="FN217" s="104">
        <v>9588</v>
      </c>
      <c r="FO217" s="104">
        <v>9588</v>
      </c>
      <c r="FP217" s="104">
        <v>9588</v>
      </c>
      <c r="FQ217" s="104">
        <v>9588</v>
      </c>
      <c r="FR217" s="104">
        <v>9588</v>
      </c>
      <c r="FS217" s="104">
        <v>9588</v>
      </c>
      <c r="FT217" s="104">
        <v>9588</v>
      </c>
      <c r="FU217" s="104">
        <v>9588</v>
      </c>
      <c r="FV217" s="104">
        <v>9588</v>
      </c>
      <c r="FW217" s="104">
        <v>9588</v>
      </c>
      <c r="FX217" s="104">
        <v>9588</v>
      </c>
      <c r="FY217" s="2"/>
      <c r="FZ217" s="2">
        <f t="shared" si="391"/>
        <v>1706664</v>
      </c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</row>
    <row r="218" spans="1:193" x14ac:dyDescent="0.35">
      <c r="A218" s="3" t="s">
        <v>970</v>
      </c>
      <c r="B218" s="2" t="s">
        <v>971</v>
      </c>
      <c r="C218" s="12">
        <f t="shared" ref="C218:AH218" si="400">ROUND(C101+C102+C97+C100+C14,1)</f>
        <v>152</v>
      </c>
      <c r="D218" s="12">
        <f t="shared" si="400"/>
        <v>561.5</v>
      </c>
      <c r="E218" s="12">
        <f t="shared" si="400"/>
        <v>0</v>
      </c>
      <c r="F218" s="12">
        <f t="shared" si="400"/>
        <v>2036</v>
      </c>
      <c r="G218" s="12">
        <f t="shared" si="400"/>
        <v>0</v>
      </c>
      <c r="H218" s="12">
        <f t="shared" si="400"/>
        <v>0</v>
      </c>
      <c r="I218" s="12">
        <f t="shared" si="400"/>
        <v>6</v>
      </c>
      <c r="J218" s="12">
        <f t="shared" si="400"/>
        <v>0</v>
      </c>
      <c r="K218" s="12">
        <f t="shared" si="400"/>
        <v>0</v>
      </c>
      <c r="L218" s="12">
        <f t="shared" si="400"/>
        <v>0</v>
      </c>
      <c r="M218" s="12">
        <f t="shared" si="400"/>
        <v>0</v>
      </c>
      <c r="N218" s="12">
        <f t="shared" si="400"/>
        <v>35.5</v>
      </c>
      <c r="O218" s="12">
        <f t="shared" si="400"/>
        <v>8</v>
      </c>
      <c r="P218" s="12">
        <f t="shared" si="400"/>
        <v>0</v>
      </c>
      <c r="Q218" s="12">
        <f t="shared" si="400"/>
        <v>10.5</v>
      </c>
      <c r="R218" s="12">
        <f t="shared" si="400"/>
        <v>6618</v>
      </c>
      <c r="S218" s="12">
        <f t="shared" si="400"/>
        <v>14</v>
      </c>
      <c r="T218" s="12">
        <f t="shared" si="400"/>
        <v>0</v>
      </c>
      <c r="U218" s="12">
        <f t="shared" si="400"/>
        <v>0</v>
      </c>
      <c r="V218" s="12">
        <f t="shared" si="400"/>
        <v>0</v>
      </c>
      <c r="W218" s="12">
        <f t="shared" si="400"/>
        <v>0</v>
      </c>
      <c r="X218" s="12">
        <f t="shared" si="400"/>
        <v>0</v>
      </c>
      <c r="Y218" s="12">
        <f t="shared" si="400"/>
        <v>473.5</v>
      </c>
      <c r="Z218" s="12">
        <f t="shared" si="400"/>
        <v>0</v>
      </c>
      <c r="AA218" s="12">
        <f t="shared" si="400"/>
        <v>385</v>
      </c>
      <c r="AB218" s="12">
        <f t="shared" si="400"/>
        <v>226</v>
      </c>
      <c r="AC218" s="12">
        <f t="shared" si="400"/>
        <v>0</v>
      </c>
      <c r="AD218" s="12">
        <f t="shared" si="400"/>
        <v>0</v>
      </c>
      <c r="AE218" s="12">
        <f t="shared" si="400"/>
        <v>0</v>
      </c>
      <c r="AF218" s="12">
        <f t="shared" si="400"/>
        <v>0</v>
      </c>
      <c r="AG218" s="12">
        <f t="shared" si="400"/>
        <v>0</v>
      </c>
      <c r="AH218" s="12">
        <f t="shared" si="400"/>
        <v>0</v>
      </c>
      <c r="AI218" s="12">
        <f t="shared" ref="AI218:BN218" si="401">ROUND(AI101+AI102+AI97+AI100+AI14,1)</f>
        <v>0</v>
      </c>
      <c r="AJ218" s="12">
        <f t="shared" si="401"/>
        <v>0</v>
      </c>
      <c r="AK218" s="12">
        <f t="shared" si="401"/>
        <v>0</v>
      </c>
      <c r="AL218" s="12">
        <f t="shared" si="401"/>
        <v>0</v>
      </c>
      <c r="AM218" s="12">
        <f t="shared" si="401"/>
        <v>0</v>
      </c>
      <c r="AN218" s="12">
        <f t="shared" si="401"/>
        <v>0</v>
      </c>
      <c r="AO218" s="12">
        <f t="shared" si="401"/>
        <v>370.5</v>
      </c>
      <c r="AP218" s="12">
        <f t="shared" si="401"/>
        <v>611</v>
      </c>
      <c r="AQ218" s="12">
        <f t="shared" si="401"/>
        <v>0.5</v>
      </c>
      <c r="AR218" s="12">
        <f t="shared" si="401"/>
        <v>1313</v>
      </c>
      <c r="AS218" s="12">
        <f t="shared" si="401"/>
        <v>1</v>
      </c>
      <c r="AT218" s="12">
        <f t="shared" si="401"/>
        <v>1</v>
      </c>
      <c r="AU218" s="12">
        <f t="shared" si="401"/>
        <v>0</v>
      </c>
      <c r="AV218" s="12">
        <f t="shared" si="401"/>
        <v>0</v>
      </c>
      <c r="AW218" s="12">
        <f t="shared" si="401"/>
        <v>0</v>
      </c>
      <c r="AX218" s="12">
        <f t="shared" si="401"/>
        <v>0</v>
      </c>
      <c r="AY218" s="12">
        <f t="shared" si="401"/>
        <v>0</v>
      </c>
      <c r="AZ218" s="12">
        <f t="shared" si="401"/>
        <v>98</v>
      </c>
      <c r="BA218" s="12">
        <f t="shared" si="401"/>
        <v>240</v>
      </c>
      <c r="BB218" s="12">
        <f t="shared" si="401"/>
        <v>1</v>
      </c>
      <c r="BC218" s="12">
        <f t="shared" si="401"/>
        <v>496.5</v>
      </c>
      <c r="BD218" s="12">
        <f t="shared" si="401"/>
        <v>0</v>
      </c>
      <c r="BE218" s="12">
        <f t="shared" si="401"/>
        <v>0</v>
      </c>
      <c r="BF218" s="12">
        <f t="shared" si="401"/>
        <v>1196.5</v>
      </c>
      <c r="BG218" s="12">
        <f t="shared" si="401"/>
        <v>0</v>
      </c>
      <c r="BH218" s="12">
        <f t="shared" si="401"/>
        <v>28</v>
      </c>
      <c r="BI218" s="12">
        <f t="shared" si="401"/>
        <v>0</v>
      </c>
      <c r="BJ218" s="12">
        <f t="shared" si="401"/>
        <v>2</v>
      </c>
      <c r="BK218" s="12">
        <f t="shared" si="401"/>
        <v>13201.5</v>
      </c>
      <c r="BL218" s="12">
        <f t="shared" si="401"/>
        <v>2</v>
      </c>
      <c r="BM218" s="12">
        <f t="shared" si="401"/>
        <v>0</v>
      </c>
      <c r="BN218" s="12">
        <f t="shared" si="401"/>
        <v>15</v>
      </c>
      <c r="BO218" s="12">
        <f t="shared" ref="BO218:DZ218" si="402">ROUND(BO101+BO102+BO97+BO100+BO14,1)</f>
        <v>0</v>
      </c>
      <c r="BP218" s="12">
        <f t="shared" si="402"/>
        <v>0</v>
      </c>
      <c r="BQ218" s="12">
        <f t="shared" si="402"/>
        <v>1</v>
      </c>
      <c r="BR218" s="12">
        <f t="shared" si="402"/>
        <v>0</v>
      </c>
      <c r="BS218" s="12">
        <f t="shared" si="402"/>
        <v>0</v>
      </c>
      <c r="BT218" s="12">
        <f t="shared" si="402"/>
        <v>0</v>
      </c>
      <c r="BU218" s="12">
        <f t="shared" si="402"/>
        <v>0</v>
      </c>
      <c r="BV218" s="12">
        <f t="shared" si="402"/>
        <v>0</v>
      </c>
      <c r="BW218" s="12">
        <f t="shared" si="402"/>
        <v>0</v>
      </c>
      <c r="BX218" s="12">
        <f t="shared" si="402"/>
        <v>0</v>
      </c>
      <c r="BY218" s="12">
        <f t="shared" si="402"/>
        <v>3</v>
      </c>
      <c r="BZ218" s="12">
        <f t="shared" si="402"/>
        <v>0</v>
      </c>
      <c r="CA218" s="12">
        <f t="shared" si="402"/>
        <v>0</v>
      </c>
      <c r="CB218" s="12">
        <f t="shared" si="402"/>
        <v>834</v>
      </c>
      <c r="CC218" s="12">
        <f t="shared" si="402"/>
        <v>0</v>
      </c>
      <c r="CD218" s="12">
        <f t="shared" si="402"/>
        <v>0</v>
      </c>
      <c r="CE218" s="12">
        <f t="shared" si="402"/>
        <v>0</v>
      </c>
      <c r="CF218" s="12">
        <f t="shared" si="402"/>
        <v>0</v>
      </c>
      <c r="CG218" s="12">
        <f t="shared" si="402"/>
        <v>0</v>
      </c>
      <c r="CH218" s="12">
        <f t="shared" si="402"/>
        <v>0</v>
      </c>
      <c r="CI218" s="12">
        <f t="shared" si="402"/>
        <v>0</v>
      </c>
      <c r="CJ218" s="12">
        <f t="shared" si="402"/>
        <v>1</v>
      </c>
      <c r="CK218" s="12">
        <f t="shared" si="402"/>
        <v>23.5</v>
      </c>
      <c r="CL218" s="12">
        <f t="shared" si="402"/>
        <v>5.5</v>
      </c>
      <c r="CM218" s="12">
        <f t="shared" si="402"/>
        <v>2</v>
      </c>
      <c r="CN218" s="12">
        <f t="shared" si="402"/>
        <v>692.5</v>
      </c>
      <c r="CO218" s="12">
        <f t="shared" si="402"/>
        <v>3</v>
      </c>
      <c r="CP218" s="12">
        <f t="shared" si="402"/>
        <v>2</v>
      </c>
      <c r="CQ218" s="12">
        <f t="shared" si="402"/>
        <v>0</v>
      </c>
      <c r="CR218" s="12">
        <f t="shared" si="402"/>
        <v>0</v>
      </c>
      <c r="CS218" s="12">
        <f t="shared" si="402"/>
        <v>0</v>
      </c>
      <c r="CT218" s="12">
        <f t="shared" si="402"/>
        <v>0</v>
      </c>
      <c r="CU218" s="12">
        <f t="shared" si="402"/>
        <v>396</v>
      </c>
      <c r="CV218" s="12">
        <f t="shared" si="402"/>
        <v>0</v>
      </c>
      <c r="CW218" s="12">
        <f t="shared" si="402"/>
        <v>0</v>
      </c>
      <c r="CX218" s="12">
        <f t="shared" si="402"/>
        <v>0</v>
      </c>
      <c r="CY218" s="12">
        <f t="shared" si="402"/>
        <v>0</v>
      </c>
      <c r="CZ218" s="12">
        <f t="shared" si="402"/>
        <v>0</v>
      </c>
      <c r="DA218" s="12">
        <f t="shared" si="402"/>
        <v>0</v>
      </c>
      <c r="DB218" s="12">
        <f t="shared" si="402"/>
        <v>0</v>
      </c>
      <c r="DC218" s="12">
        <f t="shared" si="402"/>
        <v>0</v>
      </c>
      <c r="DD218" s="12">
        <f t="shared" si="402"/>
        <v>0</v>
      </c>
      <c r="DE218" s="12">
        <f t="shared" si="402"/>
        <v>0</v>
      </c>
      <c r="DF218" s="12">
        <f t="shared" si="402"/>
        <v>30</v>
      </c>
      <c r="DG218" s="12">
        <f t="shared" si="402"/>
        <v>0</v>
      </c>
      <c r="DH218" s="12">
        <f t="shared" si="402"/>
        <v>0</v>
      </c>
      <c r="DI218" s="12">
        <f t="shared" si="402"/>
        <v>4</v>
      </c>
      <c r="DJ218" s="12">
        <f t="shared" si="402"/>
        <v>1</v>
      </c>
      <c r="DK218" s="12">
        <f t="shared" si="402"/>
        <v>1</v>
      </c>
      <c r="DL218" s="12">
        <f t="shared" si="402"/>
        <v>0</v>
      </c>
      <c r="DM218" s="12">
        <f t="shared" si="402"/>
        <v>0</v>
      </c>
      <c r="DN218" s="12">
        <f t="shared" si="402"/>
        <v>0.5</v>
      </c>
      <c r="DO218" s="12">
        <f t="shared" si="402"/>
        <v>1</v>
      </c>
      <c r="DP218" s="12">
        <f t="shared" si="402"/>
        <v>0</v>
      </c>
      <c r="DQ218" s="12">
        <f t="shared" si="402"/>
        <v>0</v>
      </c>
      <c r="DR218" s="12">
        <f t="shared" si="402"/>
        <v>0</v>
      </c>
      <c r="DS218" s="12">
        <f t="shared" si="402"/>
        <v>0</v>
      </c>
      <c r="DT218" s="12">
        <f t="shared" si="402"/>
        <v>0</v>
      </c>
      <c r="DU218" s="12">
        <f t="shared" si="402"/>
        <v>0</v>
      </c>
      <c r="DV218" s="12">
        <f t="shared" si="402"/>
        <v>0</v>
      </c>
      <c r="DW218" s="12">
        <f t="shared" si="402"/>
        <v>0</v>
      </c>
      <c r="DX218" s="12">
        <f t="shared" si="402"/>
        <v>0</v>
      </c>
      <c r="DY218" s="12">
        <f t="shared" si="402"/>
        <v>0</v>
      </c>
      <c r="DZ218" s="12">
        <f t="shared" si="402"/>
        <v>0</v>
      </c>
      <c r="EA218" s="12">
        <f t="shared" ref="EA218:FX218" si="403">ROUND(EA101+EA102+EA97+EA100+EA14,1)</f>
        <v>0</v>
      </c>
      <c r="EB218" s="12">
        <f t="shared" si="403"/>
        <v>0</v>
      </c>
      <c r="EC218" s="12">
        <f t="shared" si="403"/>
        <v>0</v>
      </c>
      <c r="ED218" s="12">
        <f t="shared" si="403"/>
        <v>0</v>
      </c>
      <c r="EE218" s="12">
        <f t="shared" si="403"/>
        <v>0</v>
      </c>
      <c r="EF218" s="12">
        <f t="shared" si="403"/>
        <v>0</v>
      </c>
      <c r="EG218" s="12">
        <f t="shared" si="403"/>
        <v>0</v>
      </c>
      <c r="EH218" s="12">
        <f t="shared" si="403"/>
        <v>0</v>
      </c>
      <c r="EI218" s="12">
        <f t="shared" si="403"/>
        <v>2</v>
      </c>
      <c r="EJ218" s="12">
        <f t="shared" si="403"/>
        <v>210.5</v>
      </c>
      <c r="EK218" s="12">
        <f t="shared" si="403"/>
        <v>0</v>
      </c>
      <c r="EL218" s="12">
        <f t="shared" si="403"/>
        <v>0</v>
      </c>
      <c r="EM218" s="12">
        <f t="shared" si="403"/>
        <v>0</v>
      </c>
      <c r="EN218" s="12">
        <f t="shared" si="403"/>
        <v>43</v>
      </c>
      <c r="EO218" s="12">
        <f t="shared" si="403"/>
        <v>0</v>
      </c>
      <c r="EP218" s="12">
        <f t="shared" si="403"/>
        <v>0</v>
      </c>
      <c r="EQ218" s="12">
        <f t="shared" si="403"/>
        <v>0</v>
      </c>
      <c r="ER218" s="12">
        <f t="shared" si="403"/>
        <v>0</v>
      </c>
      <c r="ES218" s="12">
        <f t="shared" si="403"/>
        <v>0</v>
      </c>
      <c r="ET218" s="12">
        <f t="shared" si="403"/>
        <v>0</v>
      </c>
      <c r="EU218" s="12">
        <f t="shared" si="403"/>
        <v>0</v>
      </c>
      <c r="EV218" s="12">
        <f t="shared" si="403"/>
        <v>0</v>
      </c>
      <c r="EW218" s="12">
        <f t="shared" si="403"/>
        <v>0</v>
      </c>
      <c r="EX218" s="12">
        <f t="shared" si="403"/>
        <v>0</v>
      </c>
      <c r="EY218" s="12">
        <f t="shared" si="403"/>
        <v>450</v>
      </c>
      <c r="EZ218" s="12">
        <f t="shared" si="403"/>
        <v>0</v>
      </c>
      <c r="FA218" s="12">
        <f t="shared" si="403"/>
        <v>0</v>
      </c>
      <c r="FB218" s="12">
        <f t="shared" si="403"/>
        <v>0</v>
      </c>
      <c r="FC218" s="12">
        <f t="shared" si="403"/>
        <v>0</v>
      </c>
      <c r="FD218" s="12">
        <f t="shared" si="403"/>
        <v>0</v>
      </c>
      <c r="FE218" s="12">
        <f t="shared" si="403"/>
        <v>0</v>
      </c>
      <c r="FF218" s="12">
        <f t="shared" si="403"/>
        <v>0</v>
      </c>
      <c r="FG218" s="12">
        <f t="shared" si="403"/>
        <v>0</v>
      </c>
      <c r="FH218" s="12">
        <f t="shared" si="403"/>
        <v>0</v>
      </c>
      <c r="FI218" s="12">
        <f t="shared" si="403"/>
        <v>0</v>
      </c>
      <c r="FJ218" s="12">
        <f t="shared" si="403"/>
        <v>0</v>
      </c>
      <c r="FK218" s="12">
        <f t="shared" si="403"/>
        <v>0</v>
      </c>
      <c r="FL218" s="12">
        <f t="shared" si="403"/>
        <v>0</v>
      </c>
      <c r="FM218" s="12">
        <f t="shared" si="403"/>
        <v>0</v>
      </c>
      <c r="FN218" s="12">
        <f t="shared" si="403"/>
        <v>267.5</v>
      </c>
      <c r="FO218" s="12">
        <f t="shared" si="403"/>
        <v>2</v>
      </c>
      <c r="FP218" s="12">
        <f t="shared" si="403"/>
        <v>0</v>
      </c>
      <c r="FQ218" s="12">
        <f t="shared" si="403"/>
        <v>0</v>
      </c>
      <c r="FR218" s="12">
        <f t="shared" si="403"/>
        <v>0</v>
      </c>
      <c r="FS218" s="12">
        <f t="shared" si="403"/>
        <v>0</v>
      </c>
      <c r="FT218" s="12">
        <f t="shared" si="403"/>
        <v>0</v>
      </c>
      <c r="FU218" s="12">
        <f t="shared" si="403"/>
        <v>0</v>
      </c>
      <c r="FV218" s="12">
        <f t="shared" si="403"/>
        <v>0</v>
      </c>
      <c r="FW218" s="12">
        <f t="shared" si="403"/>
        <v>0</v>
      </c>
      <c r="FX218" s="12">
        <f t="shared" si="403"/>
        <v>0</v>
      </c>
      <c r="FY218" s="12"/>
      <c r="FZ218" s="2">
        <f t="shared" si="391"/>
        <v>31079.5</v>
      </c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</row>
    <row r="219" spans="1:193" x14ac:dyDescent="0.35">
      <c r="A219" s="3" t="s">
        <v>1031</v>
      </c>
      <c r="B219" s="2" t="s">
        <v>1032</v>
      </c>
      <c r="C219" s="12">
        <f t="shared" ref="C219:AH219" si="404">C15+C35</f>
        <v>4</v>
      </c>
      <c r="D219" s="12">
        <f t="shared" si="404"/>
        <v>81</v>
      </c>
      <c r="E219" s="12">
        <f t="shared" si="404"/>
        <v>11</v>
      </c>
      <c r="F219" s="12">
        <f t="shared" si="404"/>
        <v>11</v>
      </c>
      <c r="G219" s="12">
        <f t="shared" si="404"/>
        <v>1</v>
      </c>
      <c r="H219" s="12">
        <f t="shared" si="404"/>
        <v>1</v>
      </c>
      <c r="I219" s="12">
        <f t="shared" si="404"/>
        <v>9</v>
      </c>
      <c r="J219" s="12">
        <f t="shared" si="404"/>
        <v>0</v>
      </c>
      <c r="K219" s="12">
        <f t="shared" si="404"/>
        <v>0</v>
      </c>
      <c r="L219" s="12">
        <f t="shared" si="404"/>
        <v>23</v>
      </c>
      <c r="M219" s="12">
        <f t="shared" si="404"/>
        <v>14</v>
      </c>
      <c r="N219" s="12">
        <f t="shared" si="404"/>
        <v>159.5</v>
      </c>
      <c r="O219" s="12">
        <f t="shared" si="404"/>
        <v>98</v>
      </c>
      <c r="P219" s="12">
        <f t="shared" si="404"/>
        <v>0</v>
      </c>
      <c r="Q219" s="12">
        <f t="shared" si="404"/>
        <v>209</v>
      </c>
      <c r="R219" s="12">
        <f t="shared" si="404"/>
        <v>1</v>
      </c>
      <c r="S219" s="12">
        <f t="shared" si="404"/>
        <v>0</v>
      </c>
      <c r="T219" s="12">
        <f t="shared" si="404"/>
        <v>0</v>
      </c>
      <c r="U219" s="12">
        <f t="shared" si="404"/>
        <v>0</v>
      </c>
      <c r="V219" s="12">
        <f t="shared" si="404"/>
        <v>0</v>
      </c>
      <c r="W219" s="12">
        <f t="shared" si="404"/>
        <v>1</v>
      </c>
      <c r="X219" s="12">
        <f t="shared" si="404"/>
        <v>0</v>
      </c>
      <c r="Y219" s="12">
        <f t="shared" si="404"/>
        <v>0</v>
      </c>
      <c r="Z219" s="12">
        <f t="shared" si="404"/>
        <v>0</v>
      </c>
      <c r="AA219" s="12">
        <f t="shared" si="404"/>
        <v>37</v>
      </c>
      <c r="AB219" s="12">
        <f t="shared" si="404"/>
        <v>46.5</v>
      </c>
      <c r="AC219" s="12">
        <f t="shared" si="404"/>
        <v>0</v>
      </c>
      <c r="AD219" s="12">
        <f t="shared" si="404"/>
        <v>6.5</v>
      </c>
      <c r="AE219" s="12">
        <f t="shared" si="404"/>
        <v>0</v>
      </c>
      <c r="AF219" s="12">
        <f t="shared" si="404"/>
        <v>0</v>
      </c>
      <c r="AG219" s="12">
        <f t="shared" si="404"/>
        <v>0</v>
      </c>
      <c r="AH219" s="12">
        <f t="shared" si="404"/>
        <v>0</v>
      </c>
      <c r="AI219" s="12">
        <f t="shared" ref="AI219:BN219" si="405">AI15+AI35</f>
        <v>0</v>
      </c>
      <c r="AJ219" s="12">
        <f t="shared" si="405"/>
        <v>0</v>
      </c>
      <c r="AK219" s="12">
        <f t="shared" si="405"/>
        <v>0</v>
      </c>
      <c r="AL219" s="12">
        <f t="shared" si="405"/>
        <v>0</v>
      </c>
      <c r="AM219" s="12">
        <f t="shared" si="405"/>
        <v>0</v>
      </c>
      <c r="AN219" s="12">
        <f t="shared" si="405"/>
        <v>1</v>
      </c>
      <c r="AO219" s="12">
        <f t="shared" si="405"/>
        <v>0</v>
      </c>
      <c r="AP219" s="12">
        <f t="shared" si="405"/>
        <v>191</v>
      </c>
      <c r="AQ219" s="12">
        <f t="shared" si="405"/>
        <v>0</v>
      </c>
      <c r="AR219" s="12">
        <f t="shared" si="405"/>
        <v>155</v>
      </c>
      <c r="AS219" s="12">
        <f t="shared" si="405"/>
        <v>16</v>
      </c>
      <c r="AT219" s="12">
        <f t="shared" si="405"/>
        <v>3</v>
      </c>
      <c r="AU219" s="12">
        <f t="shared" si="405"/>
        <v>0</v>
      </c>
      <c r="AV219" s="12">
        <f t="shared" si="405"/>
        <v>0</v>
      </c>
      <c r="AW219" s="12">
        <f t="shared" si="405"/>
        <v>2</v>
      </c>
      <c r="AX219" s="12">
        <f t="shared" si="405"/>
        <v>0</v>
      </c>
      <c r="AY219" s="12">
        <f t="shared" si="405"/>
        <v>0</v>
      </c>
      <c r="AZ219" s="12">
        <f t="shared" si="405"/>
        <v>1</v>
      </c>
      <c r="BA219" s="12">
        <f t="shared" si="405"/>
        <v>0.5</v>
      </c>
      <c r="BB219" s="12">
        <f t="shared" si="405"/>
        <v>9</v>
      </c>
      <c r="BC219" s="12">
        <f t="shared" si="405"/>
        <v>30</v>
      </c>
      <c r="BD219" s="12">
        <f t="shared" si="405"/>
        <v>4</v>
      </c>
      <c r="BE219" s="12">
        <f t="shared" si="405"/>
        <v>0</v>
      </c>
      <c r="BF219" s="12">
        <f t="shared" si="405"/>
        <v>31.5</v>
      </c>
      <c r="BG219" s="12">
        <f t="shared" si="405"/>
        <v>0</v>
      </c>
      <c r="BH219" s="12">
        <f t="shared" si="405"/>
        <v>12</v>
      </c>
      <c r="BI219" s="12">
        <f t="shared" si="405"/>
        <v>0</v>
      </c>
      <c r="BJ219" s="12">
        <f t="shared" si="405"/>
        <v>15.5</v>
      </c>
      <c r="BK219" s="12">
        <f t="shared" si="405"/>
        <v>83</v>
      </c>
      <c r="BL219" s="12">
        <f t="shared" si="405"/>
        <v>2.5</v>
      </c>
      <c r="BM219" s="12">
        <f t="shared" si="405"/>
        <v>18.5</v>
      </c>
      <c r="BN219" s="12">
        <f t="shared" si="405"/>
        <v>33.5</v>
      </c>
      <c r="BO219" s="12">
        <f t="shared" ref="BO219:CT219" si="406">BO15+BO35</f>
        <v>3</v>
      </c>
      <c r="BP219" s="12">
        <f t="shared" si="406"/>
        <v>0</v>
      </c>
      <c r="BQ219" s="12">
        <f t="shared" si="406"/>
        <v>2</v>
      </c>
      <c r="BR219" s="12">
        <f t="shared" si="406"/>
        <v>0</v>
      </c>
      <c r="BS219" s="12">
        <f t="shared" si="406"/>
        <v>0</v>
      </c>
      <c r="BT219" s="12">
        <f t="shared" si="406"/>
        <v>0</v>
      </c>
      <c r="BU219" s="12">
        <f t="shared" si="406"/>
        <v>0</v>
      </c>
      <c r="BV219" s="12">
        <f t="shared" si="406"/>
        <v>0</v>
      </c>
      <c r="BW219" s="12">
        <f t="shared" si="406"/>
        <v>0</v>
      </c>
      <c r="BX219" s="12">
        <f t="shared" si="406"/>
        <v>0</v>
      </c>
      <c r="BY219" s="12">
        <f t="shared" si="406"/>
        <v>0</v>
      </c>
      <c r="BZ219" s="12">
        <f t="shared" si="406"/>
        <v>0</v>
      </c>
      <c r="CA219" s="12">
        <f t="shared" si="406"/>
        <v>0</v>
      </c>
      <c r="CB219" s="12">
        <f t="shared" si="406"/>
        <v>235</v>
      </c>
      <c r="CC219" s="12">
        <f t="shared" si="406"/>
        <v>0</v>
      </c>
      <c r="CD219" s="12">
        <f t="shared" si="406"/>
        <v>0</v>
      </c>
      <c r="CE219" s="12">
        <f t="shared" si="406"/>
        <v>0</v>
      </c>
      <c r="CF219" s="12">
        <f t="shared" si="406"/>
        <v>0</v>
      </c>
      <c r="CG219" s="12">
        <f t="shared" si="406"/>
        <v>0</v>
      </c>
      <c r="CH219" s="12">
        <f t="shared" si="406"/>
        <v>0</v>
      </c>
      <c r="CI219" s="12">
        <f t="shared" si="406"/>
        <v>0</v>
      </c>
      <c r="CJ219" s="12">
        <f t="shared" si="406"/>
        <v>0</v>
      </c>
      <c r="CK219" s="12">
        <f t="shared" si="406"/>
        <v>0</v>
      </c>
      <c r="CL219" s="12">
        <f t="shared" si="406"/>
        <v>4</v>
      </c>
      <c r="CM219" s="12">
        <f t="shared" si="406"/>
        <v>0</v>
      </c>
      <c r="CN219" s="12">
        <f t="shared" si="406"/>
        <v>232</v>
      </c>
      <c r="CO219" s="12">
        <f t="shared" si="406"/>
        <v>69.5</v>
      </c>
      <c r="CP219" s="12">
        <f t="shared" si="406"/>
        <v>3</v>
      </c>
      <c r="CQ219" s="12">
        <f t="shared" si="406"/>
        <v>0</v>
      </c>
      <c r="CR219" s="12">
        <f t="shared" si="406"/>
        <v>0</v>
      </c>
      <c r="CS219" s="12">
        <f t="shared" si="406"/>
        <v>0</v>
      </c>
      <c r="CT219" s="12">
        <f t="shared" si="406"/>
        <v>0</v>
      </c>
      <c r="CU219" s="12">
        <f t="shared" ref="CU219:DP219" si="407">CU15+CU35</f>
        <v>2</v>
      </c>
      <c r="CV219" s="12">
        <f t="shared" si="407"/>
        <v>0</v>
      </c>
      <c r="CW219" s="12">
        <f t="shared" si="407"/>
        <v>0</v>
      </c>
      <c r="CX219" s="12">
        <f t="shared" si="407"/>
        <v>0</v>
      </c>
      <c r="CY219" s="12">
        <f t="shared" si="407"/>
        <v>0</v>
      </c>
      <c r="CZ219" s="12">
        <f t="shared" si="407"/>
        <v>0</v>
      </c>
      <c r="DA219" s="12">
        <f t="shared" si="407"/>
        <v>0</v>
      </c>
      <c r="DB219" s="12">
        <f t="shared" si="407"/>
        <v>0</v>
      </c>
      <c r="DC219" s="12">
        <f t="shared" si="407"/>
        <v>0</v>
      </c>
      <c r="DD219" s="12">
        <f t="shared" si="407"/>
        <v>0</v>
      </c>
      <c r="DE219" s="12">
        <f t="shared" si="407"/>
        <v>0</v>
      </c>
      <c r="DF219" s="12">
        <f t="shared" si="407"/>
        <v>18.5</v>
      </c>
      <c r="DG219" s="12">
        <f t="shared" si="407"/>
        <v>0</v>
      </c>
      <c r="DH219" s="12">
        <f t="shared" si="407"/>
        <v>0</v>
      </c>
      <c r="DI219" s="12">
        <f t="shared" si="407"/>
        <v>0</v>
      </c>
      <c r="DJ219" s="12">
        <f t="shared" si="407"/>
        <v>0</v>
      </c>
      <c r="DK219" s="12">
        <f t="shared" si="407"/>
        <v>0</v>
      </c>
      <c r="DL219" s="12">
        <f t="shared" si="407"/>
        <v>0</v>
      </c>
      <c r="DM219" s="12">
        <f t="shared" si="407"/>
        <v>0</v>
      </c>
      <c r="DN219" s="12">
        <f t="shared" si="407"/>
        <v>1</v>
      </c>
      <c r="DO219" s="12">
        <f t="shared" si="407"/>
        <v>0</v>
      </c>
      <c r="DP219" s="12">
        <f t="shared" si="407"/>
        <v>0</v>
      </c>
      <c r="DQ219" s="12">
        <f t="shared" ref="DQ219:FX219" si="408">DQ15+DQ35</f>
        <v>1</v>
      </c>
      <c r="DR219" s="12">
        <f t="shared" si="408"/>
        <v>0</v>
      </c>
      <c r="DS219" s="12">
        <f t="shared" si="408"/>
        <v>0</v>
      </c>
      <c r="DT219" s="12">
        <f t="shared" si="408"/>
        <v>0</v>
      </c>
      <c r="DU219" s="12">
        <f t="shared" si="408"/>
        <v>0</v>
      </c>
      <c r="DV219" s="12">
        <f t="shared" si="408"/>
        <v>0</v>
      </c>
      <c r="DW219" s="12">
        <f t="shared" si="408"/>
        <v>0</v>
      </c>
      <c r="DX219" s="12">
        <f t="shared" si="408"/>
        <v>0</v>
      </c>
      <c r="DY219" s="12">
        <f t="shared" si="408"/>
        <v>0</v>
      </c>
      <c r="DZ219" s="12">
        <f t="shared" si="408"/>
        <v>1</v>
      </c>
      <c r="EA219" s="12">
        <f t="shared" si="408"/>
        <v>0</v>
      </c>
      <c r="EB219" s="12">
        <f t="shared" si="408"/>
        <v>0</v>
      </c>
      <c r="EC219" s="12">
        <f t="shared" si="408"/>
        <v>0</v>
      </c>
      <c r="ED219" s="12">
        <f t="shared" si="408"/>
        <v>0</v>
      </c>
      <c r="EE219" s="12">
        <f t="shared" si="408"/>
        <v>0</v>
      </c>
      <c r="EF219" s="12">
        <f t="shared" si="408"/>
        <v>2</v>
      </c>
      <c r="EG219" s="12">
        <f t="shared" si="408"/>
        <v>0</v>
      </c>
      <c r="EH219" s="12">
        <f t="shared" si="408"/>
        <v>0</v>
      </c>
      <c r="EI219" s="12">
        <f t="shared" si="408"/>
        <v>24.5</v>
      </c>
      <c r="EJ219" s="12">
        <f t="shared" si="408"/>
        <v>26</v>
      </c>
      <c r="EK219" s="12">
        <f t="shared" si="408"/>
        <v>0</v>
      </c>
      <c r="EL219" s="12">
        <f t="shared" si="408"/>
        <v>0</v>
      </c>
      <c r="EM219" s="12">
        <f t="shared" si="408"/>
        <v>0</v>
      </c>
      <c r="EN219" s="12">
        <f t="shared" si="408"/>
        <v>0</v>
      </c>
      <c r="EO219" s="12">
        <f t="shared" si="408"/>
        <v>0</v>
      </c>
      <c r="EP219" s="12">
        <f t="shared" si="408"/>
        <v>0</v>
      </c>
      <c r="EQ219" s="12">
        <f t="shared" si="408"/>
        <v>2</v>
      </c>
      <c r="ER219" s="12">
        <f t="shared" si="408"/>
        <v>2</v>
      </c>
      <c r="ES219" s="12">
        <f t="shared" si="408"/>
        <v>0</v>
      </c>
      <c r="ET219" s="12">
        <f t="shared" si="408"/>
        <v>0</v>
      </c>
      <c r="EU219" s="12">
        <f t="shared" si="408"/>
        <v>0</v>
      </c>
      <c r="EV219" s="12">
        <f t="shared" si="408"/>
        <v>0</v>
      </c>
      <c r="EW219" s="12">
        <f t="shared" si="408"/>
        <v>0</v>
      </c>
      <c r="EX219" s="12">
        <f t="shared" si="408"/>
        <v>0</v>
      </c>
      <c r="EY219" s="12">
        <f t="shared" si="408"/>
        <v>0</v>
      </c>
      <c r="EZ219" s="12">
        <f t="shared" si="408"/>
        <v>0</v>
      </c>
      <c r="FA219" s="12">
        <f t="shared" si="408"/>
        <v>12</v>
      </c>
      <c r="FB219" s="12">
        <f t="shared" si="408"/>
        <v>0</v>
      </c>
      <c r="FC219" s="12">
        <f t="shared" si="408"/>
        <v>4</v>
      </c>
      <c r="FD219" s="12">
        <f t="shared" si="408"/>
        <v>0</v>
      </c>
      <c r="FE219" s="12">
        <f t="shared" si="408"/>
        <v>0</v>
      </c>
      <c r="FF219" s="12">
        <f t="shared" si="408"/>
        <v>0</v>
      </c>
      <c r="FG219" s="12">
        <f t="shared" si="408"/>
        <v>0</v>
      </c>
      <c r="FH219" s="12">
        <f t="shared" si="408"/>
        <v>0</v>
      </c>
      <c r="FI219" s="12">
        <f t="shared" si="408"/>
        <v>0</v>
      </c>
      <c r="FJ219" s="12">
        <f t="shared" si="408"/>
        <v>0</v>
      </c>
      <c r="FK219" s="12">
        <f t="shared" si="408"/>
        <v>0</v>
      </c>
      <c r="FL219" s="12">
        <f t="shared" si="408"/>
        <v>0</v>
      </c>
      <c r="FM219" s="12">
        <f t="shared" si="408"/>
        <v>0</v>
      </c>
      <c r="FN219" s="12">
        <f t="shared" si="408"/>
        <v>15.5</v>
      </c>
      <c r="FO219" s="12">
        <f t="shared" si="408"/>
        <v>0</v>
      </c>
      <c r="FP219" s="12">
        <f t="shared" si="408"/>
        <v>0</v>
      </c>
      <c r="FQ219" s="12">
        <f t="shared" si="408"/>
        <v>0</v>
      </c>
      <c r="FR219" s="12">
        <f t="shared" si="408"/>
        <v>0</v>
      </c>
      <c r="FS219" s="12">
        <f t="shared" si="408"/>
        <v>0</v>
      </c>
      <c r="FT219" s="12">
        <f t="shared" si="408"/>
        <v>0</v>
      </c>
      <c r="FU219" s="12">
        <f t="shared" si="408"/>
        <v>0</v>
      </c>
      <c r="FV219" s="12">
        <f t="shared" si="408"/>
        <v>1</v>
      </c>
      <c r="FW219" s="12">
        <f t="shared" si="408"/>
        <v>2</v>
      </c>
      <c r="FX219" s="12">
        <f t="shared" si="408"/>
        <v>0</v>
      </c>
      <c r="FY219" s="12"/>
      <c r="FZ219" s="2">
        <f t="shared" si="391"/>
        <v>1985.5</v>
      </c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</row>
    <row r="220" spans="1:193" x14ac:dyDescent="0.35">
      <c r="A220" s="3" t="s">
        <v>972</v>
      </c>
      <c r="B220" s="2" t="s">
        <v>973</v>
      </c>
      <c r="C220" s="2">
        <f t="shared" ref="C220:AH220" si="409">ROUND((C214*C215)+(C216*C218)+(C217*C219),2)</f>
        <v>72065260.510000005</v>
      </c>
      <c r="D220" s="2">
        <f t="shared" si="409"/>
        <v>413458285.69999999</v>
      </c>
      <c r="E220" s="2">
        <f t="shared" si="409"/>
        <v>59355419.590000004</v>
      </c>
      <c r="F220" s="2">
        <f t="shared" si="409"/>
        <v>269321110.63</v>
      </c>
      <c r="G220" s="2">
        <f t="shared" si="409"/>
        <v>20416564.359999999</v>
      </c>
      <c r="H220" s="2">
        <f t="shared" si="409"/>
        <v>11850946.300000001</v>
      </c>
      <c r="I220" s="2">
        <f t="shared" si="409"/>
        <v>86217033.469999999</v>
      </c>
      <c r="J220" s="2">
        <f t="shared" si="409"/>
        <v>22000579.719999999</v>
      </c>
      <c r="K220" s="2">
        <f t="shared" si="409"/>
        <v>2750072.47</v>
      </c>
      <c r="L220" s="2">
        <f t="shared" si="409"/>
        <v>23040038.780000001</v>
      </c>
      <c r="M220" s="2">
        <f t="shared" si="409"/>
        <v>9419184.9100000001</v>
      </c>
      <c r="N220" s="2">
        <f t="shared" si="409"/>
        <v>551380191.20000005</v>
      </c>
      <c r="O220" s="2">
        <f t="shared" si="409"/>
        <v>136743136.81999999</v>
      </c>
      <c r="P220" s="2">
        <f t="shared" si="409"/>
        <v>3463873.97</v>
      </c>
      <c r="Q220" s="2">
        <f t="shared" si="409"/>
        <v>437265036.14999998</v>
      </c>
      <c r="R220" s="2">
        <f t="shared" si="409"/>
        <v>74689305.890000001</v>
      </c>
      <c r="S220" s="2">
        <f t="shared" si="409"/>
        <v>17255822.739999998</v>
      </c>
      <c r="T220" s="2">
        <f t="shared" si="409"/>
        <v>1770670.4</v>
      </c>
      <c r="U220" s="2">
        <f t="shared" si="409"/>
        <v>597601.26</v>
      </c>
      <c r="V220" s="2">
        <f t="shared" si="409"/>
        <v>2799872.57</v>
      </c>
      <c r="W220" s="2">
        <f t="shared" si="409"/>
        <v>562922.5</v>
      </c>
      <c r="X220" s="2">
        <f t="shared" si="409"/>
        <v>553334.5</v>
      </c>
      <c r="Y220" s="2">
        <f t="shared" si="409"/>
        <v>9355755.9299999997</v>
      </c>
      <c r="Z220" s="2">
        <f t="shared" si="409"/>
        <v>2556405.39</v>
      </c>
      <c r="AA220" s="2">
        <f t="shared" si="409"/>
        <v>339254315.37</v>
      </c>
      <c r="AB220" s="2">
        <f t="shared" si="409"/>
        <v>296238754</v>
      </c>
      <c r="AC220" s="2">
        <f t="shared" si="409"/>
        <v>9379019.7799999993</v>
      </c>
      <c r="AD220" s="2">
        <f t="shared" si="409"/>
        <v>15944128.82</v>
      </c>
      <c r="AE220" s="2">
        <f t="shared" si="409"/>
        <v>1073468.93</v>
      </c>
      <c r="AF220" s="2">
        <f t="shared" si="409"/>
        <v>1814937.16</v>
      </c>
      <c r="AG220" s="2">
        <f t="shared" si="409"/>
        <v>6479547</v>
      </c>
      <c r="AH220" s="2">
        <f t="shared" si="409"/>
        <v>10048554.52</v>
      </c>
      <c r="AI220" s="2">
        <f t="shared" ref="AI220:BN220" si="410">ROUND((AI214*AI215)+(AI216*AI218)+(AI217*AI219),2)</f>
        <v>4238542.2699999996</v>
      </c>
      <c r="AJ220" s="2">
        <f t="shared" si="410"/>
        <v>2008604.24</v>
      </c>
      <c r="AK220" s="2">
        <f t="shared" si="410"/>
        <v>1798337.13</v>
      </c>
      <c r="AL220" s="2">
        <f t="shared" si="410"/>
        <v>3192740.07</v>
      </c>
      <c r="AM220" s="2">
        <f t="shared" si="410"/>
        <v>3386407.14</v>
      </c>
      <c r="AN220" s="2">
        <f t="shared" si="410"/>
        <v>2964394.23</v>
      </c>
      <c r="AO220" s="2">
        <f t="shared" si="410"/>
        <v>44625965.899999999</v>
      </c>
      <c r="AP220" s="2">
        <f t="shared" si="410"/>
        <v>932553310.19000006</v>
      </c>
      <c r="AQ220" s="2">
        <f t="shared" si="410"/>
        <v>2782979.19</v>
      </c>
      <c r="AR220" s="2">
        <f t="shared" si="410"/>
        <v>672943086.71000004</v>
      </c>
      <c r="AS220" s="2">
        <f t="shared" si="410"/>
        <v>69402633.989999995</v>
      </c>
      <c r="AT220" s="2">
        <f t="shared" si="410"/>
        <v>26158845.739999998</v>
      </c>
      <c r="AU220" s="2">
        <f t="shared" si="410"/>
        <v>2965872.92</v>
      </c>
      <c r="AV220" s="2">
        <f t="shared" si="410"/>
        <v>3275740.24</v>
      </c>
      <c r="AW220" s="2">
        <f t="shared" si="410"/>
        <v>2841181.95</v>
      </c>
      <c r="AX220" s="2">
        <f t="shared" si="410"/>
        <v>896401.89</v>
      </c>
      <c r="AY220" s="2">
        <f t="shared" si="410"/>
        <v>4332609.1399999997</v>
      </c>
      <c r="AZ220" s="2">
        <f t="shared" si="410"/>
        <v>131412196.22</v>
      </c>
      <c r="BA220" s="2">
        <f t="shared" si="410"/>
        <v>100454667.16</v>
      </c>
      <c r="BB220" s="2">
        <f t="shared" si="410"/>
        <v>82446225.629999995</v>
      </c>
      <c r="BC220" s="2">
        <f t="shared" si="410"/>
        <v>270428625.26999998</v>
      </c>
      <c r="BD220" s="2">
        <f t="shared" si="410"/>
        <v>40249170.119999997</v>
      </c>
      <c r="BE220" s="2">
        <f t="shared" si="410"/>
        <v>12084825.48</v>
      </c>
      <c r="BF220" s="2">
        <f t="shared" si="410"/>
        <v>282621790.81</v>
      </c>
      <c r="BG220" s="2">
        <f t="shared" si="410"/>
        <v>10176928.119999999</v>
      </c>
      <c r="BH220" s="2">
        <f t="shared" si="410"/>
        <v>6318108.46</v>
      </c>
      <c r="BI220" s="2">
        <f t="shared" si="410"/>
        <v>2816472.61</v>
      </c>
      <c r="BJ220" s="2">
        <f t="shared" si="410"/>
        <v>69860947.609999999</v>
      </c>
      <c r="BK220" s="2">
        <f t="shared" si="410"/>
        <v>381117380.83999997</v>
      </c>
      <c r="BL220" s="2">
        <f t="shared" si="410"/>
        <v>814064.96</v>
      </c>
      <c r="BM220" s="2">
        <f t="shared" si="410"/>
        <v>3834919.05</v>
      </c>
      <c r="BN220" s="2">
        <f t="shared" si="410"/>
        <v>33602107.840000004</v>
      </c>
      <c r="BO220" s="2">
        <f t="shared" ref="BO220" si="411">ROUND((BO214*BO215)+(BO216*BO218)+(BO217*BO219),2)</f>
        <v>13153858.34</v>
      </c>
      <c r="BP220" s="2">
        <f t="shared" ref="BP220:EA220" si="412">ROUND((BP214*BP215)+(BP216*BP218)+(BP217*BP219),2)</f>
        <v>1516136.53</v>
      </c>
      <c r="BQ220" s="2">
        <f t="shared" si="412"/>
        <v>64599365.469999999</v>
      </c>
      <c r="BR220" s="2">
        <f t="shared" si="412"/>
        <v>49517904.409999996</v>
      </c>
      <c r="BS220" s="2">
        <f t="shared" si="412"/>
        <v>12816333.689999999</v>
      </c>
      <c r="BT220" s="2">
        <f t="shared" si="412"/>
        <v>3906541.57</v>
      </c>
      <c r="BU220" s="2">
        <f t="shared" si="412"/>
        <v>4227475.58</v>
      </c>
      <c r="BV220" s="2">
        <f t="shared" si="412"/>
        <v>13755895.67</v>
      </c>
      <c r="BW220" s="2">
        <f t="shared" si="412"/>
        <v>22327047.079999998</v>
      </c>
      <c r="BX220" s="2">
        <f t="shared" si="412"/>
        <v>630801.32999999996</v>
      </c>
      <c r="BY220" s="2">
        <f t="shared" si="412"/>
        <v>4376222.49</v>
      </c>
      <c r="BZ220" s="2">
        <f t="shared" si="412"/>
        <v>2523205.3199999998</v>
      </c>
      <c r="CA220" s="2">
        <f t="shared" si="412"/>
        <v>1565936.6399999999</v>
      </c>
      <c r="CB220" s="2">
        <f t="shared" si="412"/>
        <v>797328304.60000002</v>
      </c>
      <c r="CC220" s="2">
        <f t="shared" si="412"/>
        <v>2058404.34</v>
      </c>
      <c r="CD220" s="2">
        <f t="shared" si="412"/>
        <v>553334.5</v>
      </c>
      <c r="CE220" s="2">
        <f t="shared" si="412"/>
        <v>1748537.02</v>
      </c>
      <c r="CF220" s="2">
        <f t="shared" si="412"/>
        <v>1106669</v>
      </c>
      <c r="CG220" s="2">
        <f t="shared" si="412"/>
        <v>2113737.79</v>
      </c>
      <c r="CH220" s="2">
        <f t="shared" si="412"/>
        <v>996002.1</v>
      </c>
      <c r="CI220" s="2">
        <f t="shared" si="412"/>
        <v>7558549.2699999996</v>
      </c>
      <c r="CJ220" s="2">
        <f t="shared" si="412"/>
        <v>9112832.5299999993</v>
      </c>
      <c r="CK220" s="2">
        <f t="shared" si="412"/>
        <v>53064271.359999999</v>
      </c>
      <c r="CL220" s="2">
        <f t="shared" si="412"/>
        <v>12800552.119999999</v>
      </c>
      <c r="CM220" s="2">
        <f t="shared" si="412"/>
        <v>7508682.4500000002</v>
      </c>
      <c r="CN220" s="2">
        <f t="shared" si="412"/>
        <v>351097256.26999998</v>
      </c>
      <c r="CO220" s="2">
        <f t="shared" si="412"/>
        <v>154791504.22999999</v>
      </c>
      <c r="CP220" s="2">
        <f t="shared" si="412"/>
        <v>9537197.3399999999</v>
      </c>
      <c r="CQ220" s="2">
        <f t="shared" si="412"/>
        <v>8399617.7100000009</v>
      </c>
      <c r="CR220" s="2">
        <f t="shared" si="412"/>
        <v>2158004.5499999998</v>
      </c>
      <c r="CS220" s="2">
        <f t="shared" si="412"/>
        <v>2716872.4</v>
      </c>
      <c r="CT220" s="2">
        <f t="shared" si="412"/>
        <v>1239469.28</v>
      </c>
      <c r="CU220" s="2">
        <f t="shared" si="412"/>
        <v>4910724.2300000004</v>
      </c>
      <c r="CV220" s="2">
        <f t="shared" si="412"/>
        <v>553334.5</v>
      </c>
      <c r="CW220" s="2">
        <f t="shared" si="412"/>
        <v>2069471.03</v>
      </c>
      <c r="CX220" s="2">
        <f t="shared" si="412"/>
        <v>5057477.33</v>
      </c>
      <c r="CY220" s="2">
        <f t="shared" si="412"/>
        <v>553334.5</v>
      </c>
      <c r="CZ220" s="2">
        <f t="shared" si="412"/>
        <v>19568121.260000002</v>
      </c>
      <c r="DA220" s="2">
        <f t="shared" si="412"/>
        <v>2252071.42</v>
      </c>
      <c r="DB220" s="2">
        <f t="shared" si="412"/>
        <v>3436207.25</v>
      </c>
      <c r="DC220" s="2">
        <f t="shared" si="412"/>
        <v>2135871.17</v>
      </c>
      <c r="DD220" s="2">
        <f t="shared" si="412"/>
        <v>1931137.41</v>
      </c>
      <c r="DE220" s="2">
        <f t="shared" si="412"/>
        <v>3093139.86</v>
      </c>
      <c r="DF220" s="2">
        <f t="shared" si="412"/>
        <v>220171107.84999999</v>
      </c>
      <c r="DG220" s="2">
        <f t="shared" si="412"/>
        <v>1034735.52</v>
      </c>
      <c r="DH220" s="2">
        <f t="shared" si="412"/>
        <v>18636305.960000001</v>
      </c>
      <c r="DI220" s="2">
        <f t="shared" si="412"/>
        <v>26049748.170000002</v>
      </c>
      <c r="DJ220" s="2">
        <f t="shared" si="412"/>
        <v>6650494</v>
      </c>
      <c r="DK220" s="2">
        <f t="shared" si="412"/>
        <v>5239491.03</v>
      </c>
      <c r="DL220" s="2">
        <f t="shared" si="412"/>
        <v>62151637.710000001</v>
      </c>
      <c r="DM220" s="2">
        <f t="shared" si="412"/>
        <v>2600672.15</v>
      </c>
      <c r="DN220" s="2">
        <f t="shared" si="412"/>
        <v>14340658.210000001</v>
      </c>
      <c r="DO220" s="2">
        <f t="shared" si="412"/>
        <v>36419890.100000001</v>
      </c>
      <c r="DP220" s="2">
        <f t="shared" si="412"/>
        <v>2202271.31</v>
      </c>
      <c r="DQ220" s="2">
        <f t="shared" si="412"/>
        <v>9825742.0299999993</v>
      </c>
      <c r="DR220" s="2">
        <f t="shared" si="412"/>
        <v>14011536.210000001</v>
      </c>
      <c r="DS220" s="2">
        <f t="shared" si="412"/>
        <v>6031346.0499999998</v>
      </c>
      <c r="DT220" s="2">
        <f t="shared" si="412"/>
        <v>1936670.75</v>
      </c>
      <c r="DU220" s="2">
        <f t="shared" si="412"/>
        <v>3829074.74</v>
      </c>
      <c r="DV220" s="2">
        <f t="shared" si="412"/>
        <v>2191204.62</v>
      </c>
      <c r="DW220" s="2">
        <f t="shared" si="412"/>
        <v>3154006.65</v>
      </c>
      <c r="DX220" s="2">
        <f t="shared" si="412"/>
        <v>1859203.92</v>
      </c>
      <c r="DY220" s="2">
        <f t="shared" si="412"/>
        <v>3098673.2</v>
      </c>
      <c r="DZ220" s="2">
        <f t="shared" si="412"/>
        <v>6721535.4900000002</v>
      </c>
      <c r="EA220" s="2">
        <f t="shared" si="412"/>
        <v>5616345.1799999997</v>
      </c>
      <c r="EB220" s="2">
        <f t="shared" ref="EB220:FX220" si="413">ROUND((EB214*EB215)+(EB216*EB218)+(EB217*EB219),2)</f>
        <v>5511211.6200000001</v>
      </c>
      <c r="EC220" s="2">
        <f t="shared" si="413"/>
        <v>2877339.4</v>
      </c>
      <c r="ED220" s="2">
        <f t="shared" si="413"/>
        <v>17114636.09</v>
      </c>
      <c r="EE220" s="2">
        <f t="shared" si="413"/>
        <v>2052871</v>
      </c>
      <c r="EF220" s="2">
        <f t="shared" si="413"/>
        <v>13963205.4</v>
      </c>
      <c r="EG220" s="2">
        <f t="shared" si="413"/>
        <v>2766672.5</v>
      </c>
      <c r="EH220" s="2">
        <f t="shared" si="413"/>
        <v>2722405.74</v>
      </c>
      <c r="EI220" s="2">
        <f t="shared" si="413"/>
        <v>146983575.37</v>
      </c>
      <c r="EJ220" s="2">
        <f t="shared" si="413"/>
        <v>110377688.88</v>
      </c>
      <c r="EK220" s="2">
        <f t="shared" si="413"/>
        <v>7342748.8200000003</v>
      </c>
      <c r="EL220" s="2">
        <f t="shared" si="413"/>
        <v>4946810.43</v>
      </c>
      <c r="EM220" s="2">
        <f t="shared" si="413"/>
        <v>3928674.95</v>
      </c>
      <c r="EN220" s="2">
        <f t="shared" si="413"/>
        <v>10150593.789999999</v>
      </c>
      <c r="EO220" s="2">
        <f t="shared" si="413"/>
        <v>3176140.03</v>
      </c>
      <c r="EP220" s="2">
        <f t="shared" si="413"/>
        <v>4742076.67</v>
      </c>
      <c r="EQ220" s="2">
        <f t="shared" si="413"/>
        <v>27978061.620000001</v>
      </c>
      <c r="ER220" s="2">
        <f t="shared" si="413"/>
        <v>3411116.49</v>
      </c>
      <c r="ES220" s="2">
        <f t="shared" si="413"/>
        <v>1737470.33</v>
      </c>
      <c r="ET220" s="2">
        <f t="shared" si="413"/>
        <v>2185671.2799999998</v>
      </c>
      <c r="EU220" s="2">
        <f t="shared" si="413"/>
        <v>6285879.9199999999</v>
      </c>
      <c r="EV220" s="2">
        <f t="shared" si="413"/>
        <v>730401.54</v>
      </c>
      <c r="EW220" s="2">
        <f t="shared" si="413"/>
        <v>8261284.0899999999</v>
      </c>
      <c r="EX220" s="2">
        <f t="shared" si="413"/>
        <v>1920070.72</v>
      </c>
      <c r="EY220" s="2">
        <f t="shared" si="413"/>
        <v>6940404.6900000004</v>
      </c>
      <c r="EZ220" s="2">
        <f t="shared" si="413"/>
        <v>1405469.63</v>
      </c>
      <c r="FA220" s="2">
        <f t="shared" si="413"/>
        <v>36026465.049999997</v>
      </c>
      <c r="FB220" s="2">
        <f t="shared" si="413"/>
        <v>3048873.1</v>
      </c>
      <c r="FC220" s="2">
        <f t="shared" si="413"/>
        <v>18197683.620000001</v>
      </c>
      <c r="FD220" s="2">
        <f t="shared" si="413"/>
        <v>4415609.3099999996</v>
      </c>
      <c r="FE220" s="2">
        <f t="shared" si="413"/>
        <v>774668.3</v>
      </c>
      <c r="FF220" s="2">
        <f t="shared" si="413"/>
        <v>1936670.75</v>
      </c>
      <c r="FG220" s="2">
        <f t="shared" si="413"/>
        <v>1261602.6599999999</v>
      </c>
      <c r="FH220" s="2">
        <f t="shared" si="413"/>
        <v>763601.61</v>
      </c>
      <c r="FI220" s="2">
        <f t="shared" si="413"/>
        <v>18204705.050000001</v>
      </c>
      <c r="FJ220" s="2">
        <f t="shared" si="413"/>
        <v>22315980.390000001</v>
      </c>
      <c r="FK220" s="2">
        <f t="shared" si="413"/>
        <v>27467524.579999998</v>
      </c>
      <c r="FL220" s="2">
        <f t="shared" si="413"/>
        <v>94492932.569999993</v>
      </c>
      <c r="FM220" s="2">
        <f t="shared" si="413"/>
        <v>44062026.240000002</v>
      </c>
      <c r="FN220" s="2">
        <f t="shared" si="413"/>
        <v>251092657.19</v>
      </c>
      <c r="FO220" s="2">
        <f t="shared" si="413"/>
        <v>12384666.07</v>
      </c>
      <c r="FP220" s="2">
        <f t="shared" si="413"/>
        <v>25912654.640000001</v>
      </c>
      <c r="FQ220" s="2">
        <f t="shared" si="413"/>
        <v>10873022.93</v>
      </c>
      <c r="FR220" s="2">
        <f t="shared" si="413"/>
        <v>1798337.13</v>
      </c>
      <c r="FS220" s="2">
        <f t="shared" si="413"/>
        <v>1776203.75</v>
      </c>
      <c r="FT220" s="2">
        <f t="shared" si="413"/>
        <v>597601.26</v>
      </c>
      <c r="FU220" s="2">
        <f t="shared" si="413"/>
        <v>8410684.4000000004</v>
      </c>
      <c r="FV220" s="2">
        <f t="shared" si="413"/>
        <v>7667737.4800000004</v>
      </c>
      <c r="FW220" s="2">
        <f t="shared" si="413"/>
        <v>1435712.32</v>
      </c>
      <c r="FX220" s="2">
        <f t="shared" si="413"/>
        <v>708268.16</v>
      </c>
      <c r="FY220" s="12"/>
      <c r="FZ220" s="2">
        <f t="shared" si="391"/>
        <v>9233005367.8099918</v>
      </c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</row>
    <row r="221" spans="1:193" x14ac:dyDescent="0.35">
      <c r="A221" s="3"/>
      <c r="B221" s="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</row>
    <row r="222" spans="1:193" x14ac:dyDescent="0.35">
      <c r="A222" s="3" t="s">
        <v>490</v>
      </c>
      <c r="B222" s="30" t="s">
        <v>521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</row>
    <row r="223" spans="1:193" x14ac:dyDescent="0.35">
      <c r="A223" s="3" t="s">
        <v>522</v>
      </c>
      <c r="B223" s="2" t="s">
        <v>974</v>
      </c>
      <c r="C223" s="2">
        <f t="shared" ref="C223:AH223" si="414">+C128</f>
        <v>68344592</v>
      </c>
      <c r="D223" s="2">
        <f t="shared" si="414"/>
        <v>396276393.76999998</v>
      </c>
      <c r="E223" s="2">
        <f t="shared" si="414"/>
        <v>56966553.659999996</v>
      </c>
      <c r="F223" s="2">
        <f t="shared" si="414"/>
        <v>239436913.81999999</v>
      </c>
      <c r="G223" s="2">
        <f t="shared" si="414"/>
        <v>20493814.84</v>
      </c>
      <c r="H223" s="2">
        <f t="shared" si="414"/>
        <v>12235224.060000001</v>
      </c>
      <c r="I223" s="2">
        <f t="shared" si="414"/>
        <v>82911315.5</v>
      </c>
      <c r="J223" s="2">
        <f t="shared" si="414"/>
        <v>20585590.969999999</v>
      </c>
      <c r="K223" s="2">
        <f t="shared" si="414"/>
        <v>3882914.03</v>
      </c>
      <c r="L223" s="2">
        <f t="shared" si="414"/>
        <v>23091233.440000001</v>
      </c>
      <c r="M223" s="2">
        <f t="shared" si="414"/>
        <v>10163927.460000001</v>
      </c>
      <c r="N223" s="2">
        <f t="shared" si="414"/>
        <v>551354557.24000001</v>
      </c>
      <c r="O223" s="2">
        <f t="shared" si="414"/>
        <v>132791104.92</v>
      </c>
      <c r="P223" s="2">
        <f t="shared" si="414"/>
        <v>4747584.8899999997</v>
      </c>
      <c r="Q223" s="2">
        <f t="shared" si="414"/>
        <v>429948307.18000001</v>
      </c>
      <c r="R223" s="2">
        <f t="shared" si="414"/>
        <v>5127295.6500000004</v>
      </c>
      <c r="S223" s="2">
        <f t="shared" si="414"/>
        <v>17006312.77</v>
      </c>
      <c r="T223" s="2">
        <f t="shared" si="414"/>
        <v>2943005.41</v>
      </c>
      <c r="U223" s="2">
        <f t="shared" si="414"/>
        <v>1184450.45</v>
      </c>
      <c r="V223" s="2">
        <f t="shared" si="414"/>
        <v>3831209.88</v>
      </c>
      <c r="W223" s="2">
        <f t="shared" si="414"/>
        <v>1101903.1299999999</v>
      </c>
      <c r="X223" s="2">
        <f t="shared" si="414"/>
        <v>1102767.57</v>
      </c>
      <c r="Y223" s="2">
        <f t="shared" si="414"/>
        <v>4224513.84</v>
      </c>
      <c r="Z223" s="2">
        <f t="shared" si="414"/>
        <v>3594149.45</v>
      </c>
      <c r="AA223" s="2">
        <f t="shared" si="414"/>
        <v>328410143.49000001</v>
      </c>
      <c r="AB223" s="2">
        <f t="shared" si="414"/>
        <v>294028938.14999998</v>
      </c>
      <c r="AC223" s="2">
        <f t="shared" si="414"/>
        <v>9798443.9199999999</v>
      </c>
      <c r="AD223" s="2">
        <f t="shared" si="414"/>
        <v>15552768.960000001</v>
      </c>
      <c r="AE223" s="2">
        <f t="shared" si="414"/>
        <v>1971402.38</v>
      </c>
      <c r="AF223" s="2">
        <f t="shared" si="414"/>
        <v>3077490.28</v>
      </c>
      <c r="AG223" s="2">
        <f t="shared" si="414"/>
        <v>7274914.3899999997</v>
      </c>
      <c r="AH223" s="2">
        <f t="shared" si="414"/>
        <v>9886806.0999999996</v>
      </c>
      <c r="AI223" s="2">
        <f t="shared" ref="AI223:BN223" si="415">+AI128</f>
        <v>4928292.28</v>
      </c>
      <c r="AJ223" s="2">
        <f t="shared" si="415"/>
        <v>3277813.61</v>
      </c>
      <c r="AK223" s="2">
        <f t="shared" si="415"/>
        <v>2990588.02</v>
      </c>
      <c r="AL223" s="2">
        <f t="shared" si="415"/>
        <v>4144064.96</v>
      </c>
      <c r="AM223" s="2">
        <f t="shared" si="415"/>
        <v>4343570.3899999997</v>
      </c>
      <c r="AN223" s="2">
        <f t="shared" si="415"/>
        <v>4091104.86</v>
      </c>
      <c r="AO223" s="2">
        <f t="shared" si="415"/>
        <v>38691946.030000001</v>
      </c>
      <c r="AP223" s="2">
        <f t="shared" si="415"/>
        <v>913943798.75999999</v>
      </c>
      <c r="AQ223" s="2">
        <f t="shared" si="415"/>
        <v>4071100.81</v>
      </c>
      <c r="AR223" s="2">
        <f t="shared" si="415"/>
        <v>650314455.52999997</v>
      </c>
      <c r="AS223" s="2">
        <f t="shared" si="415"/>
        <v>71817383.310000002</v>
      </c>
      <c r="AT223" s="2">
        <f t="shared" si="415"/>
        <v>26209628.120000001</v>
      </c>
      <c r="AU223" s="2">
        <f t="shared" si="415"/>
        <v>4315351.01</v>
      </c>
      <c r="AV223" s="2">
        <f t="shared" si="415"/>
        <v>4533839.7699999996</v>
      </c>
      <c r="AW223" s="2">
        <f t="shared" si="415"/>
        <v>4181325.89</v>
      </c>
      <c r="AX223" s="2">
        <f t="shared" si="415"/>
        <v>1828339.11</v>
      </c>
      <c r="AY223" s="2">
        <f t="shared" si="415"/>
        <v>5374154.7599999998</v>
      </c>
      <c r="AZ223" s="2">
        <f t="shared" si="415"/>
        <v>125022377.93000001</v>
      </c>
      <c r="BA223" s="2">
        <f t="shared" si="415"/>
        <v>91836625.349999994</v>
      </c>
      <c r="BB223" s="2">
        <f t="shared" si="415"/>
        <v>77793056.629999995</v>
      </c>
      <c r="BC223" s="2">
        <f t="shared" si="415"/>
        <v>254372574.44999999</v>
      </c>
      <c r="BD223" s="2">
        <f t="shared" si="415"/>
        <v>38727104.409999996</v>
      </c>
      <c r="BE223" s="2">
        <f t="shared" si="415"/>
        <v>12485025.310000001</v>
      </c>
      <c r="BF223" s="2">
        <f t="shared" si="415"/>
        <v>261033414.21000001</v>
      </c>
      <c r="BG223" s="2">
        <f t="shared" si="415"/>
        <v>10644632.699999999</v>
      </c>
      <c r="BH223" s="2">
        <f t="shared" si="415"/>
        <v>6605614.4199999999</v>
      </c>
      <c r="BI223" s="2">
        <f t="shared" si="415"/>
        <v>4124240.55</v>
      </c>
      <c r="BJ223" s="2">
        <f t="shared" si="415"/>
        <v>67810420.730000004</v>
      </c>
      <c r="BK223" s="2">
        <f t="shared" si="415"/>
        <v>232878378.69</v>
      </c>
      <c r="BL223" s="2">
        <f t="shared" si="415"/>
        <v>1580602.97</v>
      </c>
      <c r="BM223" s="2">
        <f t="shared" si="415"/>
        <v>4650383.3499999996</v>
      </c>
      <c r="BN223" s="2">
        <f t="shared" si="415"/>
        <v>30782614.510000002</v>
      </c>
      <c r="BO223" s="2">
        <f t="shared" ref="BO223:DZ223" si="416">+BO128</f>
        <v>12823093.48</v>
      </c>
      <c r="BP223" s="2">
        <f t="shared" si="416"/>
        <v>2713024.88</v>
      </c>
      <c r="BQ223" s="2">
        <f t="shared" si="416"/>
        <v>66431753.960000001</v>
      </c>
      <c r="BR223" s="2">
        <f t="shared" si="416"/>
        <v>47371407.939999998</v>
      </c>
      <c r="BS223" s="2">
        <f t="shared" si="416"/>
        <v>13259805.26</v>
      </c>
      <c r="BT223" s="2">
        <f t="shared" si="416"/>
        <v>5185370.68</v>
      </c>
      <c r="BU223" s="2">
        <f t="shared" si="416"/>
        <v>5428206.0999999996</v>
      </c>
      <c r="BV223" s="2">
        <f t="shared" si="416"/>
        <v>13926477.800000001</v>
      </c>
      <c r="BW223" s="2">
        <f t="shared" si="416"/>
        <v>22264448.379999999</v>
      </c>
      <c r="BX223" s="2">
        <f t="shared" si="416"/>
        <v>1377644.94</v>
      </c>
      <c r="BY223" s="2">
        <f t="shared" si="416"/>
        <v>5213005.49</v>
      </c>
      <c r="BZ223" s="2">
        <f t="shared" si="416"/>
        <v>3606859.71</v>
      </c>
      <c r="CA223" s="2">
        <f t="shared" si="416"/>
        <v>2858432.92</v>
      </c>
      <c r="CB223" s="2">
        <f t="shared" si="416"/>
        <v>770602454.13999999</v>
      </c>
      <c r="CC223" s="2">
        <f t="shared" si="416"/>
        <v>3206102.06</v>
      </c>
      <c r="CD223" s="2">
        <f t="shared" si="416"/>
        <v>1078636.1100000001</v>
      </c>
      <c r="CE223" s="2">
        <f t="shared" si="416"/>
        <v>2899718.59</v>
      </c>
      <c r="CF223" s="2">
        <f t="shared" si="416"/>
        <v>1975858.19</v>
      </c>
      <c r="CG223" s="2">
        <f t="shared" si="416"/>
        <v>3289532.64</v>
      </c>
      <c r="CH223" s="2">
        <f t="shared" si="416"/>
        <v>1864934.3999999999</v>
      </c>
      <c r="CI223" s="2">
        <f t="shared" si="416"/>
        <v>7538115.2400000002</v>
      </c>
      <c r="CJ223" s="2">
        <f t="shared" si="416"/>
        <v>9633581.0399999991</v>
      </c>
      <c r="CK223" s="2">
        <f t="shared" si="416"/>
        <v>52341004.270000003</v>
      </c>
      <c r="CL223" s="2">
        <f t="shared" si="416"/>
        <v>13343100.560000001</v>
      </c>
      <c r="CM223" s="2">
        <f t="shared" si="416"/>
        <v>8331189.5499999998</v>
      </c>
      <c r="CN223" s="2">
        <f t="shared" si="416"/>
        <v>322779327.75999999</v>
      </c>
      <c r="CO223" s="2">
        <f t="shared" si="416"/>
        <v>145374430.06</v>
      </c>
      <c r="CP223" s="2">
        <f t="shared" si="416"/>
        <v>10224763.98</v>
      </c>
      <c r="CQ223" s="2">
        <f t="shared" si="416"/>
        <v>8812096.2100000009</v>
      </c>
      <c r="CR223" s="2">
        <f t="shared" si="416"/>
        <v>3422773.7</v>
      </c>
      <c r="CS223" s="2">
        <f t="shared" si="416"/>
        <v>3893879.12</v>
      </c>
      <c r="CT223" s="2">
        <f t="shared" si="416"/>
        <v>2228689.77</v>
      </c>
      <c r="CU223" s="2">
        <f t="shared" si="416"/>
        <v>730057.02</v>
      </c>
      <c r="CV223" s="2">
        <f t="shared" si="416"/>
        <v>1053672.52</v>
      </c>
      <c r="CW223" s="2">
        <f t="shared" si="416"/>
        <v>3342981.7</v>
      </c>
      <c r="CX223" s="2">
        <f t="shared" si="416"/>
        <v>5527270.1500000004</v>
      </c>
      <c r="CY223" s="2">
        <f t="shared" si="416"/>
        <v>1112753.01</v>
      </c>
      <c r="CZ223" s="2">
        <f t="shared" si="416"/>
        <v>18925620.699999999</v>
      </c>
      <c r="DA223" s="2">
        <f t="shared" si="416"/>
        <v>3533799.42</v>
      </c>
      <c r="DB223" s="2">
        <f t="shared" si="416"/>
        <v>4513242.67</v>
      </c>
      <c r="DC223" s="2">
        <f t="shared" si="416"/>
        <v>3451754.09</v>
      </c>
      <c r="DD223" s="2">
        <f t="shared" si="416"/>
        <v>3225534.29</v>
      </c>
      <c r="DE223" s="2">
        <f t="shared" si="416"/>
        <v>4185233.78</v>
      </c>
      <c r="DF223" s="2">
        <f t="shared" si="416"/>
        <v>200899208.25</v>
      </c>
      <c r="DG223" s="2">
        <f t="shared" si="416"/>
        <v>2036669.14</v>
      </c>
      <c r="DH223" s="2">
        <f t="shared" si="416"/>
        <v>17756576.879999999</v>
      </c>
      <c r="DI223" s="2">
        <f t="shared" si="416"/>
        <v>24283330.559999999</v>
      </c>
      <c r="DJ223" s="2">
        <f t="shared" si="416"/>
        <v>7143607.7000000002</v>
      </c>
      <c r="DK223" s="2">
        <f t="shared" si="416"/>
        <v>5694036.1100000003</v>
      </c>
      <c r="DL223" s="2">
        <f t="shared" si="416"/>
        <v>60301066.899999999</v>
      </c>
      <c r="DM223" s="2">
        <f t="shared" si="416"/>
        <v>4043803.58</v>
      </c>
      <c r="DN223" s="2">
        <f t="shared" si="416"/>
        <v>14459006.779999999</v>
      </c>
      <c r="DO223" s="2">
        <f t="shared" si="416"/>
        <v>34789407.969999999</v>
      </c>
      <c r="DP223" s="2">
        <f t="shared" si="416"/>
        <v>3626284.76</v>
      </c>
      <c r="DQ223" s="2">
        <f t="shared" si="416"/>
        <v>10145482.67</v>
      </c>
      <c r="DR223" s="2">
        <f t="shared" si="416"/>
        <v>13703775.880000001</v>
      </c>
      <c r="DS223" s="2">
        <f t="shared" si="416"/>
        <v>6424444.2699999996</v>
      </c>
      <c r="DT223" s="2">
        <f t="shared" si="416"/>
        <v>3243409.18</v>
      </c>
      <c r="DU223" s="2">
        <f t="shared" si="416"/>
        <v>4734344.8</v>
      </c>
      <c r="DV223" s="2">
        <f t="shared" si="416"/>
        <v>3477315.73</v>
      </c>
      <c r="DW223" s="2">
        <f t="shared" si="416"/>
        <v>4202126.8600000003</v>
      </c>
      <c r="DX223" s="2">
        <f t="shared" si="416"/>
        <v>3565550.16</v>
      </c>
      <c r="DY223" s="2">
        <f t="shared" si="416"/>
        <v>4620372.28</v>
      </c>
      <c r="DZ223" s="2">
        <f t="shared" si="416"/>
        <v>7630209.3600000003</v>
      </c>
      <c r="EA223" s="2">
        <f t="shared" ref="EA223:FX223" si="417">+EA128</f>
        <v>6382085.4299999997</v>
      </c>
      <c r="EB223" s="2">
        <f t="shared" si="417"/>
        <v>5845565.8799999999</v>
      </c>
      <c r="EC223" s="2">
        <f t="shared" si="417"/>
        <v>3850298.86</v>
      </c>
      <c r="ED223" s="2">
        <f t="shared" si="417"/>
        <v>22929028.940000001</v>
      </c>
      <c r="EE223" s="2">
        <f t="shared" si="417"/>
        <v>3222819.32</v>
      </c>
      <c r="EF223" s="2">
        <f t="shared" si="417"/>
        <v>13515999.310000001</v>
      </c>
      <c r="EG223" s="2">
        <f t="shared" si="417"/>
        <v>3695936.86</v>
      </c>
      <c r="EH223" s="2">
        <f t="shared" si="417"/>
        <v>3756301.65</v>
      </c>
      <c r="EI223" s="2">
        <f t="shared" si="417"/>
        <v>137461436.24000001</v>
      </c>
      <c r="EJ223" s="2">
        <f t="shared" si="417"/>
        <v>100131141.66</v>
      </c>
      <c r="EK223" s="2">
        <f t="shared" si="417"/>
        <v>7633993.4699999997</v>
      </c>
      <c r="EL223" s="2">
        <f t="shared" si="417"/>
        <v>5313343.3499999996</v>
      </c>
      <c r="EM223" s="2">
        <f t="shared" si="417"/>
        <v>4795753.2699999996</v>
      </c>
      <c r="EN223" s="2">
        <f t="shared" si="417"/>
        <v>9611877.5999999996</v>
      </c>
      <c r="EO223" s="2">
        <f t="shared" si="417"/>
        <v>4160264.97</v>
      </c>
      <c r="EP223" s="2">
        <f t="shared" si="417"/>
        <v>5788231.3899999997</v>
      </c>
      <c r="EQ223" s="2">
        <f t="shared" si="417"/>
        <v>28479436.760000002</v>
      </c>
      <c r="ER223" s="2">
        <f t="shared" si="417"/>
        <v>4775925.12</v>
      </c>
      <c r="ES223" s="2">
        <f t="shared" si="417"/>
        <v>2899880.28</v>
      </c>
      <c r="ET223" s="2">
        <f t="shared" si="417"/>
        <v>3886883.26</v>
      </c>
      <c r="EU223" s="2">
        <f t="shared" si="417"/>
        <v>6460907.1600000001</v>
      </c>
      <c r="EV223" s="2">
        <f t="shared" si="417"/>
        <v>1532822.33</v>
      </c>
      <c r="EW223" s="2">
        <f t="shared" si="417"/>
        <v>11455240.25</v>
      </c>
      <c r="EX223" s="2">
        <f t="shared" si="417"/>
        <v>3457801.82</v>
      </c>
      <c r="EY223" s="2">
        <f t="shared" si="417"/>
        <v>2298402.48</v>
      </c>
      <c r="EZ223" s="2">
        <f t="shared" si="417"/>
        <v>2519373.9300000002</v>
      </c>
      <c r="FA223" s="2">
        <f t="shared" si="417"/>
        <v>37508770.579999998</v>
      </c>
      <c r="FB223" s="2">
        <f t="shared" si="417"/>
        <v>4146072.73</v>
      </c>
      <c r="FC223" s="2">
        <f t="shared" si="417"/>
        <v>18122467.77</v>
      </c>
      <c r="FD223" s="2">
        <f t="shared" si="417"/>
        <v>5197610.7</v>
      </c>
      <c r="FE223" s="2">
        <f t="shared" si="417"/>
        <v>1543020.83</v>
      </c>
      <c r="FF223" s="2">
        <f t="shared" si="417"/>
        <v>3245773.44</v>
      </c>
      <c r="FG223" s="2">
        <f t="shared" si="417"/>
        <v>2382427.9900000002</v>
      </c>
      <c r="FH223" s="2">
        <f t="shared" si="417"/>
        <v>1514460.75</v>
      </c>
      <c r="FI223" s="2">
        <f t="shared" si="417"/>
        <v>17913572.600000001</v>
      </c>
      <c r="FJ223" s="2">
        <f t="shared" si="417"/>
        <v>21416577.309999999</v>
      </c>
      <c r="FK223" s="2">
        <f t="shared" si="417"/>
        <v>26329030.84</v>
      </c>
      <c r="FL223" s="2">
        <f t="shared" si="417"/>
        <v>88263890.069999993</v>
      </c>
      <c r="FM223" s="2">
        <f t="shared" si="417"/>
        <v>41322719.219999999</v>
      </c>
      <c r="FN223" s="2">
        <f t="shared" si="417"/>
        <v>234031934.72999999</v>
      </c>
      <c r="FO223" s="2">
        <f t="shared" si="417"/>
        <v>12464447.460000001</v>
      </c>
      <c r="FP223" s="2">
        <f t="shared" si="417"/>
        <v>25232104.68</v>
      </c>
      <c r="FQ223" s="2">
        <f t="shared" si="417"/>
        <v>11012609.01</v>
      </c>
      <c r="FR223" s="2">
        <f t="shared" si="417"/>
        <v>3120898.88</v>
      </c>
      <c r="FS223" s="2">
        <f t="shared" si="417"/>
        <v>3085413.37</v>
      </c>
      <c r="FT223" s="2">
        <f t="shared" si="417"/>
        <v>1247881.7</v>
      </c>
      <c r="FU223" s="2">
        <f t="shared" si="417"/>
        <v>9036353.0899999999</v>
      </c>
      <c r="FV223" s="2">
        <f t="shared" si="417"/>
        <v>8035363.29</v>
      </c>
      <c r="FW223" s="2">
        <f t="shared" si="417"/>
        <v>2606243.2400000002</v>
      </c>
      <c r="FX223" s="2">
        <f t="shared" si="417"/>
        <v>1507872.76</v>
      </c>
      <c r="FY223" s="2"/>
      <c r="FZ223" s="2">
        <f t="shared" ref="FZ223:FZ229" si="418">SUM(C223:FX223)</f>
        <v>8780580303.760006</v>
      </c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</row>
    <row r="224" spans="1:193" x14ac:dyDescent="0.35">
      <c r="A224" s="3" t="s">
        <v>523</v>
      </c>
      <c r="B224" s="2" t="s">
        <v>975</v>
      </c>
      <c r="C224" s="2">
        <f t="shared" ref="C224:AH224" si="419">+C162</f>
        <v>7702900.71</v>
      </c>
      <c r="D224" s="2">
        <f t="shared" si="419"/>
        <v>25261067.440000001</v>
      </c>
      <c r="E224" s="2">
        <f t="shared" si="419"/>
        <v>9050034.5</v>
      </c>
      <c r="F224" s="2">
        <f t="shared" si="419"/>
        <v>16284052.279999999</v>
      </c>
      <c r="G224" s="2">
        <f t="shared" si="419"/>
        <v>1083193.69</v>
      </c>
      <c r="H224" s="2">
        <f t="shared" si="419"/>
        <v>601286.93999999994</v>
      </c>
      <c r="I224" s="2">
        <f t="shared" si="419"/>
        <v>11302519.42</v>
      </c>
      <c r="J224" s="2">
        <f t="shared" si="419"/>
        <v>2631285.2400000002</v>
      </c>
      <c r="K224" s="2">
        <f t="shared" si="419"/>
        <v>285194.96000000002</v>
      </c>
      <c r="L224" s="2">
        <f t="shared" si="419"/>
        <v>2041469.75</v>
      </c>
      <c r="M224" s="2">
        <f t="shared" si="419"/>
        <v>1541024.27</v>
      </c>
      <c r="N224" s="2">
        <f t="shared" si="419"/>
        <v>25142156.91</v>
      </c>
      <c r="O224" s="2">
        <f t="shared" si="419"/>
        <v>3936501.88</v>
      </c>
      <c r="P224" s="2">
        <f t="shared" si="419"/>
        <v>297778.23</v>
      </c>
      <c r="Q224" s="2">
        <f t="shared" si="419"/>
        <v>55260615.350000001</v>
      </c>
      <c r="R224" s="2">
        <f t="shared" si="419"/>
        <v>5155566.13</v>
      </c>
      <c r="S224" s="2">
        <f t="shared" si="419"/>
        <v>1323383.08</v>
      </c>
      <c r="T224" s="2">
        <f t="shared" si="419"/>
        <v>261559.61</v>
      </c>
      <c r="U224" s="2">
        <f t="shared" si="419"/>
        <v>96072.09</v>
      </c>
      <c r="V224" s="2">
        <f t="shared" si="419"/>
        <v>343264.29</v>
      </c>
      <c r="W224" s="2">
        <f t="shared" si="419"/>
        <v>98377.91</v>
      </c>
      <c r="X224" s="2">
        <f t="shared" si="419"/>
        <v>59814.11</v>
      </c>
      <c r="Y224" s="2">
        <f t="shared" si="419"/>
        <v>1334163.19</v>
      </c>
      <c r="Z224" s="2">
        <f t="shared" si="419"/>
        <v>168224.86</v>
      </c>
      <c r="AA224" s="2">
        <f t="shared" si="419"/>
        <v>14756771.41</v>
      </c>
      <c r="AB224" s="2">
        <f t="shared" si="419"/>
        <v>9832828.4000000004</v>
      </c>
      <c r="AC224" s="2">
        <f t="shared" si="419"/>
        <v>432727.03</v>
      </c>
      <c r="AD224" s="2">
        <f t="shared" si="419"/>
        <v>727363.7</v>
      </c>
      <c r="AE224" s="2">
        <f t="shared" si="419"/>
        <v>165110.03</v>
      </c>
      <c r="AF224" s="2">
        <f t="shared" si="419"/>
        <v>201763.26</v>
      </c>
      <c r="AG224" s="2">
        <f t="shared" si="419"/>
        <v>280460.06</v>
      </c>
      <c r="AH224" s="2">
        <f t="shared" si="419"/>
        <v>961733.83</v>
      </c>
      <c r="AI224" s="2">
        <f t="shared" ref="AI224:BN224" si="420">+AI162</f>
        <v>361631.14</v>
      </c>
      <c r="AJ224" s="2">
        <f t="shared" si="420"/>
        <v>333090.88</v>
      </c>
      <c r="AK224" s="2">
        <f t="shared" si="420"/>
        <v>327952.48</v>
      </c>
      <c r="AL224" s="2">
        <f t="shared" si="420"/>
        <v>410068.51</v>
      </c>
      <c r="AM224" s="2">
        <f t="shared" si="420"/>
        <v>342375.55</v>
      </c>
      <c r="AN224" s="2">
        <f t="shared" si="420"/>
        <v>256682.35</v>
      </c>
      <c r="AO224" s="2">
        <f t="shared" si="420"/>
        <v>3397847.64</v>
      </c>
      <c r="AP224" s="2">
        <f t="shared" si="420"/>
        <v>78301649.829999998</v>
      </c>
      <c r="AQ224" s="2">
        <f t="shared" si="420"/>
        <v>294870.96999999997</v>
      </c>
      <c r="AR224" s="2">
        <f t="shared" si="420"/>
        <v>14107123.779999999</v>
      </c>
      <c r="AS224" s="2">
        <f t="shared" si="420"/>
        <v>3688841.09</v>
      </c>
      <c r="AT224" s="2">
        <f t="shared" si="420"/>
        <v>806477.43</v>
      </c>
      <c r="AU224" s="2">
        <f t="shared" si="420"/>
        <v>209262.32</v>
      </c>
      <c r="AV224" s="2">
        <f t="shared" si="420"/>
        <v>343897.87</v>
      </c>
      <c r="AW224" s="2">
        <f t="shared" si="420"/>
        <v>173746.39</v>
      </c>
      <c r="AX224" s="2">
        <f t="shared" si="420"/>
        <v>120264.08</v>
      </c>
      <c r="AY224" s="2">
        <f t="shared" si="420"/>
        <v>346910.96</v>
      </c>
      <c r="AZ224" s="2">
        <f t="shared" si="420"/>
        <v>11966984.449999999</v>
      </c>
      <c r="BA224" s="2">
        <f t="shared" si="420"/>
        <v>5483688.9699999997</v>
      </c>
      <c r="BB224" s="2">
        <f t="shared" si="420"/>
        <v>4612656.97</v>
      </c>
      <c r="BC224" s="2">
        <f t="shared" si="420"/>
        <v>19198465.129999999</v>
      </c>
      <c r="BD224" s="2">
        <f t="shared" si="420"/>
        <v>1017062.12</v>
      </c>
      <c r="BE224" s="2">
        <f t="shared" si="420"/>
        <v>569783.63</v>
      </c>
      <c r="BF224" s="2">
        <f t="shared" si="420"/>
        <v>7601479.0800000001</v>
      </c>
      <c r="BG224" s="2">
        <f t="shared" si="420"/>
        <v>822678.71</v>
      </c>
      <c r="BH224" s="2">
        <f t="shared" si="420"/>
        <v>252943.08</v>
      </c>
      <c r="BI224" s="2">
        <f t="shared" si="420"/>
        <v>371230.27</v>
      </c>
      <c r="BJ224" s="2">
        <f t="shared" si="420"/>
        <v>1422668.53</v>
      </c>
      <c r="BK224" s="2">
        <f t="shared" si="420"/>
        <v>18259498.120000001</v>
      </c>
      <c r="BL224" s="2">
        <f t="shared" si="420"/>
        <v>152010.79999999999</v>
      </c>
      <c r="BM224" s="2">
        <f t="shared" si="420"/>
        <v>386664.25</v>
      </c>
      <c r="BN224" s="2">
        <f t="shared" si="420"/>
        <v>2384422.9</v>
      </c>
      <c r="BO224" s="2">
        <f t="shared" ref="BO224:DZ224" si="421">+BO162</f>
        <v>932388.1</v>
      </c>
      <c r="BP224" s="2">
        <f t="shared" si="421"/>
        <v>208170.2</v>
      </c>
      <c r="BQ224" s="2">
        <f t="shared" si="421"/>
        <v>4046964.59</v>
      </c>
      <c r="BR224" s="2">
        <f t="shared" si="421"/>
        <v>2861922.88</v>
      </c>
      <c r="BS224" s="2">
        <f t="shared" si="421"/>
        <v>1236760.51</v>
      </c>
      <c r="BT224" s="2">
        <f t="shared" si="421"/>
        <v>286796.53999999998</v>
      </c>
      <c r="BU224" s="2">
        <f t="shared" si="421"/>
        <v>284256.11</v>
      </c>
      <c r="BV224" s="2">
        <f t="shared" si="421"/>
        <v>556207.61</v>
      </c>
      <c r="BW224" s="2">
        <f t="shared" si="421"/>
        <v>946859.81</v>
      </c>
      <c r="BX224" s="2">
        <f t="shared" si="421"/>
        <v>65256.87</v>
      </c>
      <c r="BY224" s="2">
        <f t="shared" si="421"/>
        <v>547963.09</v>
      </c>
      <c r="BZ224" s="2">
        <f t="shared" si="421"/>
        <v>310569.59999999998</v>
      </c>
      <c r="CA224" s="2">
        <f t="shared" si="421"/>
        <v>110054.72</v>
      </c>
      <c r="CB224" s="2">
        <f t="shared" si="421"/>
        <v>29317776.010000002</v>
      </c>
      <c r="CC224" s="2">
        <f t="shared" si="421"/>
        <v>251523.88</v>
      </c>
      <c r="CD224" s="2">
        <f t="shared" si="421"/>
        <v>31582.47</v>
      </c>
      <c r="CE224" s="2">
        <f t="shared" si="421"/>
        <v>162531.06</v>
      </c>
      <c r="CF224" s="2">
        <f t="shared" si="421"/>
        <v>118551.49</v>
      </c>
      <c r="CG224" s="2">
        <f t="shared" si="421"/>
        <v>179391.48</v>
      </c>
      <c r="CH224" s="2">
        <f t="shared" si="421"/>
        <v>169087.39</v>
      </c>
      <c r="CI224" s="2">
        <f t="shared" si="421"/>
        <v>632595.43000000005</v>
      </c>
      <c r="CJ224" s="2">
        <f t="shared" si="421"/>
        <v>789559.4</v>
      </c>
      <c r="CK224" s="2">
        <f t="shared" si="421"/>
        <v>2370133.85</v>
      </c>
      <c r="CL224" s="2">
        <f t="shared" si="421"/>
        <v>688308.72</v>
      </c>
      <c r="CM224" s="2">
        <f t="shared" si="421"/>
        <v>545859.64</v>
      </c>
      <c r="CN224" s="2">
        <f t="shared" si="421"/>
        <v>12632361.24</v>
      </c>
      <c r="CO224" s="2">
        <f t="shared" si="421"/>
        <v>5886431.9199999999</v>
      </c>
      <c r="CP224" s="2">
        <f t="shared" si="421"/>
        <v>610852.78</v>
      </c>
      <c r="CQ224" s="2">
        <f t="shared" si="421"/>
        <v>1024341.05</v>
      </c>
      <c r="CR224" s="2">
        <f t="shared" si="421"/>
        <v>154393.42000000001</v>
      </c>
      <c r="CS224" s="2">
        <f t="shared" si="421"/>
        <v>189380.52</v>
      </c>
      <c r="CT224" s="2">
        <f t="shared" si="421"/>
        <v>216342.1</v>
      </c>
      <c r="CU224" s="2">
        <f t="shared" si="421"/>
        <v>272888.77</v>
      </c>
      <c r="CV224" s="2">
        <f t="shared" si="421"/>
        <v>23012.21</v>
      </c>
      <c r="CW224" s="2">
        <f t="shared" si="421"/>
        <v>225678.07999999999</v>
      </c>
      <c r="CX224" s="2">
        <f t="shared" si="421"/>
        <v>335554.89</v>
      </c>
      <c r="CY224" s="2">
        <f t="shared" si="421"/>
        <v>35252.019999999997</v>
      </c>
      <c r="CZ224" s="2">
        <f t="shared" si="421"/>
        <v>1347010.99</v>
      </c>
      <c r="DA224" s="2">
        <f t="shared" si="421"/>
        <v>105232.55</v>
      </c>
      <c r="DB224" s="2">
        <f t="shared" si="421"/>
        <v>158726.6</v>
      </c>
      <c r="DC224" s="2">
        <f t="shared" si="421"/>
        <v>108596.12</v>
      </c>
      <c r="DD224" s="2">
        <f t="shared" si="421"/>
        <v>243550.94</v>
      </c>
      <c r="DE224" s="2">
        <f t="shared" si="421"/>
        <v>232696</v>
      </c>
      <c r="DF224" s="2">
        <f t="shared" si="421"/>
        <v>14226646.689999999</v>
      </c>
      <c r="DG224" s="2">
        <f t="shared" si="421"/>
        <v>98282.9</v>
      </c>
      <c r="DH224" s="2">
        <f t="shared" si="421"/>
        <v>1305627.18</v>
      </c>
      <c r="DI224" s="2">
        <f t="shared" si="421"/>
        <v>2241483.88</v>
      </c>
      <c r="DJ224" s="2">
        <f t="shared" si="421"/>
        <v>505160.22</v>
      </c>
      <c r="DK224" s="2">
        <f t="shared" si="421"/>
        <v>284304.13</v>
      </c>
      <c r="DL224" s="2">
        <f t="shared" si="421"/>
        <v>4289154.08</v>
      </c>
      <c r="DM224" s="2">
        <f t="shared" si="421"/>
        <v>283100.67</v>
      </c>
      <c r="DN224" s="2">
        <f t="shared" si="421"/>
        <v>1309574.98</v>
      </c>
      <c r="DO224" s="2">
        <f t="shared" si="421"/>
        <v>2781345.28</v>
      </c>
      <c r="DP224" s="2">
        <f t="shared" si="421"/>
        <v>144978.5</v>
      </c>
      <c r="DQ224" s="2">
        <f t="shared" si="421"/>
        <v>512100.96</v>
      </c>
      <c r="DR224" s="2">
        <f t="shared" si="421"/>
        <v>1671501.2</v>
      </c>
      <c r="DS224" s="2">
        <f t="shared" si="421"/>
        <v>902629.94</v>
      </c>
      <c r="DT224" s="2">
        <f t="shared" si="421"/>
        <v>338500.72</v>
      </c>
      <c r="DU224" s="2">
        <f t="shared" si="421"/>
        <v>340380.24</v>
      </c>
      <c r="DV224" s="2">
        <f t="shared" si="421"/>
        <v>194097.44</v>
      </c>
      <c r="DW224" s="2">
        <f t="shared" si="421"/>
        <v>267697.59999999998</v>
      </c>
      <c r="DX224" s="2">
        <f t="shared" si="421"/>
        <v>144404.78</v>
      </c>
      <c r="DY224" s="2">
        <f t="shared" si="421"/>
        <v>140987.35999999999</v>
      </c>
      <c r="DZ224" s="2">
        <f t="shared" si="421"/>
        <v>362626.8</v>
      </c>
      <c r="EA224" s="2">
        <f t="shared" ref="EA224:FX224" si="422">+EA162</f>
        <v>335615.95</v>
      </c>
      <c r="EB224" s="2">
        <f t="shared" si="422"/>
        <v>491295.16</v>
      </c>
      <c r="EC224" s="2">
        <f t="shared" si="422"/>
        <v>171664.09</v>
      </c>
      <c r="ED224" s="2">
        <f t="shared" si="422"/>
        <v>183254.31</v>
      </c>
      <c r="EE224" s="2">
        <f t="shared" si="422"/>
        <v>275824.69</v>
      </c>
      <c r="EF224" s="2">
        <f t="shared" si="422"/>
        <v>1600544.69</v>
      </c>
      <c r="EG224" s="2">
        <f t="shared" si="422"/>
        <v>286154.21999999997</v>
      </c>
      <c r="EH224" s="2">
        <f t="shared" si="422"/>
        <v>239487.13</v>
      </c>
      <c r="EI224" s="2">
        <f t="shared" si="422"/>
        <v>18252154.07</v>
      </c>
      <c r="EJ224" s="2">
        <f t="shared" si="422"/>
        <v>6552789.9400000004</v>
      </c>
      <c r="EK224" s="2">
        <f t="shared" si="422"/>
        <v>350968.1</v>
      </c>
      <c r="EL224" s="2">
        <f t="shared" si="422"/>
        <v>307959.95</v>
      </c>
      <c r="EM224" s="2">
        <f t="shared" si="422"/>
        <v>337999.29</v>
      </c>
      <c r="EN224" s="2">
        <f t="shared" si="422"/>
        <v>1121634.18</v>
      </c>
      <c r="EO224" s="2">
        <f t="shared" si="422"/>
        <v>240396.64</v>
      </c>
      <c r="EP224" s="2">
        <f t="shared" si="422"/>
        <v>191275.04</v>
      </c>
      <c r="EQ224" s="2">
        <f t="shared" si="422"/>
        <v>649850.61</v>
      </c>
      <c r="ER224" s="2">
        <f t="shared" si="422"/>
        <v>163986.41</v>
      </c>
      <c r="ES224" s="2">
        <f t="shared" si="422"/>
        <v>275728.74</v>
      </c>
      <c r="ET224" s="2">
        <f t="shared" si="422"/>
        <v>361568.7</v>
      </c>
      <c r="EU224" s="2">
        <f t="shared" si="422"/>
        <v>1160500.4099999999</v>
      </c>
      <c r="EV224" s="2">
        <f t="shared" si="422"/>
        <v>112314.07</v>
      </c>
      <c r="EW224" s="2">
        <f t="shared" si="422"/>
        <v>422792.74</v>
      </c>
      <c r="EX224" s="2">
        <f t="shared" si="422"/>
        <v>220502.13</v>
      </c>
      <c r="EY224" s="2">
        <f t="shared" si="422"/>
        <v>669972.31000000006</v>
      </c>
      <c r="EZ224" s="2">
        <f t="shared" si="422"/>
        <v>166397.70000000001</v>
      </c>
      <c r="FA224" s="2">
        <f t="shared" si="422"/>
        <v>1783498.69</v>
      </c>
      <c r="FB224" s="2">
        <f t="shared" si="422"/>
        <v>386645.74</v>
      </c>
      <c r="FC224" s="2">
        <f t="shared" si="422"/>
        <v>819967.39</v>
      </c>
      <c r="FD224" s="2">
        <f t="shared" si="422"/>
        <v>356407.59</v>
      </c>
      <c r="FE224" s="2">
        <f t="shared" si="422"/>
        <v>126175.02</v>
      </c>
      <c r="FF224" s="2">
        <f t="shared" si="422"/>
        <v>228799.21</v>
      </c>
      <c r="FG224" s="2">
        <f t="shared" si="422"/>
        <v>131911.28</v>
      </c>
      <c r="FH224" s="2">
        <f t="shared" si="422"/>
        <v>84546.42</v>
      </c>
      <c r="FI224" s="2">
        <f t="shared" si="422"/>
        <v>1492452.15</v>
      </c>
      <c r="FJ224" s="2">
        <f t="shared" si="422"/>
        <v>953056.28</v>
      </c>
      <c r="FK224" s="2">
        <f t="shared" si="422"/>
        <v>1812776.05</v>
      </c>
      <c r="FL224" s="2">
        <f t="shared" si="422"/>
        <v>2694154.84</v>
      </c>
      <c r="FM224" s="2">
        <f t="shared" si="422"/>
        <v>1619323.36</v>
      </c>
      <c r="FN224" s="2">
        <f t="shared" si="422"/>
        <v>23697795.050000001</v>
      </c>
      <c r="FO224" s="2">
        <f t="shared" si="422"/>
        <v>784237.77</v>
      </c>
      <c r="FP224" s="2">
        <f t="shared" si="422"/>
        <v>1825328.92</v>
      </c>
      <c r="FQ224" s="2">
        <f t="shared" si="422"/>
        <v>476148.22</v>
      </c>
      <c r="FR224" s="2">
        <f t="shared" si="422"/>
        <v>101866.14</v>
      </c>
      <c r="FS224" s="2">
        <f t="shared" si="422"/>
        <v>103808.3</v>
      </c>
      <c r="FT224" s="2">
        <f t="shared" si="422"/>
        <v>89015.56</v>
      </c>
      <c r="FU224" s="2">
        <f t="shared" si="422"/>
        <v>773569.49</v>
      </c>
      <c r="FV224" s="2">
        <f t="shared" si="422"/>
        <v>665803</v>
      </c>
      <c r="FW224" s="2">
        <f t="shared" si="422"/>
        <v>199621.94</v>
      </c>
      <c r="FX224" s="2">
        <f t="shared" si="422"/>
        <v>82838.759999999995</v>
      </c>
      <c r="FY224" s="2"/>
      <c r="FZ224" s="2">
        <f t="shared" si="418"/>
        <v>557175532.47999978</v>
      </c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</row>
    <row r="225" spans="1:193" x14ac:dyDescent="0.35">
      <c r="A225" s="3" t="s">
        <v>524</v>
      </c>
      <c r="B225" s="2" t="s">
        <v>976</v>
      </c>
      <c r="C225" s="2">
        <f t="shared" ref="C225:AH225" si="423">+C223+C224</f>
        <v>76047492.709999993</v>
      </c>
      <c r="D225" s="2">
        <f t="shared" si="423"/>
        <v>421537461.20999998</v>
      </c>
      <c r="E225" s="2">
        <f t="shared" si="423"/>
        <v>66016588.159999996</v>
      </c>
      <c r="F225" s="2">
        <f t="shared" si="423"/>
        <v>255720966.09999999</v>
      </c>
      <c r="G225" s="2">
        <f t="shared" si="423"/>
        <v>21577008.530000001</v>
      </c>
      <c r="H225" s="2">
        <f t="shared" si="423"/>
        <v>12836511</v>
      </c>
      <c r="I225" s="2">
        <f t="shared" si="423"/>
        <v>94213834.920000002</v>
      </c>
      <c r="J225" s="2">
        <f t="shared" si="423"/>
        <v>23216876.210000001</v>
      </c>
      <c r="K225" s="2">
        <f t="shared" si="423"/>
        <v>4168108.9899999998</v>
      </c>
      <c r="L225" s="2">
        <f t="shared" si="423"/>
        <v>25132703.190000001</v>
      </c>
      <c r="M225" s="2">
        <f t="shared" si="423"/>
        <v>11704951.73</v>
      </c>
      <c r="N225" s="2">
        <f t="shared" si="423"/>
        <v>576496714.14999998</v>
      </c>
      <c r="O225" s="2">
        <f t="shared" si="423"/>
        <v>136727606.80000001</v>
      </c>
      <c r="P225" s="2">
        <f t="shared" si="423"/>
        <v>5045363.1199999992</v>
      </c>
      <c r="Q225" s="2">
        <f t="shared" si="423"/>
        <v>485208922.53000003</v>
      </c>
      <c r="R225" s="2">
        <f t="shared" si="423"/>
        <v>10282861.780000001</v>
      </c>
      <c r="S225" s="2">
        <f t="shared" si="423"/>
        <v>18329695.850000001</v>
      </c>
      <c r="T225" s="2">
        <f t="shared" si="423"/>
        <v>3204565.02</v>
      </c>
      <c r="U225" s="2">
        <f t="shared" si="423"/>
        <v>1280522.54</v>
      </c>
      <c r="V225" s="2">
        <f t="shared" si="423"/>
        <v>4174474.17</v>
      </c>
      <c r="W225" s="2">
        <f t="shared" si="423"/>
        <v>1200281.0399999998</v>
      </c>
      <c r="X225" s="2">
        <f t="shared" si="423"/>
        <v>1162581.6800000002</v>
      </c>
      <c r="Y225" s="2">
        <f t="shared" si="423"/>
        <v>5558677.0299999993</v>
      </c>
      <c r="Z225" s="2">
        <f t="shared" si="423"/>
        <v>3762374.31</v>
      </c>
      <c r="AA225" s="2">
        <f t="shared" si="423"/>
        <v>343166914.90000004</v>
      </c>
      <c r="AB225" s="2">
        <f t="shared" si="423"/>
        <v>303861766.54999995</v>
      </c>
      <c r="AC225" s="2">
        <f t="shared" si="423"/>
        <v>10231170.949999999</v>
      </c>
      <c r="AD225" s="2">
        <f t="shared" si="423"/>
        <v>16280132.66</v>
      </c>
      <c r="AE225" s="2">
        <f t="shared" si="423"/>
        <v>2136512.4099999997</v>
      </c>
      <c r="AF225" s="2">
        <f t="shared" si="423"/>
        <v>3279253.54</v>
      </c>
      <c r="AG225" s="2">
        <f t="shared" si="423"/>
        <v>7555374.4499999993</v>
      </c>
      <c r="AH225" s="2">
        <f t="shared" si="423"/>
        <v>10848539.93</v>
      </c>
      <c r="AI225" s="2">
        <f t="shared" ref="AI225:BN225" si="424">+AI223+AI224</f>
        <v>5289923.42</v>
      </c>
      <c r="AJ225" s="2">
        <f t="shared" si="424"/>
        <v>3610904.4899999998</v>
      </c>
      <c r="AK225" s="2">
        <f t="shared" si="424"/>
        <v>3318540.5</v>
      </c>
      <c r="AL225" s="2">
        <f t="shared" si="424"/>
        <v>4554133.47</v>
      </c>
      <c r="AM225" s="2">
        <f t="shared" si="424"/>
        <v>4685945.9399999995</v>
      </c>
      <c r="AN225" s="2">
        <f t="shared" si="424"/>
        <v>4347787.21</v>
      </c>
      <c r="AO225" s="2">
        <f t="shared" si="424"/>
        <v>42089793.670000002</v>
      </c>
      <c r="AP225" s="2">
        <f t="shared" si="424"/>
        <v>992245448.59000003</v>
      </c>
      <c r="AQ225" s="2">
        <f t="shared" si="424"/>
        <v>4365971.78</v>
      </c>
      <c r="AR225" s="2">
        <f t="shared" si="424"/>
        <v>664421579.30999994</v>
      </c>
      <c r="AS225" s="2">
        <f t="shared" si="424"/>
        <v>75506224.400000006</v>
      </c>
      <c r="AT225" s="2">
        <f t="shared" si="424"/>
        <v>27016105.550000001</v>
      </c>
      <c r="AU225" s="2">
        <f t="shared" si="424"/>
        <v>4524613.33</v>
      </c>
      <c r="AV225" s="2">
        <f t="shared" si="424"/>
        <v>4877737.6399999997</v>
      </c>
      <c r="AW225" s="2">
        <f t="shared" si="424"/>
        <v>4355072.28</v>
      </c>
      <c r="AX225" s="2">
        <f t="shared" si="424"/>
        <v>1948603.1900000002</v>
      </c>
      <c r="AY225" s="2">
        <f t="shared" si="424"/>
        <v>5721065.7199999997</v>
      </c>
      <c r="AZ225" s="2">
        <f t="shared" si="424"/>
        <v>136989362.38</v>
      </c>
      <c r="BA225" s="2">
        <f t="shared" si="424"/>
        <v>97320314.319999993</v>
      </c>
      <c r="BB225" s="2">
        <f t="shared" si="424"/>
        <v>82405713.599999994</v>
      </c>
      <c r="BC225" s="2">
        <f t="shared" si="424"/>
        <v>273571039.57999998</v>
      </c>
      <c r="BD225" s="2">
        <f t="shared" si="424"/>
        <v>39744166.529999994</v>
      </c>
      <c r="BE225" s="2">
        <f t="shared" si="424"/>
        <v>13054808.940000001</v>
      </c>
      <c r="BF225" s="2">
        <f t="shared" si="424"/>
        <v>268634893.29000002</v>
      </c>
      <c r="BG225" s="2">
        <f t="shared" si="424"/>
        <v>11467311.41</v>
      </c>
      <c r="BH225" s="2">
        <f t="shared" si="424"/>
        <v>6858557.5</v>
      </c>
      <c r="BI225" s="2">
        <f t="shared" si="424"/>
        <v>4495470.82</v>
      </c>
      <c r="BJ225" s="2">
        <f t="shared" si="424"/>
        <v>69233089.260000005</v>
      </c>
      <c r="BK225" s="2">
        <f t="shared" si="424"/>
        <v>251137876.81</v>
      </c>
      <c r="BL225" s="2">
        <f t="shared" si="424"/>
        <v>1732613.77</v>
      </c>
      <c r="BM225" s="2">
        <f t="shared" si="424"/>
        <v>5037047.5999999996</v>
      </c>
      <c r="BN225" s="2">
        <f t="shared" si="424"/>
        <v>33167037.41</v>
      </c>
      <c r="BO225" s="2">
        <f t="shared" ref="BO225" si="425">+BO223+BO224</f>
        <v>13755481.58</v>
      </c>
      <c r="BP225" s="2">
        <f t="shared" ref="BP225:EA225" si="426">+BP223+BP224</f>
        <v>2921195.08</v>
      </c>
      <c r="BQ225" s="2">
        <f t="shared" si="426"/>
        <v>70478718.549999997</v>
      </c>
      <c r="BR225" s="2">
        <f t="shared" si="426"/>
        <v>50233330.82</v>
      </c>
      <c r="BS225" s="2">
        <f t="shared" si="426"/>
        <v>14496565.77</v>
      </c>
      <c r="BT225" s="2">
        <f t="shared" si="426"/>
        <v>5472167.2199999997</v>
      </c>
      <c r="BU225" s="2">
        <f t="shared" si="426"/>
        <v>5712462.21</v>
      </c>
      <c r="BV225" s="2">
        <f t="shared" si="426"/>
        <v>14482685.41</v>
      </c>
      <c r="BW225" s="2">
        <f t="shared" si="426"/>
        <v>23211308.189999998</v>
      </c>
      <c r="BX225" s="2">
        <f t="shared" si="426"/>
        <v>1442901.81</v>
      </c>
      <c r="BY225" s="2">
        <f t="shared" si="426"/>
        <v>5760968.5800000001</v>
      </c>
      <c r="BZ225" s="2">
        <f t="shared" si="426"/>
        <v>3917429.31</v>
      </c>
      <c r="CA225" s="2">
        <f t="shared" si="426"/>
        <v>2968487.64</v>
      </c>
      <c r="CB225" s="2">
        <f t="shared" si="426"/>
        <v>799920230.14999998</v>
      </c>
      <c r="CC225" s="2">
        <f t="shared" si="426"/>
        <v>3457625.94</v>
      </c>
      <c r="CD225" s="2">
        <f t="shared" si="426"/>
        <v>1110218.58</v>
      </c>
      <c r="CE225" s="2">
        <f t="shared" si="426"/>
        <v>3062249.65</v>
      </c>
      <c r="CF225" s="2">
        <f t="shared" si="426"/>
        <v>2094409.68</v>
      </c>
      <c r="CG225" s="2">
        <f t="shared" si="426"/>
        <v>3468924.12</v>
      </c>
      <c r="CH225" s="2">
        <f t="shared" si="426"/>
        <v>2034021.79</v>
      </c>
      <c r="CI225" s="2">
        <f t="shared" si="426"/>
        <v>8170710.6699999999</v>
      </c>
      <c r="CJ225" s="2">
        <f t="shared" si="426"/>
        <v>10423140.439999999</v>
      </c>
      <c r="CK225" s="2">
        <f t="shared" si="426"/>
        <v>54711138.120000005</v>
      </c>
      <c r="CL225" s="2">
        <f t="shared" si="426"/>
        <v>14031409.280000001</v>
      </c>
      <c r="CM225" s="2">
        <f t="shared" si="426"/>
        <v>8877049.1899999995</v>
      </c>
      <c r="CN225" s="2">
        <f t="shared" si="426"/>
        <v>335411689</v>
      </c>
      <c r="CO225" s="2">
        <f t="shared" si="426"/>
        <v>151260861.97999999</v>
      </c>
      <c r="CP225" s="2">
        <f t="shared" si="426"/>
        <v>10835616.76</v>
      </c>
      <c r="CQ225" s="2">
        <f t="shared" si="426"/>
        <v>9836437.2600000016</v>
      </c>
      <c r="CR225" s="2">
        <f t="shared" si="426"/>
        <v>3577167.12</v>
      </c>
      <c r="CS225" s="2">
        <f t="shared" si="426"/>
        <v>4083259.64</v>
      </c>
      <c r="CT225" s="2">
        <f t="shared" si="426"/>
        <v>2445031.87</v>
      </c>
      <c r="CU225" s="2">
        <f t="shared" si="426"/>
        <v>1002945.79</v>
      </c>
      <c r="CV225" s="2">
        <f t="shared" si="426"/>
        <v>1076684.73</v>
      </c>
      <c r="CW225" s="2">
        <f t="shared" si="426"/>
        <v>3568659.7800000003</v>
      </c>
      <c r="CX225" s="2">
        <f t="shared" si="426"/>
        <v>5862825.04</v>
      </c>
      <c r="CY225" s="2">
        <f t="shared" si="426"/>
        <v>1148005.03</v>
      </c>
      <c r="CZ225" s="2">
        <f t="shared" si="426"/>
        <v>20272631.689999998</v>
      </c>
      <c r="DA225" s="2">
        <f t="shared" si="426"/>
        <v>3639031.9699999997</v>
      </c>
      <c r="DB225" s="2">
        <f t="shared" si="426"/>
        <v>4671969.2699999996</v>
      </c>
      <c r="DC225" s="2">
        <f t="shared" si="426"/>
        <v>3560350.21</v>
      </c>
      <c r="DD225" s="2">
        <f t="shared" si="426"/>
        <v>3469085.23</v>
      </c>
      <c r="DE225" s="2">
        <f t="shared" si="426"/>
        <v>4417929.7799999993</v>
      </c>
      <c r="DF225" s="2">
        <f t="shared" si="426"/>
        <v>215125854.94</v>
      </c>
      <c r="DG225" s="2">
        <f t="shared" si="426"/>
        <v>2134952.04</v>
      </c>
      <c r="DH225" s="2">
        <f t="shared" si="426"/>
        <v>19062204.059999999</v>
      </c>
      <c r="DI225" s="2">
        <f t="shared" si="426"/>
        <v>26524814.439999998</v>
      </c>
      <c r="DJ225" s="2">
        <f t="shared" si="426"/>
        <v>7648767.9199999999</v>
      </c>
      <c r="DK225" s="2">
        <f t="shared" si="426"/>
        <v>5978340.2400000002</v>
      </c>
      <c r="DL225" s="2">
        <f t="shared" si="426"/>
        <v>64590220.979999997</v>
      </c>
      <c r="DM225" s="2">
        <f t="shared" si="426"/>
        <v>4326904.25</v>
      </c>
      <c r="DN225" s="2">
        <f t="shared" si="426"/>
        <v>15768581.76</v>
      </c>
      <c r="DO225" s="2">
        <f t="shared" si="426"/>
        <v>37570753.25</v>
      </c>
      <c r="DP225" s="2">
        <f t="shared" si="426"/>
        <v>3771263.26</v>
      </c>
      <c r="DQ225" s="2">
        <f t="shared" si="426"/>
        <v>10657583.630000001</v>
      </c>
      <c r="DR225" s="2">
        <f t="shared" si="426"/>
        <v>15375277.08</v>
      </c>
      <c r="DS225" s="2">
        <f t="shared" si="426"/>
        <v>7327074.209999999</v>
      </c>
      <c r="DT225" s="2">
        <f t="shared" si="426"/>
        <v>3581909.9000000004</v>
      </c>
      <c r="DU225" s="2">
        <f t="shared" si="426"/>
        <v>5074725.04</v>
      </c>
      <c r="DV225" s="2">
        <f t="shared" si="426"/>
        <v>3671413.17</v>
      </c>
      <c r="DW225" s="2">
        <f t="shared" si="426"/>
        <v>4469824.46</v>
      </c>
      <c r="DX225" s="2">
        <f t="shared" si="426"/>
        <v>3709954.94</v>
      </c>
      <c r="DY225" s="2">
        <f t="shared" si="426"/>
        <v>4761359.6400000006</v>
      </c>
      <c r="DZ225" s="2">
        <f t="shared" si="426"/>
        <v>7992836.1600000001</v>
      </c>
      <c r="EA225" s="2">
        <f t="shared" si="426"/>
        <v>6717701.3799999999</v>
      </c>
      <c r="EB225" s="2">
        <f t="shared" ref="EB225:FX225" si="427">+EB223+EB224</f>
        <v>6336861.04</v>
      </c>
      <c r="EC225" s="2">
        <f t="shared" si="427"/>
        <v>4021962.9499999997</v>
      </c>
      <c r="ED225" s="2">
        <f t="shared" si="427"/>
        <v>23112283.25</v>
      </c>
      <c r="EE225" s="2">
        <f t="shared" si="427"/>
        <v>3498644.01</v>
      </c>
      <c r="EF225" s="2">
        <f t="shared" si="427"/>
        <v>15116544</v>
      </c>
      <c r="EG225" s="2">
        <f t="shared" si="427"/>
        <v>3982091.08</v>
      </c>
      <c r="EH225" s="2">
        <f t="shared" si="427"/>
        <v>3995788.78</v>
      </c>
      <c r="EI225" s="2">
        <f t="shared" si="427"/>
        <v>155713590.31</v>
      </c>
      <c r="EJ225" s="2">
        <f t="shared" si="427"/>
        <v>106683931.59999999</v>
      </c>
      <c r="EK225" s="2">
        <f t="shared" si="427"/>
        <v>7984961.5699999994</v>
      </c>
      <c r="EL225" s="2">
        <f t="shared" si="427"/>
        <v>5621303.2999999998</v>
      </c>
      <c r="EM225" s="2">
        <f t="shared" si="427"/>
        <v>5133752.5599999996</v>
      </c>
      <c r="EN225" s="2">
        <f t="shared" si="427"/>
        <v>10733511.779999999</v>
      </c>
      <c r="EO225" s="2">
        <f t="shared" si="427"/>
        <v>4400661.6100000003</v>
      </c>
      <c r="EP225" s="2">
        <f t="shared" si="427"/>
        <v>5979506.4299999997</v>
      </c>
      <c r="EQ225" s="2">
        <f t="shared" si="427"/>
        <v>29129287.370000001</v>
      </c>
      <c r="ER225" s="2">
        <f t="shared" si="427"/>
        <v>4939911.53</v>
      </c>
      <c r="ES225" s="2">
        <f t="shared" si="427"/>
        <v>3175609.0199999996</v>
      </c>
      <c r="ET225" s="2">
        <f t="shared" si="427"/>
        <v>4248451.96</v>
      </c>
      <c r="EU225" s="2">
        <f t="shared" si="427"/>
        <v>7621407.5700000003</v>
      </c>
      <c r="EV225" s="2">
        <f t="shared" si="427"/>
        <v>1645136.4000000001</v>
      </c>
      <c r="EW225" s="2">
        <f t="shared" si="427"/>
        <v>11878032.99</v>
      </c>
      <c r="EX225" s="2">
        <f t="shared" si="427"/>
        <v>3678303.9499999997</v>
      </c>
      <c r="EY225" s="2">
        <f t="shared" si="427"/>
        <v>2968374.79</v>
      </c>
      <c r="EZ225" s="2">
        <f t="shared" si="427"/>
        <v>2685771.6300000004</v>
      </c>
      <c r="FA225" s="2">
        <f t="shared" si="427"/>
        <v>39292269.269999996</v>
      </c>
      <c r="FB225" s="2">
        <f t="shared" si="427"/>
        <v>4532718.47</v>
      </c>
      <c r="FC225" s="2">
        <f t="shared" si="427"/>
        <v>18942435.16</v>
      </c>
      <c r="FD225" s="2">
        <f t="shared" si="427"/>
        <v>5554018.29</v>
      </c>
      <c r="FE225" s="2">
        <f t="shared" si="427"/>
        <v>1669195.85</v>
      </c>
      <c r="FF225" s="2">
        <f t="shared" si="427"/>
        <v>3474572.65</v>
      </c>
      <c r="FG225" s="2">
        <f t="shared" si="427"/>
        <v>2514339.27</v>
      </c>
      <c r="FH225" s="2">
        <f t="shared" si="427"/>
        <v>1599007.17</v>
      </c>
      <c r="FI225" s="2">
        <f t="shared" si="427"/>
        <v>19406024.75</v>
      </c>
      <c r="FJ225" s="2">
        <f t="shared" si="427"/>
        <v>22369633.59</v>
      </c>
      <c r="FK225" s="2">
        <f t="shared" si="427"/>
        <v>28141806.890000001</v>
      </c>
      <c r="FL225" s="2">
        <f t="shared" si="427"/>
        <v>90958044.909999996</v>
      </c>
      <c r="FM225" s="2">
        <f t="shared" si="427"/>
        <v>42942042.579999998</v>
      </c>
      <c r="FN225" s="2">
        <f t="shared" si="427"/>
        <v>257729729.78</v>
      </c>
      <c r="FO225" s="2">
        <f t="shared" si="427"/>
        <v>13248685.23</v>
      </c>
      <c r="FP225" s="2">
        <f t="shared" si="427"/>
        <v>27057433.600000001</v>
      </c>
      <c r="FQ225" s="2">
        <f t="shared" si="427"/>
        <v>11488757.23</v>
      </c>
      <c r="FR225" s="2">
        <f t="shared" si="427"/>
        <v>3222765.02</v>
      </c>
      <c r="FS225" s="2">
        <f t="shared" si="427"/>
        <v>3189221.67</v>
      </c>
      <c r="FT225" s="2">
        <f t="shared" si="427"/>
        <v>1336897.26</v>
      </c>
      <c r="FU225" s="2">
        <f t="shared" si="427"/>
        <v>9809922.5800000001</v>
      </c>
      <c r="FV225" s="2">
        <f t="shared" si="427"/>
        <v>8701166.2899999991</v>
      </c>
      <c r="FW225" s="2">
        <f t="shared" si="427"/>
        <v>2805865.18</v>
      </c>
      <c r="FX225" s="2">
        <f t="shared" si="427"/>
        <v>1590711.52</v>
      </c>
      <c r="FY225" s="2"/>
      <c r="FZ225" s="2">
        <f t="shared" si="418"/>
        <v>9337755836.2399998</v>
      </c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</row>
    <row r="226" spans="1:193" x14ac:dyDescent="0.35">
      <c r="A226" s="3" t="s">
        <v>525</v>
      </c>
      <c r="B226" s="2" t="s">
        <v>977</v>
      </c>
      <c r="C226" s="2">
        <f t="shared" ref="C226:AH226" si="428">C169</f>
        <v>1167479.6200000001</v>
      </c>
      <c r="D226" s="2">
        <f t="shared" si="428"/>
        <v>3850787.1</v>
      </c>
      <c r="E226" s="2">
        <f t="shared" si="428"/>
        <v>1298104.1000000001</v>
      </c>
      <c r="F226" s="2">
        <f t="shared" si="428"/>
        <v>2144804.69</v>
      </c>
      <c r="G226" s="2">
        <f t="shared" si="428"/>
        <v>184044.24</v>
      </c>
      <c r="H226" s="2">
        <f t="shared" si="428"/>
        <v>63120.03</v>
      </c>
      <c r="I226" s="2">
        <f t="shared" si="428"/>
        <v>1565008.12</v>
      </c>
      <c r="J226" s="2">
        <f t="shared" si="428"/>
        <v>153252.89000000001</v>
      </c>
      <c r="K226" s="2">
        <f t="shared" si="428"/>
        <v>3750.1</v>
      </c>
      <c r="L226" s="2">
        <f t="shared" si="428"/>
        <v>164841.39000000001</v>
      </c>
      <c r="M226" s="2">
        <f t="shared" si="428"/>
        <v>181230.46</v>
      </c>
      <c r="N226" s="2">
        <f t="shared" si="428"/>
        <v>4843324.3600000003</v>
      </c>
      <c r="O226" s="2">
        <f t="shared" si="428"/>
        <v>347358.78</v>
      </c>
      <c r="P226" s="2">
        <f t="shared" si="428"/>
        <v>37616.65</v>
      </c>
      <c r="Q226" s="2">
        <f t="shared" si="428"/>
        <v>10423519.42</v>
      </c>
      <c r="R226" s="2">
        <f t="shared" si="428"/>
        <v>92099.45</v>
      </c>
      <c r="S226" s="2">
        <f t="shared" si="428"/>
        <v>44000.81</v>
      </c>
      <c r="T226" s="2">
        <f t="shared" si="428"/>
        <v>0</v>
      </c>
      <c r="U226" s="2">
        <f t="shared" si="428"/>
        <v>0</v>
      </c>
      <c r="V226" s="2">
        <f t="shared" si="428"/>
        <v>0</v>
      </c>
      <c r="W226" s="2">
        <f t="shared" si="428"/>
        <v>0</v>
      </c>
      <c r="X226" s="2">
        <f t="shared" si="428"/>
        <v>0</v>
      </c>
      <c r="Y226" s="2">
        <f t="shared" si="428"/>
        <v>3405.15</v>
      </c>
      <c r="Z226" s="2">
        <f t="shared" si="428"/>
        <v>4978.91</v>
      </c>
      <c r="AA226" s="2">
        <f t="shared" si="428"/>
        <v>1772139.29</v>
      </c>
      <c r="AB226" s="2">
        <f t="shared" si="428"/>
        <v>1388404.06</v>
      </c>
      <c r="AC226" s="2">
        <f t="shared" si="428"/>
        <v>29597.66</v>
      </c>
      <c r="AD226" s="2">
        <f t="shared" si="428"/>
        <v>30344.75</v>
      </c>
      <c r="AE226" s="2">
        <f t="shared" si="428"/>
        <v>4877.7</v>
      </c>
      <c r="AF226" s="2">
        <f t="shared" si="428"/>
        <v>9007.2900000000009</v>
      </c>
      <c r="AG226" s="2">
        <f t="shared" si="428"/>
        <v>11928.13</v>
      </c>
      <c r="AH226" s="2">
        <f t="shared" si="428"/>
        <v>0</v>
      </c>
      <c r="AI226" s="2">
        <f t="shared" ref="AI226:BN226" si="429">AI169</f>
        <v>3088.22</v>
      </c>
      <c r="AJ226" s="2">
        <f t="shared" si="429"/>
        <v>2889.53</v>
      </c>
      <c r="AK226" s="2">
        <f t="shared" si="429"/>
        <v>1472.29</v>
      </c>
      <c r="AL226" s="2">
        <f t="shared" si="429"/>
        <v>24131.82</v>
      </c>
      <c r="AM226" s="2">
        <f t="shared" si="429"/>
        <v>1135.57</v>
      </c>
      <c r="AN226" s="2">
        <f t="shared" si="429"/>
        <v>0</v>
      </c>
      <c r="AO226" s="2">
        <f t="shared" si="429"/>
        <v>98369.35</v>
      </c>
      <c r="AP226" s="2">
        <f t="shared" si="429"/>
        <v>14734696.5</v>
      </c>
      <c r="AQ226" s="2">
        <f t="shared" si="429"/>
        <v>0</v>
      </c>
      <c r="AR226" s="2">
        <f t="shared" si="429"/>
        <v>1501307.3</v>
      </c>
      <c r="AS226" s="2">
        <f t="shared" si="429"/>
        <v>1047788.82</v>
      </c>
      <c r="AT226" s="2">
        <f t="shared" si="429"/>
        <v>28428.37</v>
      </c>
      <c r="AU226" s="2">
        <f t="shared" si="429"/>
        <v>5152.66</v>
      </c>
      <c r="AV226" s="2">
        <f t="shared" si="429"/>
        <v>3676.09</v>
      </c>
      <c r="AW226" s="2">
        <f t="shared" si="429"/>
        <v>1311.79</v>
      </c>
      <c r="AX226" s="2">
        <f t="shared" si="429"/>
        <v>9028.84</v>
      </c>
      <c r="AY226" s="2">
        <f t="shared" si="429"/>
        <v>5490.84</v>
      </c>
      <c r="AZ226" s="2">
        <f t="shared" si="429"/>
        <v>961898.36</v>
      </c>
      <c r="BA226" s="2">
        <f t="shared" si="429"/>
        <v>166871.91</v>
      </c>
      <c r="BB226" s="2">
        <f t="shared" si="429"/>
        <v>153888.32000000001</v>
      </c>
      <c r="BC226" s="2">
        <f t="shared" si="429"/>
        <v>1378748.85</v>
      </c>
      <c r="BD226" s="2">
        <f t="shared" si="429"/>
        <v>45191.39</v>
      </c>
      <c r="BE226" s="2">
        <f t="shared" si="429"/>
        <v>2743.96</v>
      </c>
      <c r="BF226" s="2">
        <f t="shared" si="429"/>
        <v>383770.31</v>
      </c>
      <c r="BG226" s="2">
        <f t="shared" si="429"/>
        <v>72229.78</v>
      </c>
      <c r="BH226" s="2">
        <f t="shared" si="429"/>
        <v>5937.63</v>
      </c>
      <c r="BI226" s="2">
        <f t="shared" si="429"/>
        <v>19446.32</v>
      </c>
      <c r="BJ226" s="2">
        <f t="shared" si="429"/>
        <v>58577.94</v>
      </c>
      <c r="BK226" s="2">
        <f t="shared" si="429"/>
        <v>580260.15</v>
      </c>
      <c r="BL226" s="2">
        <f t="shared" si="429"/>
        <v>1819.4</v>
      </c>
      <c r="BM226" s="2">
        <f t="shared" si="429"/>
        <v>12382.26</v>
      </c>
      <c r="BN226" s="2">
        <f t="shared" si="429"/>
        <v>9050.3799999999992</v>
      </c>
      <c r="BO226" s="2">
        <f t="shared" ref="BO226:DZ226" si="430">BO169</f>
        <v>7784.68</v>
      </c>
      <c r="BP226" s="2">
        <f t="shared" si="430"/>
        <v>1584.25</v>
      </c>
      <c r="BQ226" s="2">
        <f t="shared" si="430"/>
        <v>1032011.48</v>
      </c>
      <c r="BR226" s="2">
        <f t="shared" si="430"/>
        <v>647075.75</v>
      </c>
      <c r="BS226" s="2">
        <f t="shared" si="430"/>
        <v>189605.71</v>
      </c>
      <c r="BT226" s="2">
        <f t="shared" si="430"/>
        <v>2350.31</v>
      </c>
      <c r="BU226" s="2">
        <f t="shared" si="430"/>
        <v>47745.48</v>
      </c>
      <c r="BV226" s="2">
        <f t="shared" si="430"/>
        <v>76186.679999999993</v>
      </c>
      <c r="BW226" s="2">
        <f t="shared" si="430"/>
        <v>188930.54</v>
      </c>
      <c r="BX226" s="2">
        <f t="shared" si="430"/>
        <v>0</v>
      </c>
      <c r="BY226" s="2">
        <f t="shared" si="430"/>
        <v>0</v>
      </c>
      <c r="BZ226" s="2">
        <f t="shared" si="430"/>
        <v>0</v>
      </c>
      <c r="CA226" s="2">
        <f t="shared" si="430"/>
        <v>8080.38</v>
      </c>
      <c r="CB226" s="2">
        <f t="shared" si="430"/>
        <v>2498751.73</v>
      </c>
      <c r="CC226" s="2">
        <f t="shared" si="430"/>
        <v>0</v>
      </c>
      <c r="CD226" s="2">
        <f t="shared" si="430"/>
        <v>1725.82</v>
      </c>
      <c r="CE226" s="2">
        <f t="shared" si="430"/>
        <v>0</v>
      </c>
      <c r="CF226" s="2">
        <f t="shared" si="430"/>
        <v>0</v>
      </c>
      <c r="CG226" s="2">
        <f t="shared" si="430"/>
        <v>15155.96</v>
      </c>
      <c r="CH226" s="2">
        <f t="shared" si="430"/>
        <v>9946.32</v>
      </c>
      <c r="CI226" s="2">
        <f t="shared" si="430"/>
        <v>55625.33</v>
      </c>
      <c r="CJ226" s="2">
        <f t="shared" si="430"/>
        <v>148046.76999999999</v>
      </c>
      <c r="CK226" s="2">
        <f t="shared" si="430"/>
        <v>147393.10999999999</v>
      </c>
      <c r="CL226" s="2">
        <f t="shared" si="430"/>
        <v>20456.32</v>
      </c>
      <c r="CM226" s="2">
        <f t="shared" si="430"/>
        <v>7880.52</v>
      </c>
      <c r="CN226" s="2">
        <f t="shared" si="430"/>
        <v>1002986.61</v>
      </c>
      <c r="CO226" s="2">
        <f t="shared" si="430"/>
        <v>314885.19</v>
      </c>
      <c r="CP226" s="2">
        <f t="shared" si="430"/>
        <v>132624.95999999999</v>
      </c>
      <c r="CQ226" s="2">
        <f t="shared" si="430"/>
        <v>2786.43</v>
      </c>
      <c r="CR226" s="2">
        <f t="shared" si="430"/>
        <v>0</v>
      </c>
      <c r="CS226" s="2">
        <f t="shared" si="430"/>
        <v>1268.8800000000001</v>
      </c>
      <c r="CT226" s="2">
        <f t="shared" si="430"/>
        <v>1591.92</v>
      </c>
      <c r="CU226" s="2">
        <f t="shared" si="430"/>
        <v>2615.13</v>
      </c>
      <c r="CV226" s="2">
        <f t="shared" si="430"/>
        <v>0</v>
      </c>
      <c r="CW226" s="2">
        <f t="shared" si="430"/>
        <v>1430.15</v>
      </c>
      <c r="CX226" s="2">
        <f t="shared" si="430"/>
        <v>11610.9</v>
      </c>
      <c r="CY226" s="2">
        <f t="shared" si="430"/>
        <v>0</v>
      </c>
      <c r="CZ226" s="2">
        <f t="shared" si="430"/>
        <v>33394.379999999997</v>
      </c>
      <c r="DA226" s="2">
        <f t="shared" si="430"/>
        <v>0</v>
      </c>
      <c r="DB226" s="2">
        <f t="shared" si="430"/>
        <v>8139.83</v>
      </c>
      <c r="DC226" s="2">
        <f t="shared" si="430"/>
        <v>0</v>
      </c>
      <c r="DD226" s="2">
        <f t="shared" si="430"/>
        <v>10351.280000000001</v>
      </c>
      <c r="DE226" s="2">
        <f t="shared" si="430"/>
        <v>1197.92</v>
      </c>
      <c r="DF226" s="2">
        <f t="shared" si="430"/>
        <v>529510.42000000004</v>
      </c>
      <c r="DG226" s="2">
        <f t="shared" si="430"/>
        <v>0</v>
      </c>
      <c r="DH226" s="2">
        <f t="shared" si="430"/>
        <v>101225.14</v>
      </c>
      <c r="DI226" s="2">
        <f t="shared" si="430"/>
        <v>51251.15</v>
      </c>
      <c r="DJ226" s="2">
        <f t="shared" si="430"/>
        <v>8572.33</v>
      </c>
      <c r="DK226" s="2">
        <f t="shared" si="430"/>
        <v>18317.32</v>
      </c>
      <c r="DL226" s="2">
        <f t="shared" si="430"/>
        <v>356474.32</v>
      </c>
      <c r="DM226" s="2">
        <f t="shared" si="430"/>
        <v>0</v>
      </c>
      <c r="DN226" s="2">
        <f t="shared" si="430"/>
        <v>58975.32</v>
      </c>
      <c r="DO226" s="2">
        <f t="shared" si="430"/>
        <v>450887.65</v>
      </c>
      <c r="DP226" s="2">
        <f t="shared" si="430"/>
        <v>0</v>
      </c>
      <c r="DQ226" s="2">
        <f t="shared" si="430"/>
        <v>46666.93</v>
      </c>
      <c r="DR226" s="2">
        <f t="shared" si="430"/>
        <v>14720.11</v>
      </c>
      <c r="DS226" s="2">
        <f t="shared" si="430"/>
        <v>30177.21</v>
      </c>
      <c r="DT226" s="2">
        <f t="shared" si="430"/>
        <v>8896.2099999999991</v>
      </c>
      <c r="DU226" s="2">
        <f t="shared" si="430"/>
        <v>3283.94</v>
      </c>
      <c r="DV226" s="2">
        <f t="shared" si="430"/>
        <v>1404.98</v>
      </c>
      <c r="DW226" s="2">
        <f t="shared" si="430"/>
        <v>1179.54</v>
      </c>
      <c r="DX226" s="2">
        <f t="shared" si="430"/>
        <v>1697.88</v>
      </c>
      <c r="DY226" s="2">
        <f t="shared" si="430"/>
        <v>5280.43</v>
      </c>
      <c r="DZ226" s="2">
        <f t="shared" si="430"/>
        <v>0</v>
      </c>
      <c r="EA226" s="2">
        <f t="shared" ref="EA226:FX226" si="431">EA169</f>
        <v>28169.200000000001</v>
      </c>
      <c r="EB226" s="2">
        <f t="shared" si="431"/>
        <v>58220.9</v>
      </c>
      <c r="EC226" s="2">
        <f t="shared" si="431"/>
        <v>10662.37</v>
      </c>
      <c r="ED226" s="2">
        <f t="shared" si="431"/>
        <v>78283.399999999994</v>
      </c>
      <c r="EE226" s="2">
        <f t="shared" si="431"/>
        <v>26408.01</v>
      </c>
      <c r="EF226" s="2">
        <f t="shared" si="431"/>
        <v>60929.27</v>
      </c>
      <c r="EG226" s="2">
        <f t="shared" si="431"/>
        <v>52038.79</v>
      </c>
      <c r="EH226" s="2">
        <f t="shared" si="431"/>
        <v>17101.86</v>
      </c>
      <c r="EI226" s="2">
        <f t="shared" si="431"/>
        <v>349187.4</v>
      </c>
      <c r="EJ226" s="2">
        <f t="shared" si="431"/>
        <v>164284.07</v>
      </c>
      <c r="EK226" s="2">
        <f t="shared" si="431"/>
        <v>15647.67</v>
      </c>
      <c r="EL226" s="2">
        <f t="shared" si="431"/>
        <v>950.93</v>
      </c>
      <c r="EM226" s="2">
        <f t="shared" si="431"/>
        <v>6484.4</v>
      </c>
      <c r="EN226" s="2">
        <f t="shared" si="431"/>
        <v>8772.9599999999991</v>
      </c>
      <c r="EO226" s="2">
        <f t="shared" si="431"/>
        <v>5798.28</v>
      </c>
      <c r="EP226" s="2">
        <f t="shared" si="431"/>
        <v>18371.05</v>
      </c>
      <c r="EQ226" s="2">
        <f t="shared" si="431"/>
        <v>165934.65</v>
      </c>
      <c r="ER226" s="2">
        <f t="shared" si="431"/>
        <v>17451.990000000002</v>
      </c>
      <c r="ES226" s="2">
        <f t="shared" si="431"/>
        <v>4432.9399999999996</v>
      </c>
      <c r="ET226" s="2">
        <f t="shared" si="431"/>
        <v>7872.17</v>
      </c>
      <c r="EU226" s="2">
        <f t="shared" si="431"/>
        <v>92818.67</v>
      </c>
      <c r="EV226" s="2">
        <f t="shared" si="431"/>
        <v>11147.8</v>
      </c>
      <c r="EW226" s="2">
        <f t="shared" si="431"/>
        <v>72429.649999999994</v>
      </c>
      <c r="EX226" s="2">
        <f t="shared" si="431"/>
        <v>12755</v>
      </c>
      <c r="EY226" s="2">
        <f t="shared" si="431"/>
        <v>15551.38</v>
      </c>
      <c r="EZ226" s="2">
        <f t="shared" si="431"/>
        <v>0</v>
      </c>
      <c r="FA226" s="2">
        <f t="shared" si="431"/>
        <v>565001.14</v>
      </c>
      <c r="FB226" s="2">
        <f t="shared" si="431"/>
        <v>3611.82</v>
      </c>
      <c r="FC226" s="2">
        <f t="shared" si="431"/>
        <v>28273.21</v>
      </c>
      <c r="FD226" s="2">
        <f t="shared" si="431"/>
        <v>4168.51</v>
      </c>
      <c r="FE226" s="2">
        <f t="shared" si="431"/>
        <v>22924.880000000001</v>
      </c>
      <c r="FF226" s="2">
        <f t="shared" si="431"/>
        <v>2967.56</v>
      </c>
      <c r="FG226" s="2">
        <f t="shared" si="431"/>
        <v>5015.6400000000003</v>
      </c>
      <c r="FH226" s="2">
        <f t="shared" si="431"/>
        <v>0</v>
      </c>
      <c r="FI226" s="2">
        <f t="shared" si="431"/>
        <v>158554.17000000001</v>
      </c>
      <c r="FJ226" s="2">
        <f t="shared" si="431"/>
        <v>61175.05</v>
      </c>
      <c r="FK226" s="2">
        <f t="shared" si="431"/>
        <v>208765.24</v>
      </c>
      <c r="FL226" s="2">
        <f t="shared" si="431"/>
        <v>161259.79</v>
      </c>
      <c r="FM226" s="2">
        <f t="shared" si="431"/>
        <v>77217.39</v>
      </c>
      <c r="FN226" s="2">
        <f t="shared" si="431"/>
        <v>2840660.03</v>
      </c>
      <c r="FO226" s="2">
        <f t="shared" si="431"/>
        <v>49090.2</v>
      </c>
      <c r="FP226" s="2">
        <f t="shared" si="431"/>
        <v>280177.12</v>
      </c>
      <c r="FQ226" s="2">
        <f t="shared" si="431"/>
        <v>53802.06</v>
      </c>
      <c r="FR226" s="2">
        <f t="shared" si="431"/>
        <v>1536.44</v>
      </c>
      <c r="FS226" s="2">
        <f t="shared" si="431"/>
        <v>0</v>
      </c>
      <c r="FT226" s="2">
        <f t="shared" si="431"/>
        <v>0</v>
      </c>
      <c r="FU226" s="2">
        <f t="shared" si="431"/>
        <v>130313.72</v>
      </c>
      <c r="FV226" s="2">
        <f t="shared" si="431"/>
        <v>81747.05</v>
      </c>
      <c r="FW226" s="2">
        <f t="shared" si="431"/>
        <v>8144.51</v>
      </c>
      <c r="FX226" s="2">
        <f t="shared" si="431"/>
        <v>0</v>
      </c>
      <c r="FY226" s="2"/>
      <c r="FZ226" s="2">
        <f t="shared" si="418"/>
        <v>65505662.039999992</v>
      </c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</row>
    <row r="227" spans="1:193" x14ac:dyDescent="0.35">
      <c r="A227" s="3" t="s">
        <v>526</v>
      </c>
      <c r="B227" s="2" t="s">
        <v>1033</v>
      </c>
      <c r="C227" s="2">
        <f t="shared" ref="C227:AH227" si="432">C182</f>
        <v>1631312</v>
      </c>
      <c r="D227" s="2">
        <f t="shared" si="432"/>
        <v>6420108</v>
      </c>
      <c r="E227" s="2">
        <f t="shared" si="432"/>
        <v>105468</v>
      </c>
      <c r="F227" s="2">
        <f t="shared" si="432"/>
        <v>21442748</v>
      </c>
      <c r="G227" s="2">
        <f t="shared" si="432"/>
        <v>9588</v>
      </c>
      <c r="H227" s="2">
        <f t="shared" si="432"/>
        <v>9588</v>
      </c>
      <c r="I227" s="2">
        <f t="shared" si="432"/>
        <v>149172</v>
      </c>
      <c r="J227" s="2">
        <f t="shared" si="432"/>
        <v>0</v>
      </c>
      <c r="K227" s="2">
        <f t="shared" si="432"/>
        <v>0</v>
      </c>
      <c r="L227" s="2">
        <f t="shared" si="432"/>
        <v>220524</v>
      </c>
      <c r="M227" s="2">
        <f t="shared" si="432"/>
        <v>134232</v>
      </c>
      <c r="N227" s="2">
        <f t="shared" si="432"/>
        <v>1901326</v>
      </c>
      <c r="O227" s="2">
        <f t="shared" si="432"/>
        <v>1023464</v>
      </c>
      <c r="P227" s="2">
        <f t="shared" si="432"/>
        <v>0</v>
      </c>
      <c r="Q227" s="2">
        <f t="shared" si="432"/>
        <v>2124412</v>
      </c>
      <c r="R227" s="2">
        <f t="shared" si="432"/>
        <v>69366228</v>
      </c>
      <c r="S227" s="2">
        <f t="shared" si="432"/>
        <v>146720</v>
      </c>
      <c r="T227" s="2">
        <f t="shared" si="432"/>
        <v>0</v>
      </c>
      <c r="U227" s="2">
        <f t="shared" si="432"/>
        <v>0</v>
      </c>
      <c r="V227" s="2">
        <f t="shared" si="432"/>
        <v>0</v>
      </c>
      <c r="W227" s="2">
        <f t="shared" si="432"/>
        <v>9588</v>
      </c>
      <c r="X227" s="2">
        <f t="shared" si="432"/>
        <v>0</v>
      </c>
      <c r="Y227" s="2">
        <f t="shared" si="432"/>
        <v>4962280</v>
      </c>
      <c r="Z227" s="2">
        <f t="shared" si="432"/>
        <v>0</v>
      </c>
      <c r="AA227" s="2">
        <f t="shared" si="432"/>
        <v>4389556</v>
      </c>
      <c r="AB227" s="2">
        <f t="shared" si="432"/>
        <v>2814322</v>
      </c>
      <c r="AC227" s="2">
        <f t="shared" si="432"/>
        <v>0</v>
      </c>
      <c r="AD227" s="2">
        <f t="shared" si="432"/>
        <v>62322</v>
      </c>
      <c r="AE227" s="2">
        <f t="shared" si="432"/>
        <v>0</v>
      </c>
      <c r="AF227" s="2">
        <f t="shared" si="432"/>
        <v>0</v>
      </c>
      <c r="AG227" s="2">
        <f t="shared" si="432"/>
        <v>0</v>
      </c>
      <c r="AH227" s="2">
        <f t="shared" si="432"/>
        <v>0</v>
      </c>
      <c r="AI227" s="2">
        <f t="shared" ref="AI227:BO227" si="433">AI182</f>
        <v>0</v>
      </c>
      <c r="AJ227" s="2">
        <f t="shared" si="433"/>
        <v>0</v>
      </c>
      <c r="AK227" s="2">
        <f t="shared" si="433"/>
        <v>0</v>
      </c>
      <c r="AL227" s="2">
        <f t="shared" si="433"/>
        <v>0</v>
      </c>
      <c r="AM227" s="2">
        <f t="shared" si="433"/>
        <v>0</v>
      </c>
      <c r="AN227" s="2">
        <f t="shared" si="433"/>
        <v>9588</v>
      </c>
      <c r="AO227" s="2">
        <f t="shared" si="433"/>
        <v>3882840</v>
      </c>
      <c r="AP227" s="2">
        <f t="shared" si="433"/>
        <v>8234588</v>
      </c>
      <c r="AQ227" s="2">
        <f t="shared" si="433"/>
        <v>5240</v>
      </c>
      <c r="AR227" s="2">
        <f t="shared" si="433"/>
        <v>15246380</v>
      </c>
      <c r="AS227" s="2">
        <f t="shared" si="433"/>
        <v>163888</v>
      </c>
      <c r="AT227" s="2">
        <f t="shared" si="433"/>
        <v>39244</v>
      </c>
      <c r="AU227" s="2">
        <f t="shared" si="433"/>
        <v>0</v>
      </c>
      <c r="AV227" s="2">
        <f t="shared" si="433"/>
        <v>0</v>
      </c>
      <c r="AW227" s="2">
        <f t="shared" si="433"/>
        <v>19176</v>
      </c>
      <c r="AX227" s="2">
        <f t="shared" si="433"/>
        <v>0</v>
      </c>
      <c r="AY227" s="2">
        <f t="shared" si="433"/>
        <v>0</v>
      </c>
      <c r="AZ227" s="2">
        <f t="shared" si="433"/>
        <v>1036628</v>
      </c>
      <c r="BA227" s="2">
        <f t="shared" si="433"/>
        <v>2519994</v>
      </c>
      <c r="BB227" s="2">
        <f t="shared" si="433"/>
        <v>96772</v>
      </c>
      <c r="BC227" s="2">
        <f t="shared" si="433"/>
        <v>5490960</v>
      </c>
      <c r="BD227" s="2">
        <f t="shared" si="433"/>
        <v>38352</v>
      </c>
      <c r="BE227" s="2">
        <f t="shared" si="433"/>
        <v>0</v>
      </c>
      <c r="BF227" s="2">
        <f t="shared" si="433"/>
        <v>12841342</v>
      </c>
      <c r="BG227" s="2">
        <f t="shared" si="433"/>
        <v>0</v>
      </c>
      <c r="BH227" s="2">
        <f t="shared" si="433"/>
        <v>408496</v>
      </c>
      <c r="BI227" s="2">
        <f t="shared" si="433"/>
        <v>0</v>
      </c>
      <c r="BJ227" s="2">
        <f t="shared" si="433"/>
        <v>169574</v>
      </c>
      <c r="BK227" s="2">
        <f t="shared" si="433"/>
        <v>139147524</v>
      </c>
      <c r="BL227" s="2">
        <f t="shared" si="433"/>
        <v>44930</v>
      </c>
      <c r="BM227" s="2">
        <f t="shared" si="433"/>
        <v>177378</v>
      </c>
      <c r="BN227" s="2">
        <f t="shared" si="433"/>
        <v>478398</v>
      </c>
      <c r="BO227" s="2">
        <f t="shared" si="433"/>
        <v>28764</v>
      </c>
      <c r="BP227" s="2">
        <f t="shared" ref="BP227:EA227" si="434">BP182</f>
        <v>0</v>
      </c>
      <c r="BQ227" s="2">
        <f t="shared" si="434"/>
        <v>29656</v>
      </c>
      <c r="BR227" s="2">
        <f t="shared" si="434"/>
        <v>0</v>
      </c>
      <c r="BS227" s="2">
        <f t="shared" si="434"/>
        <v>0</v>
      </c>
      <c r="BT227" s="2">
        <f t="shared" si="434"/>
        <v>0</v>
      </c>
      <c r="BU227" s="2">
        <f t="shared" si="434"/>
        <v>0</v>
      </c>
      <c r="BV227" s="2">
        <f t="shared" si="434"/>
        <v>0</v>
      </c>
      <c r="BW227" s="2">
        <f t="shared" si="434"/>
        <v>0</v>
      </c>
      <c r="BX227" s="2">
        <f t="shared" si="434"/>
        <v>0</v>
      </c>
      <c r="BY227" s="2">
        <f t="shared" si="434"/>
        <v>31440</v>
      </c>
      <c r="BZ227" s="2">
        <f t="shared" si="434"/>
        <v>0</v>
      </c>
      <c r="CA227" s="2">
        <f t="shared" si="434"/>
        <v>0</v>
      </c>
      <c r="CB227" s="2">
        <f t="shared" si="434"/>
        <v>10993500</v>
      </c>
      <c r="CC227" s="2">
        <f t="shared" si="434"/>
        <v>0</v>
      </c>
      <c r="CD227" s="2">
        <f t="shared" si="434"/>
        <v>0</v>
      </c>
      <c r="CE227" s="2">
        <f t="shared" si="434"/>
        <v>0</v>
      </c>
      <c r="CF227" s="2">
        <f t="shared" si="434"/>
        <v>0</v>
      </c>
      <c r="CG227" s="2">
        <f t="shared" si="434"/>
        <v>0</v>
      </c>
      <c r="CH227" s="2">
        <f t="shared" si="434"/>
        <v>0</v>
      </c>
      <c r="CI227" s="2">
        <f t="shared" si="434"/>
        <v>0</v>
      </c>
      <c r="CJ227" s="2">
        <f t="shared" si="434"/>
        <v>10480</v>
      </c>
      <c r="CK227" s="2">
        <f t="shared" si="434"/>
        <v>246280</v>
      </c>
      <c r="CL227" s="2">
        <f t="shared" si="434"/>
        <v>95992</v>
      </c>
      <c r="CM227" s="2">
        <f t="shared" si="434"/>
        <v>20960</v>
      </c>
      <c r="CN227" s="2">
        <f t="shared" si="434"/>
        <v>9481816</v>
      </c>
      <c r="CO227" s="2">
        <f t="shared" si="434"/>
        <v>697806</v>
      </c>
      <c r="CP227" s="2">
        <f t="shared" si="434"/>
        <v>49724</v>
      </c>
      <c r="CQ227" s="2">
        <f t="shared" si="434"/>
        <v>0</v>
      </c>
      <c r="CR227" s="2">
        <f t="shared" si="434"/>
        <v>0</v>
      </c>
      <c r="CS227" s="2">
        <f t="shared" si="434"/>
        <v>0</v>
      </c>
      <c r="CT227" s="2">
        <f t="shared" si="434"/>
        <v>0</v>
      </c>
      <c r="CU227" s="2">
        <f t="shared" si="434"/>
        <v>4169256</v>
      </c>
      <c r="CV227" s="2">
        <f t="shared" si="434"/>
        <v>0</v>
      </c>
      <c r="CW227" s="2">
        <f t="shared" si="434"/>
        <v>0</v>
      </c>
      <c r="CX227" s="2">
        <f t="shared" si="434"/>
        <v>0</v>
      </c>
      <c r="CY227" s="2">
        <f t="shared" si="434"/>
        <v>0</v>
      </c>
      <c r="CZ227" s="2">
        <f t="shared" si="434"/>
        <v>0</v>
      </c>
      <c r="DA227" s="2">
        <f t="shared" si="434"/>
        <v>0</v>
      </c>
      <c r="DB227" s="2">
        <f t="shared" si="434"/>
        <v>0</v>
      </c>
      <c r="DC227" s="2">
        <f t="shared" si="434"/>
        <v>0</v>
      </c>
      <c r="DD227" s="2">
        <f t="shared" si="434"/>
        <v>0</v>
      </c>
      <c r="DE227" s="2">
        <f t="shared" si="434"/>
        <v>0</v>
      </c>
      <c r="DF227" s="2">
        <f t="shared" si="434"/>
        <v>491778</v>
      </c>
      <c r="DG227" s="2">
        <f t="shared" si="434"/>
        <v>0</v>
      </c>
      <c r="DH227" s="2">
        <f t="shared" si="434"/>
        <v>0</v>
      </c>
      <c r="DI227" s="2">
        <f t="shared" si="434"/>
        <v>41920</v>
      </c>
      <c r="DJ227" s="2">
        <f t="shared" si="434"/>
        <v>10480</v>
      </c>
      <c r="DK227" s="2">
        <f t="shared" si="434"/>
        <v>10480</v>
      </c>
      <c r="DL227" s="2">
        <f t="shared" si="434"/>
        <v>0</v>
      </c>
      <c r="DM227" s="2">
        <f t="shared" si="434"/>
        <v>0</v>
      </c>
      <c r="DN227" s="2">
        <f t="shared" si="434"/>
        <v>14828</v>
      </c>
      <c r="DO227" s="2">
        <f t="shared" si="434"/>
        <v>10480</v>
      </c>
      <c r="DP227" s="2">
        <f t="shared" si="434"/>
        <v>0</v>
      </c>
      <c r="DQ227" s="2">
        <f t="shared" si="434"/>
        <v>9588</v>
      </c>
      <c r="DR227" s="2">
        <f t="shared" si="434"/>
        <v>0</v>
      </c>
      <c r="DS227" s="2">
        <f t="shared" si="434"/>
        <v>0</v>
      </c>
      <c r="DT227" s="2">
        <f t="shared" si="434"/>
        <v>0</v>
      </c>
      <c r="DU227" s="2">
        <f t="shared" si="434"/>
        <v>0</v>
      </c>
      <c r="DV227" s="2">
        <f t="shared" si="434"/>
        <v>0</v>
      </c>
      <c r="DW227" s="2">
        <f t="shared" si="434"/>
        <v>0</v>
      </c>
      <c r="DX227" s="2">
        <f t="shared" si="434"/>
        <v>0</v>
      </c>
      <c r="DY227" s="2">
        <f t="shared" si="434"/>
        <v>0</v>
      </c>
      <c r="DZ227" s="2">
        <f t="shared" si="434"/>
        <v>9588</v>
      </c>
      <c r="EA227" s="2">
        <f t="shared" si="434"/>
        <v>0</v>
      </c>
      <c r="EB227" s="2">
        <f t="shared" ref="EB227:FX227" si="435">EB182</f>
        <v>0</v>
      </c>
      <c r="EC227" s="2">
        <f t="shared" si="435"/>
        <v>0</v>
      </c>
      <c r="ED227" s="2">
        <f t="shared" si="435"/>
        <v>0</v>
      </c>
      <c r="EE227" s="2">
        <f t="shared" si="435"/>
        <v>0</v>
      </c>
      <c r="EF227" s="2">
        <f t="shared" si="435"/>
        <v>19176</v>
      </c>
      <c r="EG227" s="2">
        <f t="shared" si="435"/>
        <v>0</v>
      </c>
      <c r="EH227" s="2">
        <f t="shared" si="435"/>
        <v>0</v>
      </c>
      <c r="EI227" s="2">
        <f t="shared" si="435"/>
        <v>255866</v>
      </c>
      <c r="EJ227" s="2">
        <f t="shared" si="435"/>
        <v>2455328</v>
      </c>
      <c r="EK227" s="2">
        <f t="shared" si="435"/>
        <v>0</v>
      </c>
      <c r="EL227" s="2">
        <f t="shared" si="435"/>
        <v>0</v>
      </c>
      <c r="EM227" s="2">
        <f t="shared" si="435"/>
        <v>0</v>
      </c>
      <c r="EN227" s="2">
        <f t="shared" si="435"/>
        <v>450640</v>
      </c>
      <c r="EO227" s="2">
        <f t="shared" si="435"/>
        <v>0</v>
      </c>
      <c r="EP227" s="2">
        <f t="shared" si="435"/>
        <v>0</v>
      </c>
      <c r="EQ227" s="2">
        <f t="shared" si="435"/>
        <v>19176</v>
      </c>
      <c r="ER227" s="2">
        <f t="shared" si="435"/>
        <v>19176</v>
      </c>
      <c r="ES227" s="2">
        <f t="shared" si="435"/>
        <v>0</v>
      </c>
      <c r="ET227" s="2">
        <f t="shared" si="435"/>
        <v>0</v>
      </c>
      <c r="EU227" s="2">
        <f t="shared" si="435"/>
        <v>0</v>
      </c>
      <c r="EV227" s="2">
        <f t="shared" si="435"/>
        <v>0</v>
      </c>
      <c r="EW227" s="2">
        <f t="shared" si="435"/>
        <v>0</v>
      </c>
      <c r="EX227" s="2">
        <f t="shared" si="435"/>
        <v>0</v>
      </c>
      <c r="EY227" s="2">
        <f t="shared" si="435"/>
        <v>4716000</v>
      </c>
      <c r="EZ227" s="2">
        <f t="shared" si="435"/>
        <v>0</v>
      </c>
      <c r="FA227" s="2">
        <f t="shared" si="435"/>
        <v>115056</v>
      </c>
      <c r="FB227" s="2">
        <f t="shared" si="435"/>
        <v>0</v>
      </c>
      <c r="FC227" s="2">
        <f t="shared" si="435"/>
        <v>38352</v>
      </c>
      <c r="FD227" s="2">
        <f t="shared" si="435"/>
        <v>0</v>
      </c>
      <c r="FE227" s="2">
        <f t="shared" si="435"/>
        <v>0</v>
      </c>
      <c r="FF227" s="2">
        <f t="shared" si="435"/>
        <v>0</v>
      </c>
      <c r="FG227" s="2">
        <f t="shared" si="435"/>
        <v>0</v>
      </c>
      <c r="FH227" s="2">
        <f t="shared" si="435"/>
        <v>0</v>
      </c>
      <c r="FI227" s="2">
        <f t="shared" si="435"/>
        <v>0</v>
      </c>
      <c r="FJ227" s="2">
        <f t="shared" si="435"/>
        <v>0</v>
      </c>
      <c r="FK227" s="2">
        <f t="shared" si="435"/>
        <v>0</v>
      </c>
      <c r="FL227" s="2">
        <f t="shared" si="435"/>
        <v>0</v>
      </c>
      <c r="FM227" s="2">
        <f t="shared" si="435"/>
        <v>0</v>
      </c>
      <c r="FN227" s="2">
        <f t="shared" si="435"/>
        <v>2952014</v>
      </c>
      <c r="FO227" s="2">
        <f t="shared" si="435"/>
        <v>20960</v>
      </c>
      <c r="FP227" s="2">
        <f t="shared" si="435"/>
        <v>0</v>
      </c>
      <c r="FQ227" s="2">
        <f t="shared" si="435"/>
        <v>0</v>
      </c>
      <c r="FR227" s="2">
        <f t="shared" si="435"/>
        <v>0</v>
      </c>
      <c r="FS227" s="2">
        <f t="shared" si="435"/>
        <v>0</v>
      </c>
      <c r="FT227" s="2">
        <f t="shared" si="435"/>
        <v>0</v>
      </c>
      <c r="FU227" s="2">
        <f t="shared" si="435"/>
        <v>0</v>
      </c>
      <c r="FV227" s="2">
        <f t="shared" si="435"/>
        <v>9588</v>
      </c>
      <c r="FW227" s="2">
        <f t="shared" si="435"/>
        <v>19176</v>
      </c>
      <c r="FX227" s="2">
        <f t="shared" si="435"/>
        <v>0</v>
      </c>
      <c r="FY227" s="2"/>
      <c r="FZ227" s="2">
        <f t="shared" si="418"/>
        <v>344519574</v>
      </c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</row>
    <row r="228" spans="1:193" x14ac:dyDescent="0.35">
      <c r="A228" s="3" t="s">
        <v>527</v>
      </c>
      <c r="B228" s="2" t="s">
        <v>978</v>
      </c>
      <c r="C228" s="2">
        <f t="shared" ref="C228:AH228" si="436">C225+C226+C227</f>
        <v>78846284.329999998</v>
      </c>
      <c r="D228" s="2">
        <f t="shared" si="436"/>
        <v>431808356.31</v>
      </c>
      <c r="E228" s="2">
        <f t="shared" si="436"/>
        <v>67420160.25999999</v>
      </c>
      <c r="F228" s="2">
        <f t="shared" si="436"/>
        <v>279308518.78999996</v>
      </c>
      <c r="G228" s="2">
        <f t="shared" si="436"/>
        <v>21770640.77</v>
      </c>
      <c r="H228" s="2">
        <f t="shared" si="436"/>
        <v>12909219.029999999</v>
      </c>
      <c r="I228" s="2">
        <f t="shared" si="436"/>
        <v>95928015.040000007</v>
      </c>
      <c r="J228" s="2">
        <f t="shared" si="436"/>
        <v>23370129.100000001</v>
      </c>
      <c r="K228" s="2">
        <f t="shared" si="436"/>
        <v>4171859.09</v>
      </c>
      <c r="L228" s="2">
        <f t="shared" si="436"/>
        <v>25518068.580000002</v>
      </c>
      <c r="M228" s="2">
        <f t="shared" si="436"/>
        <v>12020414.190000001</v>
      </c>
      <c r="N228" s="2">
        <f t="shared" si="436"/>
        <v>583241364.50999999</v>
      </c>
      <c r="O228" s="2">
        <f t="shared" si="436"/>
        <v>138098429.58000001</v>
      </c>
      <c r="P228" s="2">
        <f t="shared" si="436"/>
        <v>5082979.7699999996</v>
      </c>
      <c r="Q228" s="2">
        <f t="shared" si="436"/>
        <v>497756853.95000005</v>
      </c>
      <c r="R228" s="2">
        <f t="shared" si="436"/>
        <v>79741189.230000004</v>
      </c>
      <c r="S228" s="2">
        <f t="shared" si="436"/>
        <v>18520416.66</v>
      </c>
      <c r="T228" s="2">
        <f t="shared" si="436"/>
        <v>3204565.02</v>
      </c>
      <c r="U228" s="2">
        <f t="shared" si="436"/>
        <v>1280522.54</v>
      </c>
      <c r="V228" s="2">
        <f t="shared" si="436"/>
        <v>4174474.17</v>
      </c>
      <c r="W228" s="2">
        <f t="shared" si="436"/>
        <v>1209869.0399999998</v>
      </c>
      <c r="X228" s="2">
        <f t="shared" si="436"/>
        <v>1162581.6800000002</v>
      </c>
      <c r="Y228" s="2">
        <f t="shared" si="436"/>
        <v>10524362.18</v>
      </c>
      <c r="Z228" s="2">
        <f t="shared" si="436"/>
        <v>3767353.22</v>
      </c>
      <c r="AA228" s="2">
        <f t="shared" si="436"/>
        <v>349328610.19000006</v>
      </c>
      <c r="AB228" s="2">
        <f t="shared" si="436"/>
        <v>308064492.60999995</v>
      </c>
      <c r="AC228" s="2">
        <f t="shared" si="436"/>
        <v>10260768.609999999</v>
      </c>
      <c r="AD228" s="2">
        <f t="shared" si="436"/>
        <v>16372799.41</v>
      </c>
      <c r="AE228" s="2">
        <f t="shared" si="436"/>
        <v>2141390.11</v>
      </c>
      <c r="AF228" s="2">
        <f t="shared" si="436"/>
        <v>3288260.83</v>
      </c>
      <c r="AG228" s="2">
        <f t="shared" si="436"/>
        <v>7567302.5799999991</v>
      </c>
      <c r="AH228" s="2">
        <f t="shared" si="436"/>
        <v>10848539.93</v>
      </c>
      <c r="AI228" s="2">
        <f t="shared" ref="AI228:BN228" si="437">AI225+AI226+AI227</f>
        <v>5293011.6399999997</v>
      </c>
      <c r="AJ228" s="2">
        <f t="shared" si="437"/>
        <v>3613794.0199999996</v>
      </c>
      <c r="AK228" s="2">
        <f t="shared" si="437"/>
        <v>3320012.79</v>
      </c>
      <c r="AL228" s="2">
        <f t="shared" si="437"/>
        <v>4578265.29</v>
      </c>
      <c r="AM228" s="2">
        <f t="shared" si="437"/>
        <v>4687081.51</v>
      </c>
      <c r="AN228" s="2">
        <f t="shared" si="437"/>
        <v>4357375.21</v>
      </c>
      <c r="AO228" s="2">
        <f t="shared" si="437"/>
        <v>46071003.020000003</v>
      </c>
      <c r="AP228" s="2">
        <f t="shared" si="437"/>
        <v>1015214733.09</v>
      </c>
      <c r="AQ228" s="2">
        <f t="shared" si="437"/>
        <v>4371211.78</v>
      </c>
      <c r="AR228" s="2">
        <f t="shared" si="437"/>
        <v>681169266.6099999</v>
      </c>
      <c r="AS228" s="2">
        <f t="shared" si="437"/>
        <v>76717901.219999999</v>
      </c>
      <c r="AT228" s="2">
        <f t="shared" si="437"/>
        <v>27083777.920000002</v>
      </c>
      <c r="AU228" s="2">
        <f t="shared" si="437"/>
        <v>4529765.99</v>
      </c>
      <c r="AV228" s="2">
        <f t="shared" si="437"/>
        <v>4881413.7299999995</v>
      </c>
      <c r="AW228" s="2">
        <f t="shared" si="437"/>
        <v>4375560.07</v>
      </c>
      <c r="AX228" s="2">
        <f t="shared" si="437"/>
        <v>1957632.0300000003</v>
      </c>
      <c r="AY228" s="2">
        <f t="shared" si="437"/>
        <v>5726556.5599999996</v>
      </c>
      <c r="AZ228" s="2">
        <f t="shared" si="437"/>
        <v>138987888.74000001</v>
      </c>
      <c r="BA228" s="2">
        <f t="shared" si="437"/>
        <v>100007180.22999999</v>
      </c>
      <c r="BB228" s="2">
        <f t="shared" si="437"/>
        <v>82656373.919999987</v>
      </c>
      <c r="BC228" s="2">
        <f t="shared" si="437"/>
        <v>280440748.43000001</v>
      </c>
      <c r="BD228" s="2">
        <f t="shared" si="437"/>
        <v>39827709.919999994</v>
      </c>
      <c r="BE228" s="2">
        <f t="shared" si="437"/>
        <v>13057552.900000002</v>
      </c>
      <c r="BF228" s="2">
        <f t="shared" si="437"/>
        <v>281860005.60000002</v>
      </c>
      <c r="BG228" s="2">
        <f t="shared" si="437"/>
        <v>11539541.189999999</v>
      </c>
      <c r="BH228" s="2">
        <f t="shared" si="437"/>
        <v>7272991.1299999999</v>
      </c>
      <c r="BI228" s="2">
        <f t="shared" si="437"/>
        <v>4514917.1400000006</v>
      </c>
      <c r="BJ228" s="2">
        <f t="shared" si="437"/>
        <v>69461241.200000003</v>
      </c>
      <c r="BK228" s="2">
        <f t="shared" si="437"/>
        <v>390865660.96000004</v>
      </c>
      <c r="BL228" s="2">
        <f t="shared" si="437"/>
        <v>1779363.17</v>
      </c>
      <c r="BM228" s="2">
        <f t="shared" si="437"/>
        <v>5226807.8599999994</v>
      </c>
      <c r="BN228" s="2">
        <f t="shared" si="437"/>
        <v>33654485.789999999</v>
      </c>
      <c r="BO228" s="2">
        <f t="shared" ref="BO228" si="438">BO225+BO226+BO227</f>
        <v>13792030.26</v>
      </c>
      <c r="BP228" s="2">
        <f t="shared" ref="BP228:EA228" si="439">BP225+BP226+BP227</f>
        <v>2922779.33</v>
      </c>
      <c r="BQ228" s="2">
        <f t="shared" si="439"/>
        <v>71540386.030000001</v>
      </c>
      <c r="BR228" s="2">
        <f t="shared" si="439"/>
        <v>50880406.57</v>
      </c>
      <c r="BS228" s="2">
        <f t="shared" si="439"/>
        <v>14686171.48</v>
      </c>
      <c r="BT228" s="2">
        <f t="shared" si="439"/>
        <v>5474517.5299999993</v>
      </c>
      <c r="BU228" s="2">
        <f t="shared" si="439"/>
        <v>5760207.6900000004</v>
      </c>
      <c r="BV228" s="2">
        <f t="shared" si="439"/>
        <v>14558872.09</v>
      </c>
      <c r="BW228" s="2">
        <f t="shared" si="439"/>
        <v>23400238.729999997</v>
      </c>
      <c r="BX228" s="2">
        <f t="shared" si="439"/>
        <v>1442901.81</v>
      </c>
      <c r="BY228" s="2">
        <f t="shared" si="439"/>
        <v>5792408.5800000001</v>
      </c>
      <c r="BZ228" s="2">
        <f t="shared" si="439"/>
        <v>3917429.31</v>
      </c>
      <c r="CA228" s="2">
        <f t="shared" si="439"/>
        <v>2976568.02</v>
      </c>
      <c r="CB228" s="2">
        <f t="shared" si="439"/>
        <v>813412481.88</v>
      </c>
      <c r="CC228" s="2">
        <f t="shared" si="439"/>
        <v>3457625.94</v>
      </c>
      <c r="CD228" s="2">
        <f t="shared" si="439"/>
        <v>1111944.4000000001</v>
      </c>
      <c r="CE228" s="2">
        <f t="shared" si="439"/>
        <v>3062249.65</v>
      </c>
      <c r="CF228" s="2">
        <f t="shared" si="439"/>
        <v>2094409.68</v>
      </c>
      <c r="CG228" s="2">
        <f t="shared" si="439"/>
        <v>3484080.08</v>
      </c>
      <c r="CH228" s="2">
        <f t="shared" si="439"/>
        <v>2043968.11</v>
      </c>
      <c r="CI228" s="2">
        <f t="shared" si="439"/>
        <v>8226336</v>
      </c>
      <c r="CJ228" s="2">
        <f t="shared" si="439"/>
        <v>10581667.209999999</v>
      </c>
      <c r="CK228" s="2">
        <f t="shared" si="439"/>
        <v>55104811.230000004</v>
      </c>
      <c r="CL228" s="2">
        <f t="shared" si="439"/>
        <v>14147857.600000001</v>
      </c>
      <c r="CM228" s="2">
        <f t="shared" si="439"/>
        <v>8905889.709999999</v>
      </c>
      <c r="CN228" s="2">
        <f t="shared" si="439"/>
        <v>345896491.61000001</v>
      </c>
      <c r="CO228" s="2">
        <f t="shared" si="439"/>
        <v>152273553.16999999</v>
      </c>
      <c r="CP228" s="2">
        <f t="shared" si="439"/>
        <v>11017965.720000001</v>
      </c>
      <c r="CQ228" s="2">
        <f t="shared" si="439"/>
        <v>9839223.6900000013</v>
      </c>
      <c r="CR228" s="2">
        <f t="shared" si="439"/>
        <v>3577167.12</v>
      </c>
      <c r="CS228" s="2">
        <f t="shared" si="439"/>
        <v>4084528.52</v>
      </c>
      <c r="CT228" s="2">
        <f t="shared" si="439"/>
        <v>2446623.79</v>
      </c>
      <c r="CU228" s="2">
        <f t="shared" si="439"/>
        <v>5174816.92</v>
      </c>
      <c r="CV228" s="2">
        <f t="shared" si="439"/>
        <v>1076684.73</v>
      </c>
      <c r="CW228" s="2">
        <f t="shared" si="439"/>
        <v>3570089.93</v>
      </c>
      <c r="CX228" s="2">
        <f t="shared" si="439"/>
        <v>5874435.9400000004</v>
      </c>
      <c r="CY228" s="2">
        <f t="shared" si="439"/>
        <v>1148005.03</v>
      </c>
      <c r="CZ228" s="2">
        <f t="shared" si="439"/>
        <v>20306026.069999997</v>
      </c>
      <c r="DA228" s="2">
        <f t="shared" si="439"/>
        <v>3639031.9699999997</v>
      </c>
      <c r="DB228" s="2">
        <f t="shared" si="439"/>
        <v>4680109.0999999996</v>
      </c>
      <c r="DC228" s="2">
        <f t="shared" si="439"/>
        <v>3560350.21</v>
      </c>
      <c r="DD228" s="2">
        <f t="shared" si="439"/>
        <v>3479436.51</v>
      </c>
      <c r="DE228" s="2">
        <f t="shared" si="439"/>
        <v>4419127.6999999993</v>
      </c>
      <c r="DF228" s="2">
        <f t="shared" si="439"/>
        <v>216147143.35999998</v>
      </c>
      <c r="DG228" s="2">
        <f t="shared" si="439"/>
        <v>2134952.04</v>
      </c>
      <c r="DH228" s="2">
        <f t="shared" si="439"/>
        <v>19163429.199999999</v>
      </c>
      <c r="DI228" s="2">
        <f t="shared" si="439"/>
        <v>26617985.589999996</v>
      </c>
      <c r="DJ228" s="2">
        <f t="shared" si="439"/>
        <v>7667820.25</v>
      </c>
      <c r="DK228" s="2">
        <f t="shared" si="439"/>
        <v>6007137.5600000005</v>
      </c>
      <c r="DL228" s="2">
        <f t="shared" si="439"/>
        <v>64946695.299999997</v>
      </c>
      <c r="DM228" s="2">
        <f t="shared" si="439"/>
        <v>4326904.25</v>
      </c>
      <c r="DN228" s="2">
        <f t="shared" si="439"/>
        <v>15842385.08</v>
      </c>
      <c r="DO228" s="2">
        <f t="shared" si="439"/>
        <v>38032120.899999999</v>
      </c>
      <c r="DP228" s="2">
        <f t="shared" si="439"/>
        <v>3771263.26</v>
      </c>
      <c r="DQ228" s="2">
        <f t="shared" si="439"/>
        <v>10713838.560000001</v>
      </c>
      <c r="DR228" s="2">
        <f t="shared" si="439"/>
        <v>15389997.189999999</v>
      </c>
      <c r="DS228" s="2">
        <f t="shared" si="439"/>
        <v>7357251.419999999</v>
      </c>
      <c r="DT228" s="2">
        <f t="shared" si="439"/>
        <v>3590806.1100000003</v>
      </c>
      <c r="DU228" s="2">
        <f t="shared" si="439"/>
        <v>5078008.9800000004</v>
      </c>
      <c r="DV228" s="2">
        <f t="shared" si="439"/>
        <v>3672818.15</v>
      </c>
      <c r="DW228" s="2">
        <f t="shared" si="439"/>
        <v>4471004</v>
      </c>
      <c r="DX228" s="2">
        <f t="shared" si="439"/>
        <v>3711652.82</v>
      </c>
      <c r="DY228" s="2">
        <f t="shared" si="439"/>
        <v>4766640.07</v>
      </c>
      <c r="DZ228" s="2">
        <f t="shared" si="439"/>
        <v>8002424.1600000001</v>
      </c>
      <c r="EA228" s="2">
        <f t="shared" si="439"/>
        <v>6745870.5800000001</v>
      </c>
      <c r="EB228" s="2">
        <f t="shared" ref="EB228:FX228" si="440">EB225+EB226+EB227</f>
        <v>6395081.9400000004</v>
      </c>
      <c r="EC228" s="2">
        <f t="shared" si="440"/>
        <v>4032625.32</v>
      </c>
      <c r="ED228" s="2">
        <f t="shared" si="440"/>
        <v>23190566.649999999</v>
      </c>
      <c r="EE228" s="2">
        <f t="shared" si="440"/>
        <v>3525052.0199999996</v>
      </c>
      <c r="EF228" s="2">
        <f t="shared" si="440"/>
        <v>15196649.27</v>
      </c>
      <c r="EG228" s="2">
        <f t="shared" si="440"/>
        <v>4034129.87</v>
      </c>
      <c r="EH228" s="2">
        <f t="shared" si="440"/>
        <v>4012890.6399999997</v>
      </c>
      <c r="EI228" s="2">
        <f t="shared" si="440"/>
        <v>156318643.71000001</v>
      </c>
      <c r="EJ228" s="2">
        <f t="shared" si="440"/>
        <v>109303543.66999999</v>
      </c>
      <c r="EK228" s="2">
        <f t="shared" si="440"/>
        <v>8000609.2399999993</v>
      </c>
      <c r="EL228" s="2">
        <f t="shared" si="440"/>
        <v>5622254.2299999995</v>
      </c>
      <c r="EM228" s="2">
        <f t="shared" si="440"/>
        <v>5140236.96</v>
      </c>
      <c r="EN228" s="2">
        <f t="shared" si="440"/>
        <v>11192924.74</v>
      </c>
      <c r="EO228" s="2">
        <f t="shared" si="440"/>
        <v>4406459.8900000006</v>
      </c>
      <c r="EP228" s="2">
        <f t="shared" si="440"/>
        <v>5997877.4799999995</v>
      </c>
      <c r="EQ228" s="2">
        <f t="shared" si="440"/>
        <v>29314398.02</v>
      </c>
      <c r="ER228" s="2">
        <f t="shared" si="440"/>
        <v>4976539.5200000005</v>
      </c>
      <c r="ES228" s="2">
        <f t="shared" si="440"/>
        <v>3180041.9599999995</v>
      </c>
      <c r="ET228" s="2">
        <f t="shared" si="440"/>
        <v>4256324.13</v>
      </c>
      <c r="EU228" s="2">
        <f t="shared" si="440"/>
        <v>7714226.2400000002</v>
      </c>
      <c r="EV228" s="2">
        <f t="shared" si="440"/>
        <v>1656284.2000000002</v>
      </c>
      <c r="EW228" s="2">
        <f t="shared" si="440"/>
        <v>11950462.640000001</v>
      </c>
      <c r="EX228" s="2">
        <f t="shared" si="440"/>
        <v>3691058.9499999997</v>
      </c>
      <c r="EY228" s="2">
        <f t="shared" si="440"/>
        <v>7699926.1699999999</v>
      </c>
      <c r="EZ228" s="2">
        <f t="shared" si="440"/>
        <v>2685771.6300000004</v>
      </c>
      <c r="FA228" s="2">
        <f t="shared" si="440"/>
        <v>39972326.409999996</v>
      </c>
      <c r="FB228" s="2">
        <f t="shared" si="440"/>
        <v>4536330.29</v>
      </c>
      <c r="FC228" s="2">
        <f t="shared" si="440"/>
        <v>19009060.370000001</v>
      </c>
      <c r="FD228" s="2">
        <f t="shared" si="440"/>
        <v>5558186.7999999998</v>
      </c>
      <c r="FE228" s="2">
        <f t="shared" si="440"/>
        <v>1692120.73</v>
      </c>
      <c r="FF228" s="2">
        <f t="shared" si="440"/>
        <v>3477540.21</v>
      </c>
      <c r="FG228" s="2">
        <f t="shared" si="440"/>
        <v>2519354.91</v>
      </c>
      <c r="FH228" s="2">
        <f t="shared" si="440"/>
        <v>1599007.17</v>
      </c>
      <c r="FI228" s="2">
        <f t="shared" si="440"/>
        <v>19564578.920000002</v>
      </c>
      <c r="FJ228" s="2">
        <f t="shared" si="440"/>
        <v>22430808.640000001</v>
      </c>
      <c r="FK228" s="2">
        <f t="shared" si="440"/>
        <v>28350572.129999999</v>
      </c>
      <c r="FL228" s="2">
        <f t="shared" si="440"/>
        <v>91119304.700000003</v>
      </c>
      <c r="FM228" s="2">
        <f t="shared" si="440"/>
        <v>43019259.969999999</v>
      </c>
      <c r="FN228" s="2">
        <f t="shared" si="440"/>
        <v>263522403.81</v>
      </c>
      <c r="FO228" s="2">
        <f t="shared" si="440"/>
        <v>13318735.43</v>
      </c>
      <c r="FP228" s="2">
        <f t="shared" si="440"/>
        <v>27337610.720000003</v>
      </c>
      <c r="FQ228" s="2">
        <f t="shared" si="440"/>
        <v>11542559.290000001</v>
      </c>
      <c r="FR228" s="2">
        <f t="shared" si="440"/>
        <v>3224301.46</v>
      </c>
      <c r="FS228" s="2">
        <f t="shared" si="440"/>
        <v>3189221.67</v>
      </c>
      <c r="FT228" s="2">
        <f t="shared" si="440"/>
        <v>1336897.26</v>
      </c>
      <c r="FU228" s="2">
        <f t="shared" si="440"/>
        <v>9940236.3000000007</v>
      </c>
      <c r="FV228" s="2">
        <f t="shared" si="440"/>
        <v>8792501.3399999999</v>
      </c>
      <c r="FW228" s="2">
        <f t="shared" si="440"/>
        <v>2833185.69</v>
      </c>
      <c r="FX228" s="2">
        <f t="shared" si="440"/>
        <v>1590711.52</v>
      </c>
      <c r="FY228" s="2"/>
      <c r="FZ228" s="2">
        <f t="shared" si="418"/>
        <v>9747781072.2799892</v>
      </c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</row>
    <row r="229" spans="1:193" x14ac:dyDescent="0.35">
      <c r="A229" s="3" t="s">
        <v>528</v>
      </c>
      <c r="B229" s="2" t="s">
        <v>1034</v>
      </c>
      <c r="C229" s="2">
        <f t="shared" ref="C229:AH229" si="441">C220</f>
        <v>72065260.510000005</v>
      </c>
      <c r="D229" s="2">
        <f t="shared" si="441"/>
        <v>413458285.69999999</v>
      </c>
      <c r="E229" s="2">
        <f t="shared" si="441"/>
        <v>59355419.590000004</v>
      </c>
      <c r="F229" s="2">
        <f t="shared" si="441"/>
        <v>269321110.63</v>
      </c>
      <c r="G229" s="2">
        <f t="shared" si="441"/>
        <v>20416564.359999999</v>
      </c>
      <c r="H229" s="2">
        <f t="shared" si="441"/>
        <v>11850946.300000001</v>
      </c>
      <c r="I229" s="2">
        <f t="shared" si="441"/>
        <v>86217033.469999999</v>
      </c>
      <c r="J229" s="2">
        <f t="shared" si="441"/>
        <v>22000579.719999999</v>
      </c>
      <c r="K229" s="2">
        <f t="shared" si="441"/>
        <v>2750072.47</v>
      </c>
      <c r="L229" s="2">
        <f t="shared" si="441"/>
        <v>23040038.780000001</v>
      </c>
      <c r="M229" s="2">
        <f t="shared" si="441"/>
        <v>9419184.9100000001</v>
      </c>
      <c r="N229" s="2">
        <f t="shared" si="441"/>
        <v>551380191.20000005</v>
      </c>
      <c r="O229" s="2">
        <f t="shared" si="441"/>
        <v>136743136.81999999</v>
      </c>
      <c r="P229" s="2">
        <f t="shared" si="441"/>
        <v>3463873.97</v>
      </c>
      <c r="Q229" s="2">
        <f t="shared" si="441"/>
        <v>437265036.14999998</v>
      </c>
      <c r="R229" s="2">
        <f t="shared" si="441"/>
        <v>74689305.890000001</v>
      </c>
      <c r="S229" s="2">
        <f t="shared" si="441"/>
        <v>17255822.739999998</v>
      </c>
      <c r="T229" s="2">
        <f t="shared" si="441"/>
        <v>1770670.4</v>
      </c>
      <c r="U229" s="2">
        <f t="shared" si="441"/>
        <v>597601.26</v>
      </c>
      <c r="V229" s="2">
        <f t="shared" si="441"/>
        <v>2799872.57</v>
      </c>
      <c r="W229" s="2">
        <f t="shared" si="441"/>
        <v>562922.5</v>
      </c>
      <c r="X229" s="2">
        <f t="shared" si="441"/>
        <v>553334.5</v>
      </c>
      <c r="Y229" s="2">
        <f t="shared" si="441"/>
        <v>9355755.9299999997</v>
      </c>
      <c r="Z229" s="2">
        <f t="shared" si="441"/>
        <v>2556405.39</v>
      </c>
      <c r="AA229" s="2">
        <f t="shared" si="441"/>
        <v>339254315.37</v>
      </c>
      <c r="AB229" s="2">
        <f t="shared" si="441"/>
        <v>296238754</v>
      </c>
      <c r="AC229" s="2">
        <f t="shared" si="441"/>
        <v>9379019.7799999993</v>
      </c>
      <c r="AD229" s="2">
        <f t="shared" si="441"/>
        <v>15944128.82</v>
      </c>
      <c r="AE229" s="2">
        <f t="shared" si="441"/>
        <v>1073468.93</v>
      </c>
      <c r="AF229" s="2">
        <f t="shared" si="441"/>
        <v>1814937.16</v>
      </c>
      <c r="AG229" s="2">
        <f t="shared" si="441"/>
        <v>6479547</v>
      </c>
      <c r="AH229" s="2">
        <f t="shared" si="441"/>
        <v>10048554.52</v>
      </c>
      <c r="AI229" s="2">
        <f t="shared" ref="AI229:BO229" si="442">AI220</f>
        <v>4238542.2699999996</v>
      </c>
      <c r="AJ229" s="2">
        <f t="shared" si="442"/>
        <v>2008604.24</v>
      </c>
      <c r="AK229" s="2">
        <f t="shared" si="442"/>
        <v>1798337.13</v>
      </c>
      <c r="AL229" s="2">
        <f t="shared" si="442"/>
        <v>3192740.07</v>
      </c>
      <c r="AM229" s="2">
        <f t="shared" si="442"/>
        <v>3386407.14</v>
      </c>
      <c r="AN229" s="2">
        <f t="shared" si="442"/>
        <v>2964394.23</v>
      </c>
      <c r="AO229" s="2">
        <f t="shared" si="442"/>
        <v>44625965.899999999</v>
      </c>
      <c r="AP229" s="2">
        <f t="shared" si="442"/>
        <v>932553310.19000006</v>
      </c>
      <c r="AQ229" s="2">
        <f t="shared" si="442"/>
        <v>2782979.19</v>
      </c>
      <c r="AR229" s="2">
        <f t="shared" si="442"/>
        <v>672943086.71000004</v>
      </c>
      <c r="AS229" s="2">
        <f t="shared" si="442"/>
        <v>69402633.989999995</v>
      </c>
      <c r="AT229" s="2">
        <f t="shared" si="442"/>
        <v>26158845.739999998</v>
      </c>
      <c r="AU229" s="2">
        <f t="shared" si="442"/>
        <v>2965872.92</v>
      </c>
      <c r="AV229" s="2">
        <f t="shared" si="442"/>
        <v>3275740.24</v>
      </c>
      <c r="AW229" s="2">
        <f t="shared" si="442"/>
        <v>2841181.95</v>
      </c>
      <c r="AX229" s="2">
        <f t="shared" si="442"/>
        <v>896401.89</v>
      </c>
      <c r="AY229" s="2">
        <f t="shared" si="442"/>
        <v>4332609.1399999997</v>
      </c>
      <c r="AZ229" s="2">
        <f t="shared" si="442"/>
        <v>131412196.22</v>
      </c>
      <c r="BA229" s="2">
        <f t="shared" si="442"/>
        <v>100454667.16</v>
      </c>
      <c r="BB229" s="2">
        <f t="shared" si="442"/>
        <v>82446225.629999995</v>
      </c>
      <c r="BC229" s="2">
        <f t="shared" si="442"/>
        <v>270428625.26999998</v>
      </c>
      <c r="BD229" s="2">
        <f t="shared" si="442"/>
        <v>40249170.119999997</v>
      </c>
      <c r="BE229" s="2">
        <f t="shared" si="442"/>
        <v>12084825.48</v>
      </c>
      <c r="BF229" s="2">
        <f t="shared" si="442"/>
        <v>282621790.81</v>
      </c>
      <c r="BG229" s="2">
        <f t="shared" si="442"/>
        <v>10176928.119999999</v>
      </c>
      <c r="BH229" s="2">
        <f t="shared" si="442"/>
        <v>6318108.46</v>
      </c>
      <c r="BI229" s="2">
        <f t="shared" si="442"/>
        <v>2816472.61</v>
      </c>
      <c r="BJ229" s="2">
        <f t="shared" si="442"/>
        <v>69860947.609999999</v>
      </c>
      <c r="BK229" s="2">
        <f t="shared" si="442"/>
        <v>381117380.83999997</v>
      </c>
      <c r="BL229" s="2">
        <f t="shared" si="442"/>
        <v>814064.96</v>
      </c>
      <c r="BM229" s="2">
        <f t="shared" si="442"/>
        <v>3834919.05</v>
      </c>
      <c r="BN229" s="2">
        <f t="shared" si="442"/>
        <v>33602107.840000004</v>
      </c>
      <c r="BO229" s="2">
        <f t="shared" si="442"/>
        <v>13153858.34</v>
      </c>
      <c r="BP229" s="2">
        <f t="shared" ref="BP229:EA229" si="443">BP220</f>
        <v>1516136.53</v>
      </c>
      <c r="BQ229" s="2">
        <f t="shared" si="443"/>
        <v>64599365.469999999</v>
      </c>
      <c r="BR229" s="2">
        <f t="shared" si="443"/>
        <v>49517904.409999996</v>
      </c>
      <c r="BS229" s="2">
        <f t="shared" si="443"/>
        <v>12816333.689999999</v>
      </c>
      <c r="BT229" s="2">
        <f t="shared" si="443"/>
        <v>3906541.57</v>
      </c>
      <c r="BU229" s="2">
        <f t="shared" si="443"/>
        <v>4227475.58</v>
      </c>
      <c r="BV229" s="2">
        <f t="shared" si="443"/>
        <v>13755895.67</v>
      </c>
      <c r="BW229" s="2">
        <f t="shared" si="443"/>
        <v>22327047.079999998</v>
      </c>
      <c r="BX229" s="2">
        <f t="shared" si="443"/>
        <v>630801.32999999996</v>
      </c>
      <c r="BY229" s="2">
        <f t="shared" si="443"/>
        <v>4376222.49</v>
      </c>
      <c r="BZ229" s="2">
        <f t="shared" si="443"/>
        <v>2523205.3199999998</v>
      </c>
      <c r="CA229" s="2">
        <f t="shared" si="443"/>
        <v>1565936.6399999999</v>
      </c>
      <c r="CB229" s="2">
        <f t="shared" si="443"/>
        <v>797328304.60000002</v>
      </c>
      <c r="CC229" s="2">
        <f t="shared" si="443"/>
        <v>2058404.34</v>
      </c>
      <c r="CD229" s="2">
        <f t="shared" si="443"/>
        <v>553334.5</v>
      </c>
      <c r="CE229" s="2">
        <f t="shared" si="443"/>
        <v>1748537.02</v>
      </c>
      <c r="CF229" s="2">
        <f t="shared" si="443"/>
        <v>1106669</v>
      </c>
      <c r="CG229" s="2">
        <f t="shared" si="443"/>
        <v>2113737.79</v>
      </c>
      <c r="CH229" s="2">
        <f t="shared" si="443"/>
        <v>996002.1</v>
      </c>
      <c r="CI229" s="2">
        <f t="shared" si="443"/>
        <v>7558549.2699999996</v>
      </c>
      <c r="CJ229" s="2">
        <f t="shared" si="443"/>
        <v>9112832.5299999993</v>
      </c>
      <c r="CK229" s="2">
        <f t="shared" si="443"/>
        <v>53064271.359999999</v>
      </c>
      <c r="CL229" s="2">
        <f t="shared" si="443"/>
        <v>12800552.119999999</v>
      </c>
      <c r="CM229" s="2">
        <f t="shared" si="443"/>
        <v>7508682.4500000002</v>
      </c>
      <c r="CN229" s="2">
        <f t="shared" si="443"/>
        <v>351097256.26999998</v>
      </c>
      <c r="CO229" s="2">
        <f t="shared" si="443"/>
        <v>154791504.22999999</v>
      </c>
      <c r="CP229" s="2">
        <f t="shared" si="443"/>
        <v>9537197.3399999999</v>
      </c>
      <c r="CQ229" s="2">
        <f t="shared" si="443"/>
        <v>8399617.7100000009</v>
      </c>
      <c r="CR229" s="2">
        <f t="shared" si="443"/>
        <v>2158004.5499999998</v>
      </c>
      <c r="CS229" s="2">
        <f t="shared" si="443"/>
        <v>2716872.4</v>
      </c>
      <c r="CT229" s="2">
        <f t="shared" si="443"/>
        <v>1239469.28</v>
      </c>
      <c r="CU229" s="2">
        <f t="shared" si="443"/>
        <v>4910724.2300000004</v>
      </c>
      <c r="CV229" s="2">
        <f t="shared" si="443"/>
        <v>553334.5</v>
      </c>
      <c r="CW229" s="2">
        <f t="shared" si="443"/>
        <v>2069471.03</v>
      </c>
      <c r="CX229" s="2">
        <f t="shared" si="443"/>
        <v>5057477.33</v>
      </c>
      <c r="CY229" s="2">
        <f t="shared" si="443"/>
        <v>553334.5</v>
      </c>
      <c r="CZ229" s="2">
        <f t="shared" si="443"/>
        <v>19568121.260000002</v>
      </c>
      <c r="DA229" s="2">
        <f t="shared" si="443"/>
        <v>2252071.42</v>
      </c>
      <c r="DB229" s="2">
        <f t="shared" si="443"/>
        <v>3436207.25</v>
      </c>
      <c r="DC229" s="2">
        <f t="shared" si="443"/>
        <v>2135871.17</v>
      </c>
      <c r="DD229" s="2">
        <f t="shared" si="443"/>
        <v>1931137.41</v>
      </c>
      <c r="DE229" s="2">
        <f t="shared" si="443"/>
        <v>3093139.86</v>
      </c>
      <c r="DF229" s="2">
        <f t="shared" si="443"/>
        <v>220171107.84999999</v>
      </c>
      <c r="DG229" s="2">
        <f t="shared" si="443"/>
        <v>1034735.52</v>
      </c>
      <c r="DH229" s="2">
        <f t="shared" si="443"/>
        <v>18636305.960000001</v>
      </c>
      <c r="DI229" s="2">
        <f t="shared" si="443"/>
        <v>26049748.170000002</v>
      </c>
      <c r="DJ229" s="2">
        <f t="shared" si="443"/>
        <v>6650494</v>
      </c>
      <c r="DK229" s="2">
        <f t="shared" si="443"/>
        <v>5239491.03</v>
      </c>
      <c r="DL229" s="2">
        <f t="shared" si="443"/>
        <v>62151637.710000001</v>
      </c>
      <c r="DM229" s="2">
        <f t="shared" si="443"/>
        <v>2600672.15</v>
      </c>
      <c r="DN229" s="2">
        <f t="shared" si="443"/>
        <v>14340658.210000001</v>
      </c>
      <c r="DO229" s="2">
        <f t="shared" si="443"/>
        <v>36419890.100000001</v>
      </c>
      <c r="DP229" s="2">
        <f t="shared" si="443"/>
        <v>2202271.31</v>
      </c>
      <c r="DQ229" s="2">
        <f t="shared" si="443"/>
        <v>9825742.0299999993</v>
      </c>
      <c r="DR229" s="2">
        <f t="shared" si="443"/>
        <v>14011536.210000001</v>
      </c>
      <c r="DS229" s="2">
        <f t="shared" si="443"/>
        <v>6031346.0499999998</v>
      </c>
      <c r="DT229" s="2">
        <f t="shared" si="443"/>
        <v>1936670.75</v>
      </c>
      <c r="DU229" s="2">
        <f t="shared" si="443"/>
        <v>3829074.74</v>
      </c>
      <c r="DV229" s="2">
        <f t="shared" si="443"/>
        <v>2191204.62</v>
      </c>
      <c r="DW229" s="2">
        <f t="shared" si="443"/>
        <v>3154006.65</v>
      </c>
      <c r="DX229" s="2">
        <f t="shared" si="443"/>
        <v>1859203.92</v>
      </c>
      <c r="DY229" s="2">
        <f t="shared" si="443"/>
        <v>3098673.2</v>
      </c>
      <c r="DZ229" s="2">
        <f t="shared" si="443"/>
        <v>6721535.4900000002</v>
      </c>
      <c r="EA229" s="2">
        <f t="shared" si="443"/>
        <v>5616345.1799999997</v>
      </c>
      <c r="EB229" s="2">
        <f t="shared" ref="EB229:FX229" si="444">EB220</f>
        <v>5511211.6200000001</v>
      </c>
      <c r="EC229" s="2">
        <f t="shared" si="444"/>
        <v>2877339.4</v>
      </c>
      <c r="ED229" s="2">
        <f t="shared" si="444"/>
        <v>17114636.09</v>
      </c>
      <c r="EE229" s="2">
        <f t="shared" si="444"/>
        <v>2052871</v>
      </c>
      <c r="EF229" s="2">
        <f t="shared" si="444"/>
        <v>13963205.4</v>
      </c>
      <c r="EG229" s="2">
        <f t="shared" si="444"/>
        <v>2766672.5</v>
      </c>
      <c r="EH229" s="2">
        <f t="shared" si="444"/>
        <v>2722405.74</v>
      </c>
      <c r="EI229" s="2">
        <f t="shared" si="444"/>
        <v>146983575.37</v>
      </c>
      <c r="EJ229" s="2">
        <f t="shared" si="444"/>
        <v>110377688.88</v>
      </c>
      <c r="EK229" s="2">
        <f t="shared" si="444"/>
        <v>7342748.8200000003</v>
      </c>
      <c r="EL229" s="2">
        <f t="shared" si="444"/>
        <v>4946810.43</v>
      </c>
      <c r="EM229" s="2">
        <f t="shared" si="444"/>
        <v>3928674.95</v>
      </c>
      <c r="EN229" s="2">
        <f t="shared" si="444"/>
        <v>10150593.789999999</v>
      </c>
      <c r="EO229" s="2">
        <f t="shared" si="444"/>
        <v>3176140.03</v>
      </c>
      <c r="EP229" s="2">
        <f t="shared" si="444"/>
        <v>4742076.67</v>
      </c>
      <c r="EQ229" s="2">
        <f t="shared" si="444"/>
        <v>27978061.620000001</v>
      </c>
      <c r="ER229" s="2">
        <f t="shared" si="444"/>
        <v>3411116.49</v>
      </c>
      <c r="ES229" s="2">
        <f t="shared" si="444"/>
        <v>1737470.33</v>
      </c>
      <c r="ET229" s="2">
        <f t="shared" si="444"/>
        <v>2185671.2799999998</v>
      </c>
      <c r="EU229" s="2">
        <f t="shared" si="444"/>
        <v>6285879.9199999999</v>
      </c>
      <c r="EV229" s="2">
        <f t="shared" si="444"/>
        <v>730401.54</v>
      </c>
      <c r="EW229" s="2">
        <f t="shared" si="444"/>
        <v>8261284.0899999999</v>
      </c>
      <c r="EX229" s="2">
        <f t="shared" si="444"/>
        <v>1920070.72</v>
      </c>
      <c r="EY229" s="2">
        <f t="shared" si="444"/>
        <v>6940404.6900000004</v>
      </c>
      <c r="EZ229" s="2">
        <f t="shared" si="444"/>
        <v>1405469.63</v>
      </c>
      <c r="FA229" s="2">
        <f t="shared" si="444"/>
        <v>36026465.049999997</v>
      </c>
      <c r="FB229" s="2">
        <f t="shared" si="444"/>
        <v>3048873.1</v>
      </c>
      <c r="FC229" s="2">
        <f t="shared" si="444"/>
        <v>18197683.620000001</v>
      </c>
      <c r="FD229" s="2">
        <f t="shared" si="444"/>
        <v>4415609.3099999996</v>
      </c>
      <c r="FE229" s="2">
        <f t="shared" si="444"/>
        <v>774668.3</v>
      </c>
      <c r="FF229" s="2">
        <f t="shared" si="444"/>
        <v>1936670.75</v>
      </c>
      <c r="FG229" s="2">
        <f t="shared" si="444"/>
        <v>1261602.6599999999</v>
      </c>
      <c r="FH229" s="2">
        <f t="shared" si="444"/>
        <v>763601.61</v>
      </c>
      <c r="FI229" s="2">
        <f t="shared" si="444"/>
        <v>18204705.050000001</v>
      </c>
      <c r="FJ229" s="2">
        <f t="shared" si="444"/>
        <v>22315980.390000001</v>
      </c>
      <c r="FK229" s="2">
        <f t="shared" si="444"/>
        <v>27467524.579999998</v>
      </c>
      <c r="FL229" s="2">
        <f t="shared" si="444"/>
        <v>94492932.569999993</v>
      </c>
      <c r="FM229" s="2">
        <f t="shared" si="444"/>
        <v>44062026.240000002</v>
      </c>
      <c r="FN229" s="2">
        <f t="shared" si="444"/>
        <v>251092657.19</v>
      </c>
      <c r="FO229" s="2">
        <f t="shared" si="444"/>
        <v>12384666.07</v>
      </c>
      <c r="FP229" s="2">
        <f t="shared" si="444"/>
        <v>25912654.640000001</v>
      </c>
      <c r="FQ229" s="2">
        <f t="shared" si="444"/>
        <v>10873022.93</v>
      </c>
      <c r="FR229" s="2">
        <f t="shared" si="444"/>
        <v>1798337.13</v>
      </c>
      <c r="FS229" s="2">
        <f t="shared" si="444"/>
        <v>1776203.75</v>
      </c>
      <c r="FT229" s="2">
        <f t="shared" si="444"/>
        <v>597601.26</v>
      </c>
      <c r="FU229" s="2">
        <f t="shared" si="444"/>
        <v>8410684.4000000004</v>
      </c>
      <c r="FV229" s="2">
        <f t="shared" si="444"/>
        <v>7667737.4800000004</v>
      </c>
      <c r="FW229" s="2">
        <f t="shared" si="444"/>
        <v>1435712.32</v>
      </c>
      <c r="FX229" s="2">
        <f t="shared" si="444"/>
        <v>708268.16</v>
      </c>
      <c r="FY229" s="2"/>
      <c r="FZ229" s="2">
        <f t="shared" si="418"/>
        <v>9233005367.8099918</v>
      </c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</row>
    <row r="230" spans="1:193" x14ac:dyDescent="0.35">
      <c r="A230" s="3" t="s">
        <v>529</v>
      </c>
      <c r="B230" s="2" t="s">
        <v>530</v>
      </c>
      <c r="C230" s="2">
        <f t="shared" ref="C230:AH230" si="445">IF(C202&gt;0,C202,999999999.99)</f>
        <v>191810651.59</v>
      </c>
      <c r="D230" s="2">
        <f t="shared" si="445"/>
        <v>2509918478.04</v>
      </c>
      <c r="E230" s="2">
        <f t="shared" si="445"/>
        <v>175483708.78999999</v>
      </c>
      <c r="F230" s="2">
        <f t="shared" si="445"/>
        <v>1106217351.98</v>
      </c>
      <c r="G230" s="2">
        <f t="shared" si="445"/>
        <v>999999999.99000001</v>
      </c>
      <c r="H230" s="2">
        <f t="shared" si="445"/>
        <v>999999999.99000001</v>
      </c>
      <c r="I230" s="2">
        <f t="shared" si="445"/>
        <v>292945570.66000003</v>
      </c>
      <c r="J230" s="2">
        <f t="shared" si="445"/>
        <v>35383779.310000002</v>
      </c>
      <c r="K230" s="2">
        <f t="shared" si="445"/>
        <v>999999999.99000001</v>
      </c>
      <c r="L230" s="2">
        <f t="shared" si="445"/>
        <v>36422070.210000001</v>
      </c>
      <c r="M230" s="2">
        <f t="shared" si="445"/>
        <v>14009342.51</v>
      </c>
      <c r="N230" s="2">
        <f t="shared" si="445"/>
        <v>999999999.99000001</v>
      </c>
      <c r="O230" s="2">
        <f t="shared" si="445"/>
        <v>999999999.99000001</v>
      </c>
      <c r="P230" s="2">
        <f t="shared" si="445"/>
        <v>999999999.99000001</v>
      </c>
      <c r="Q230" s="2">
        <f t="shared" si="445"/>
        <v>5263648721.4399996</v>
      </c>
      <c r="R230" s="2">
        <f t="shared" si="445"/>
        <v>81027997.200000003</v>
      </c>
      <c r="S230" s="2">
        <f t="shared" si="445"/>
        <v>23921846.140000001</v>
      </c>
      <c r="T230" s="2">
        <f t="shared" si="445"/>
        <v>999999999.99000001</v>
      </c>
      <c r="U230" s="2">
        <f t="shared" si="445"/>
        <v>999999999.99000001</v>
      </c>
      <c r="V230" s="2">
        <f t="shared" si="445"/>
        <v>999999999.99000001</v>
      </c>
      <c r="W230" s="2">
        <f t="shared" si="445"/>
        <v>999999999.99000001</v>
      </c>
      <c r="X230" s="2">
        <f t="shared" si="445"/>
        <v>999999999.99000001</v>
      </c>
      <c r="Y230" s="2">
        <f t="shared" si="445"/>
        <v>10654661.35</v>
      </c>
      <c r="Z230" s="2">
        <f t="shared" si="445"/>
        <v>999999999.99000001</v>
      </c>
      <c r="AA230" s="2">
        <f t="shared" si="445"/>
        <v>999999999.99000001</v>
      </c>
      <c r="AB230" s="2">
        <f t="shared" si="445"/>
        <v>999999999.99000001</v>
      </c>
      <c r="AC230" s="2">
        <f t="shared" si="445"/>
        <v>999999999.99000001</v>
      </c>
      <c r="AD230" s="2">
        <f t="shared" si="445"/>
        <v>999999999.99000001</v>
      </c>
      <c r="AE230" s="2">
        <f t="shared" si="445"/>
        <v>999999999.99000001</v>
      </c>
      <c r="AF230" s="2">
        <f t="shared" si="445"/>
        <v>999999999.99000001</v>
      </c>
      <c r="AG230" s="2">
        <f t="shared" si="445"/>
        <v>999999999.99000001</v>
      </c>
      <c r="AH230" s="2">
        <f t="shared" si="445"/>
        <v>12587339.77</v>
      </c>
      <c r="AI230" s="2">
        <f t="shared" ref="AI230:BN230" si="446">IF(AI202&gt;0,AI202,999999999.99)</f>
        <v>999999999.99000001</v>
      </c>
      <c r="AJ230" s="2">
        <f t="shared" si="446"/>
        <v>999999999.99000001</v>
      </c>
      <c r="AK230" s="2">
        <f t="shared" si="446"/>
        <v>999999999.99000001</v>
      </c>
      <c r="AL230" s="2">
        <f t="shared" si="446"/>
        <v>999999999.99000001</v>
      </c>
      <c r="AM230" s="2">
        <f t="shared" si="446"/>
        <v>999999999.99000001</v>
      </c>
      <c r="AN230" s="2">
        <f t="shared" si="446"/>
        <v>999999999.99000001</v>
      </c>
      <c r="AO230" s="2">
        <f t="shared" si="446"/>
        <v>77570364.189999998</v>
      </c>
      <c r="AP230" s="2">
        <f t="shared" si="446"/>
        <v>15370513484.33</v>
      </c>
      <c r="AQ230" s="2">
        <f t="shared" si="446"/>
        <v>999999999.99000001</v>
      </c>
      <c r="AR230" s="2">
        <f t="shared" si="446"/>
        <v>999999999.99000001</v>
      </c>
      <c r="AS230" s="2">
        <f t="shared" si="446"/>
        <v>999999999.99000001</v>
      </c>
      <c r="AT230" s="2">
        <f t="shared" si="446"/>
        <v>999999999.99000001</v>
      </c>
      <c r="AU230" s="2">
        <f t="shared" si="446"/>
        <v>999999999.99000001</v>
      </c>
      <c r="AV230" s="2">
        <f t="shared" si="446"/>
        <v>999999999.99000001</v>
      </c>
      <c r="AW230" s="2">
        <f t="shared" si="446"/>
        <v>999999999.99000001</v>
      </c>
      <c r="AX230" s="2">
        <f t="shared" si="446"/>
        <v>999999999.99000001</v>
      </c>
      <c r="AY230" s="2">
        <f t="shared" si="446"/>
        <v>999999999.99000001</v>
      </c>
      <c r="AZ230" s="2">
        <f t="shared" si="446"/>
        <v>459522624.17000002</v>
      </c>
      <c r="BA230" s="2">
        <f t="shared" si="446"/>
        <v>218871177.63</v>
      </c>
      <c r="BB230" s="2">
        <f t="shared" si="446"/>
        <v>168597708.61000001</v>
      </c>
      <c r="BC230" s="2">
        <f t="shared" si="446"/>
        <v>1314159213.3699999</v>
      </c>
      <c r="BD230" s="2">
        <f t="shared" si="446"/>
        <v>999999999.99000001</v>
      </c>
      <c r="BE230" s="2">
        <f t="shared" si="446"/>
        <v>999999999.99000001</v>
      </c>
      <c r="BF230" s="2">
        <f t="shared" si="446"/>
        <v>999999999.99000001</v>
      </c>
      <c r="BG230" s="2">
        <f t="shared" si="446"/>
        <v>13248417.16</v>
      </c>
      <c r="BH230" s="2">
        <f t="shared" si="446"/>
        <v>999999999.99000001</v>
      </c>
      <c r="BI230" s="2">
        <f t="shared" si="446"/>
        <v>999999999.99000001</v>
      </c>
      <c r="BJ230" s="2">
        <f t="shared" si="446"/>
        <v>999999999.99000001</v>
      </c>
      <c r="BK230" s="2">
        <f t="shared" si="446"/>
        <v>1289629201.79</v>
      </c>
      <c r="BL230" s="2">
        <f t="shared" si="446"/>
        <v>999999999.99000001</v>
      </c>
      <c r="BM230" s="2">
        <f t="shared" si="446"/>
        <v>999999999.99000001</v>
      </c>
      <c r="BN230" s="2">
        <f t="shared" si="446"/>
        <v>52585073.43</v>
      </c>
      <c r="BO230" s="2">
        <f t="shared" ref="BO230:DZ230" si="447">IF(BO202&gt;0,BO202,999999999.99)</f>
        <v>16717294.15</v>
      </c>
      <c r="BP230" s="2">
        <f t="shared" si="447"/>
        <v>999999999.99000001</v>
      </c>
      <c r="BQ230" s="2">
        <f t="shared" si="447"/>
        <v>132407466.86</v>
      </c>
      <c r="BR230" s="2">
        <f t="shared" si="447"/>
        <v>85385411.859999999</v>
      </c>
      <c r="BS230" s="2">
        <f t="shared" si="447"/>
        <v>18046490.449999999</v>
      </c>
      <c r="BT230" s="2">
        <f t="shared" si="447"/>
        <v>999999999.99000001</v>
      </c>
      <c r="BU230" s="2">
        <f t="shared" si="447"/>
        <v>999999999.99000001</v>
      </c>
      <c r="BV230" s="2">
        <f t="shared" si="447"/>
        <v>999999999.99000001</v>
      </c>
      <c r="BW230" s="2">
        <f t="shared" si="447"/>
        <v>999999999.99000001</v>
      </c>
      <c r="BX230" s="2">
        <f t="shared" si="447"/>
        <v>999999999.99000001</v>
      </c>
      <c r="BY230" s="2">
        <f t="shared" si="447"/>
        <v>999999999.99000001</v>
      </c>
      <c r="BZ230" s="2">
        <f t="shared" si="447"/>
        <v>999999999.99000001</v>
      </c>
      <c r="CA230" s="2">
        <f t="shared" si="447"/>
        <v>999999999.99000001</v>
      </c>
      <c r="CB230" s="2">
        <f t="shared" si="447"/>
        <v>999999999.99000001</v>
      </c>
      <c r="CC230" s="2">
        <f t="shared" si="447"/>
        <v>999999999.99000001</v>
      </c>
      <c r="CD230" s="2">
        <f t="shared" si="447"/>
        <v>999999999.99000001</v>
      </c>
      <c r="CE230" s="2">
        <f t="shared" si="447"/>
        <v>999999999.99000001</v>
      </c>
      <c r="CF230" s="2">
        <f t="shared" si="447"/>
        <v>999999999.99000001</v>
      </c>
      <c r="CG230" s="2">
        <f t="shared" si="447"/>
        <v>999999999.99000001</v>
      </c>
      <c r="CH230" s="2">
        <f t="shared" si="447"/>
        <v>999999999.99000001</v>
      </c>
      <c r="CI230" s="2">
        <f t="shared" si="447"/>
        <v>8826488.5999999996</v>
      </c>
      <c r="CJ230" s="2">
        <f t="shared" si="447"/>
        <v>11827055.98</v>
      </c>
      <c r="CK230" s="2">
        <f t="shared" si="447"/>
        <v>999999999.99000001</v>
      </c>
      <c r="CL230" s="2">
        <f t="shared" si="447"/>
        <v>999999999.99000001</v>
      </c>
      <c r="CM230" s="2">
        <f t="shared" si="447"/>
        <v>9480237.6899999995</v>
      </c>
      <c r="CN230" s="2">
        <f t="shared" si="447"/>
        <v>999999999.99000001</v>
      </c>
      <c r="CO230" s="2">
        <f t="shared" si="447"/>
        <v>999999999.99000001</v>
      </c>
      <c r="CP230" s="2">
        <f t="shared" si="447"/>
        <v>12283434.050000001</v>
      </c>
      <c r="CQ230" s="2">
        <f t="shared" si="447"/>
        <v>10971536.810000001</v>
      </c>
      <c r="CR230" s="2">
        <f t="shared" si="447"/>
        <v>999999999.99000001</v>
      </c>
      <c r="CS230" s="2">
        <f t="shared" si="447"/>
        <v>999999999.99000001</v>
      </c>
      <c r="CT230" s="2">
        <f t="shared" si="447"/>
        <v>999999999.99000001</v>
      </c>
      <c r="CU230" s="2">
        <f t="shared" si="447"/>
        <v>999999999.99000001</v>
      </c>
      <c r="CV230" s="2">
        <f t="shared" si="447"/>
        <v>999999999.99000001</v>
      </c>
      <c r="CW230" s="2">
        <f t="shared" si="447"/>
        <v>999999999.99000001</v>
      </c>
      <c r="CX230" s="2">
        <f t="shared" si="447"/>
        <v>999999999.99000001</v>
      </c>
      <c r="CY230" s="2">
        <f t="shared" si="447"/>
        <v>999999999.99000001</v>
      </c>
      <c r="CZ230" s="2">
        <f t="shared" si="447"/>
        <v>26893493.66</v>
      </c>
      <c r="DA230" s="2">
        <f t="shared" si="447"/>
        <v>999999999.99000001</v>
      </c>
      <c r="DB230" s="2">
        <f t="shared" si="447"/>
        <v>999999999.99000001</v>
      </c>
      <c r="DC230" s="2">
        <f t="shared" si="447"/>
        <v>999999999.99000001</v>
      </c>
      <c r="DD230" s="2">
        <f t="shared" si="447"/>
        <v>999999999.99000001</v>
      </c>
      <c r="DE230" s="2">
        <f t="shared" si="447"/>
        <v>999999999.99000001</v>
      </c>
      <c r="DF230" s="2">
        <f t="shared" si="447"/>
        <v>857922063.25</v>
      </c>
      <c r="DG230" s="2">
        <f t="shared" si="447"/>
        <v>999999999.99000001</v>
      </c>
      <c r="DH230" s="2">
        <f t="shared" si="447"/>
        <v>25139523.68</v>
      </c>
      <c r="DI230" s="2">
        <f t="shared" si="447"/>
        <v>40144397.780000001</v>
      </c>
      <c r="DJ230" s="2">
        <f t="shared" si="447"/>
        <v>7995491.1699999999</v>
      </c>
      <c r="DK230" s="2">
        <f t="shared" si="447"/>
        <v>999999999.99000001</v>
      </c>
      <c r="DL230" s="2">
        <f t="shared" si="447"/>
        <v>125365237.48999999</v>
      </c>
      <c r="DM230" s="2">
        <f t="shared" si="447"/>
        <v>999999999.99000001</v>
      </c>
      <c r="DN230" s="2">
        <f t="shared" si="447"/>
        <v>19943732.420000002</v>
      </c>
      <c r="DO230" s="2">
        <f t="shared" si="447"/>
        <v>61838827.939999998</v>
      </c>
      <c r="DP230" s="2">
        <f t="shared" si="447"/>
        <v>999999999.99000001</v>
      </c>
      <c r="DQ230" s="2">
        <f t="shared" si="447"/>
        <v>999999999.99000001</v>
      </c>
      <c r="DR230" s="2">
        <f t="shared" si="447"/>
        <v>19934881.920000002</v>
      </c>
      <c r="DS230" s="2">
        <f t="shared" si="447"/>
        <v>7619517.6500000004</v>
      </c>
      <c r="DT230" s="2">
        <f t="shared" si="447"/>
        <v>999999999.99000001</v>
      </c>
      <c r="DU230" s="2">
        <f t="shared" si="447"/>
        <v>999999999.99000001</v>
      </c>
      <c r="DV230" s="2">
        <f t="shared" si="447"/>
        <v>999999999.99000001</v>
      </c>
      <c r="DW230" s="2">
        <f t="shared" si="447"/>
        <v>999999999.99000001</v>
      </c>
      <c r="DX230" s="2">
        <f t="shared" si="447"/>
        <v>999999999.99000001</v>
      </c>
      <c r="DY230" s="2">
        <f t="shared" si="447"/>
        <v>999999999.99000001</v>
      </c>
      <c r="DZ230" s="2">
        <f t="shared" si="447"/>
        <v>999999999.99000001</v>
      </c>
      <c r="EA230" s="2">
        <f t="shared" ref="EA230:FX230" si="448">IF(EA202&gt;0,EA202,999999999.99)</f>
        <v>999999999.99000001</v>
      </c>
      <c r="EB230" s="2">
        <f t="shared" si="448"/>
        <v>6474830.4699999997</v>
      </c>
      <c r="EC230" s="2">
        <f t="shared" si="448"/>
        <v>999999999.99000001</v>
      </c>
      <c r="ED230" s="2">
        <f t="shared" si="448"/>
        <v>999999999.99000001</v>
      </c>
      <c r="EE230" s="2">
        <f t="shared" si="448"/>
        <v>999999999.99000001</v>
      </c>
      <c r="EF230" s="2">
        <f t="shared" si="448"/>
        <v>19570767.77</v>
      </c>
      <c r="EG230" s="2">
        <f t="shared" si="448"/>
        <v>999999999.99000001</v>
      </c>
      <c r="EH230" s="2">
        <f t="shared" si="448"/>
        <v>999999999.99000001</v>
      </c>
      <c r="EI230" s="2">
        <f t="shared" si="448"/>
        <v>693165380.38999999</v>
      </c>
      <c r="EJ230" s="2">
        <f t="shared" si="448"/>
        <v>262276899.90000001</v>
      </c>
      <c r="EK230" s="2">
        <f t="shared" si="448"/>
        <v>999999999.99000001</v>
      </c>
      <c r="EL230" s="2">
        <f t="shared" si="448"/>
        <v>999999999.99000001</v>
      </c>
      <c r="EM230" s="2">
        <f t="shared" si="448"/>
        <v>999999999.99000001</v>
      </c>
      <c r="EN230" s="2">
        <f t="shared" si="448"/>
        <v>13010775.390000001</v>
      </c>
      <c r="EO230" s="2">
        <f t="shared" si="448"/>
        <v>999999999.99000001</v>
      </c>
      <c r="EP230" s="2">
        <f t="shared" si="448"/>
        <v>999999999.99000001</v>
      </c>
      <c r="EQ230" s="2">
        <f t="shared" si="448"/>
        <v>999999999.99000001</v>
      </c>
      <c r="ER230" s="2">
        <f t="shared" si="448"/>
        <v>999999999.99000001</v>
      </c>
      <c r="ES230" s="2">
        <f t="shared" si="448"/>
        <v>999999999.99000001</v>
      </c>
      <c r="ET230" s="2">
        <f t="shared" si="448"/>
        <v>999999999.99000001</v>
      </c>
      <c r="EU230" s="2">
        <f t="shared" si="448"/>
        <v>8109361.5199999996</v>
      </c>
      <c r="EV230" s="2">
        <f t="shared" si="448"/>
        <v>999999999.99000001</v>
      </c>
      <c r="EW230" s="2">
        <f t="shared" si="448"/>
        <v>999999999.99000001</v>
      </c>
      <c r="EX230" s="2">
        <f t="shared" si="448"/>
        <v>999999999.99000001</v>
      </c>
      <c r="EY230" s="2">
        <f t="shared" si="448"/>
        <v>7399059.2800000003</v>
      </c>
      <c r="EZ230" s="2">
        <f t="shared" si="448"/>
        <v>999999999.99000001</v>
      </c>
      <c r="FA230" s="2">
        <f t="shared" si="448"/>
        <v>999999999.99000001</v>
      </c>
      <c r="FB230" s="2">
        <f t="shared" si="448"/>
        <v>999999999.99000001</v>
      </c>
      <c r="FC230" s="2">
        <f t="shared" si="448"/>
        <v>999999999.99000001</v>
      </c>
      <c r="FD230" s="2">
        <f t="shared" si="448"/>
        <v>999999999.99000001</v>
      </c>
      <c r="FE230" s="2">
        <f t="shared" si="448"/>
        <v>999999999.99000001</v>
      </c>
      <c r="FF230" s="2">
        <f t="shared" si="448"/>
        <v>999999999.99000001</v>
      </c>
      <c r="FG230" s="2">
        <f t="shared" si="448"/>
        <v>999999999.99000001</v>
      </c>
      <c r="FH230" s="2">
        <f t="shared" si="448"/>
        <v>999999999.99000001</v>
      </c>
      <c r="FI230" s="2">
        <f t="shared" si="448"/>
        <v>25895079.870000001</v>
      </c>
      <c r="FJ230" s="2">
        <f t="shared" si="448"/>
        <v>999999999.99000001</v>
      </c>
      <c r="FK230" s="2">
        <f t="shared" si="448"/>
        <v>41046212.619999997</v>
      </c>
      <c r="FL230" s="2">
        <f t="shared" si="448"/>
        <v>999999999.99000001</v>
      </c>
      <c r="FM230" s="2">
        <f t="shared" si="448"/>
        <v>999999999.99000001</v>
      </c>
      <c r="FN230" s="2">
        <f t="shared" si="448"/>
        <v>1444926053.71</v>
      </c>
      <c r="FO230" s="2">
        <f t="shared" si="448"/>
        <v>15805312.82</v>
      </c>
      <c r="FP230" s="2">
        <f t="shared" si="448"/>
        <v>39280094.859999999</v>
      </c>
      <c r="FQ230" s="2">
        <f t="shared" si="448"/>
        <v>999999999.99000001</v>
      </c>
      <c r="FR230" s="2">
        <f t="shared" si="448"/>
        <v>999999999.99000001</v>
      </c>
      <c r="FS230" s="2">
        <f t="shared" si="448"/>
        <v>999999999.99000001</v>
      </c>
      <c r="FT230" s="2">
        <f t="shared" si="448"/>
        <v>999999999.99000001</v>
      </c>
      <c r="FU230" s="2">
        <f t="shared" si="448"/>
        <v>10923726.529999999</v>
      </c>
      <c r="FV230" s="2">
        <f t="shared" si="448"/>
        <v>9455863.7100000009</v>
      </c>
      <c r="FW230" s="2">
        <f t="shared" si="448"/>
        <v>999999999.99000001</v>
      </c>
      <c r="FX230" s="2">
        <f t="shared" si="448"/>
        <v>999999999.99000001</v>
      </c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</row>
    <row r="231" spans="1:193" x14ac:dyDescent="0.35">
      <c r="A231" s="2"/>
      <c r="B231" s="2" t="s">
        <v>979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</row>
    <row r="232" spans="1:193" x14ac:dyDescent="0.35">
      <c r="A232" s="2"/>
      <c r="B232" s="2" t="s">
        <v>531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</row>
    <row r="233" spans="1:193" x14ac:dyDescent="0.35">
      <c r="A233" s="3" t="s">
        <v>532</v>
      </c>
      <c r="B233" s="2" t="s">
        <v>533</v>
      </c>
      <c r="C233" s="2">
        <f t="shared" ref="C233:AH233" si="449">MIN(C230,MAX(C228,C229))</f>
        <v>78846284.329999998</v>
      </c>
      <c r="D233" s="2">
        <f t="shared" si="449"/>
        <v>431808356.31</v>
      </c>
      <c r="E233" s="2">
        <f t="shared" si="449"/>
        <v>67420160.25999999</v>
      </c>
      <c r="F233" s="2">
        <f t="shared" si="449"/>
        <v>279308518.78999996</v>
      </c>
      <c r="G233" s="2">
        <f t="shared" si="449"/>
        <v>21770640.77</v>
      </c>
      <c r="H233" s="2">
        <f t="shared" si="449"/>
        <v>12909219.029999999</v>
      </c>
      <c r="I233" s="2">
        <f t="shared" si="449"/>
        <v>95928015.040000007</v>
      </c>
      <c r="J233" s="2">
        <f t="shared" si="449"/>
        <v>23370129.100000001</v>
      </c>
      <c r="K233" s="2">
        <f t="shared" si="449"/>
        <v>4171859.09</v>
      </c>
      <c r="L233" s="2">
        <f t="shared" si="449"/>
        <v>25518068.580000002</v>
      </c>
      <c r="M233" s="2">
        <f t="shared" si="449"/>
        <v>12020414.190000001</v>
      </c>
      <c r="N233" s="2">
        <f t="shared" si="449"/>
        <v>583241364.50999999</v>
      </c>
      <c r="O233" s="2">
        <f t="shared" si="449"/>
        <v>138098429.58000001</v>
      </c>
      <c r="P233" s="2">
        <f t="shared" si="449"/>
        <v>5082979.7699999996</v>
      </c>
      <c r="Q233" s="2">
        <f t="shared" si="449"/>
        <v>497756853.95000005</v>
      </c>
      <c r="R233" s="2">
        <f t="shared" si="449"/>
        <v>79741189.230000004</v>
      </c>
      <c r="S233" s="2">
        <f t="shared" si="449"/>
        <v>18520416.66</v>
      </c>
      <c r="T233" s="2">
        <f t="shared" si="449"/>
        <v>3204565.02</v>
      </c>
      <c r="U233" s="2">
        <f t="shared" si="449"/>
        <v>1280522.54</v>
      </c>
      <c r="V233" s="2">
        <f t="shared" si="449"/>
        <v>4174474.17</v>
      </c>
      <c r="W233" s="2">
        <f t="shared" si="449"/>
        <v>1209869.0399999998</v>
      </c>
      <c r="X233" s="2">
        <f t="shared" si="449"/>
        <v>1162581.6800000002</v>
      </c>
      <c r="Y233" s="2">
        <f t="shared" si="449"/>
        <v>10524362.18</v>
      </c>
      <c r="Z233" s="2">
        <f t="shared" si="449"/>
        <v>3767353.22</v>
      </c>
      <c r="AA233" s="2">
        <f t="shared" si="449"/>
        <v>349328610.19000006</v>
      </c>
      <c r="AB233" s="2">
        <f t="shared" si="449"/>
        <v>308064492.60999995</v>
      </c>
      <c r="AC233" s="2">
        <f t="shared" si="449"/>
        <v>10260768.609999999</v>
      </c>
      <c r="AD233" s="2">
        <f t="shared" si="449"/>
        <v>16372799.41</v>
      </c>
      <c r="AE233" s="2">
        <f t="shared" si="449"/>
        <v>2141390.11</v>
      </c>
      <c r="AF233" s="2">
        <f t="shared" si="449"/>
        <v>3288260.83</v>
      </c>
      <c r="AG233" s="2">
        <f t="shared" si="449"/>
        <v>7567302.5799999991</v>
      </c>
      <c r="AH233" s="2">
        <f t="shared" si="449"/>
        <v>10848539.93</v>
      </c>
      <c r="AI233" s="2">
        <f t="shared" ref="AI233:BN233" si="450">MIN(AI230,MAX(AI228,AI229))</f>
        <v>5293011.6399999997</v>
      </c>
      <c r="AJ233" s="2">
        <f t="shared" si="450"/>
        <v>3613794.0199999996</v>
      </c>
      <c r="AK233" s="2">
        <f t="shared" si="450"/>
        <v>3320012.79</v>
      </c>
      <c r="AL233" s="2">
        <f t="shared" si="450"/>
        <v>4578265.29</v>
      </c>
      <c r="AM233" s="2">
        <f t="shared" si="450"/>
        <v>4687081.51</v>
      </c>
      <c r="AN233" s="2">
        <f t="shared" si="450"/>
        <v>4357375.21</v>
      </c>
      <c r="AO233" s="2">
        <f t="shared" si="450"/>
        <v>46071003.020000003</v>
      </c>
      <c r="AP233" s="2">
        <f t="shared" si="450"/>
        <v>1015214733.09</v>
      </c>
      <c r="AQ233" s="2">
        <f t="shared" si="450"/>
        <v>4371211.78</v>
      </c>
      <c r="AR233" s="2">
        <f t="shared" si="450"/>
        <v>681169266.6099999</v>
      </c>
      <c r="AS233" s="2">
        <f t="shared" si="450"/>
        <v>76717901.219999999</v>
      </c>
      <c r="AT233" s="2">
        <f t="shared" si="450"/>
        <v>27083777.920000002</v>
      </c>
      <c r="AU233" s="2">
        <f t="shared" si="450"/>
        <v>4529765.99</v>
      </c>
      <c r="AV233" s="2">
        <f t="shared" si="450"/>
        <v>4881413.7299999995</v>
      </c>
      <c r="AW233" s="2">
        <f t="shared" si="450"/>
        <v>4375560.07</v>
      </c>
      <c r="AX233" s="2">
        <f t="shared" si="450"/>
        <v>1957632.0300000003</v>
      </c>
      <c r="AY233" s="2">
        <f t="shared" si="450"/>
        <v>5726556.5599999996</v>
      </c>
      <c r="AZ233" s="2">
        <f t="shared" si="450"/>
        <v>138987888.74000001</v>
      </c>
      <c r="BA233" s="2">
        <f t="shared" si="450"/>
        <v>100454667.16</v>
      </c>
      <c r="BB233" s="2">
        <f t="shared" si="450"/>
        <v>82656373.919999987</v>
      </c>
      <c r="BC233" s="2">
        <f t="shared" si="450"/>
        <v>280440748.43000001</v>
      </c>
      <c r="BD233" s="2">
        <f t="shared" si="450"/>
        <v>40249170.119999997</v>
      </c>
      <c r="BE233" s="2">
        <f t="shared" si="450"/>
        <v>13057552.900000002</v>
      </c>
      <c r="BF233" s="2">
        <f t="shared" si="450"/>
        <v>282621790.81</v>
      </c>
      <c r="BG233" s="2">
        <f t="shared" si="450"/>
        <v>11539541.189999999</v>
      </c>
      <c r="BH233" s="2">
        <f t="shared" si="450"/>
        <v>7272991.1299999999</v>
      </c>
      <c r="BI233" s="2">
        <f t="shared" si="450"/>
        <v>4514917.1400000006</v>
      </c>
      <c r="BJ233" s="2">
        <f t="shared" si="450"/>
        <v>69860947.609999999</v>
      </c>
      <c r="BK233" s="2">
        <f t="shared" si="450"/>
        <v>390865660.96000004</v>
      </c>
      <c r="BL233" s="2">
        <f t="shared" si="450"/>
        <v>1779363.17</v>
      </c>
      <c r="BM233" s="2">
        <f t="shared" si="450"/>
        <v>5226807.8599999994</v>
      </c>
      <c r="BN233" s="2">
        <f t="shared" si="450"/>
        <v>33654485.789999999</v>
      </c>
      <c r="BO233" s="2">
        <f t="shared" ref="BO233:DZ233" si="451">MIN(BO230,MAX(BO228,BO229))</f>
        <v>13792030.26</v>
      </c>
      <c r="BP233" s="2">
        <f t="shared" si="451"/>
        <v>2922779.33</v>
      </c>
      <c r="BQ233" s="2">
        <f t="shared" si="451"/>
        <v>71540386.030000001</v>
      </c>
      <c r="BR233" s="2">
        <f t="shared" si="451"/>
        <v>50880406.57</v>
      </c>
      <c r="BS233" s="2">
        <f t="shared" si="451"/>
        <v>14686171.48</v>
      </c>
      <c r="BT233" s="2">
        <f t="shared" si="451"/>
        <v>5474517.5299999993</v>
      </c>
      <c r="BU233" s="2">
        <f t="shared" si="451"/>
        <v>5760207.6900000004</v>
      </c>
      <c r="BV233" s="2">
        <f t="shared" si="451"/>
        <v>14558872.09</v>
      </c>
      <c r="BW233" s="2">
        <f t="shared" si="451"/>
        <v>23400238.729999997</v>
      </c>
      <c r="BX233" s="2">
        <f t="shared" si="451"/>
        <v>1442901.81</v>
      </c>
      <c r="BY233" s="2">
        <f t="shared" si="451"/>
        <v>5792408.5800000001</v>
      </c>
      <c r="BZ233" s="2">
        <f t="shared" si="451"/>
        <v>3917429.31</v>
      </c>
      <c r="CA233" s="2">
        <f t="shared" si="451"/>
        <v>2976568.02</v>
      </c>
      <c r="CB233" s="2">
        <f t="shared" si="451"/>
        <v>813412481.88</v>
      </c>
      <c r="CC233" s="2">
        <f t="shared" si="451"/>
        <v>3457625.94</v>
      </c>
      <c r="CD233" s="2">
        <f t="shared" si="451"/>
        <v>1111944.4000000001</v>
      </c>
      <c r="CE233" s="2">
        <f t="shared" si="451"/>
        <v>3062249.65</v>
      </c>
      <c r="CF233" s="2">
        <f t="shared" si="451"/>
        <v>2094409.68</v>
      </c>
      <c r="CG233" s="2">
        <f t="shared" si="451"/>
        <v>3484080.08</v>
      </c>
      <c r="CH233" s="2">
        <f t="shared" si="451"/>
        <v>2043968.11</v>
      </c>
      <c r="CI233" s="2">
        <f t="shared" si="451"/>
        <v>8226336</v>
      </c>
      <c r="CJ233" s="2">
        <f t="shared" si="451"/>
        <v>10581667.209999999</v>
      </c>
      <c r="CK233" s="2">
        <f t="shared" si="451"/>
        <v>55104811.230000004</v>
      </c>
      <c r="CL233" s="2">
        <f t="shared" si="451"/>
        <v>14147857.600000001</v>
      </c>
      <c r="CM233" s="2">
        <f t="shared" si="451"/>
        <v>8905889.709999999</v>
      </c>
      <c r="CN233" s="2">
        <f t="shared" si="451"/>
        <v>351097256.26999998</v>
      </c>
      <c r="CO233" s="2">
        <f t="shared" si="451"/>
        <v>154791504.22999999</v>
      </c>
      <c r="CP233" s="2">
        <f t="shared" si="451"/>
        <v>11017965.720000001</v>
      </c>
      <c r="CQ233" s="2">
        <f t="shared" si="451"/>
        <v>9839223.6900000013</v>
      </c>
      <c r="CR233" s="2">
        <f t="shared" si="451"/>
        <v>3577167.12</v>
      </c>
      <c r="CS233" s="2">
        <f t="shared" si="451"/>
        <v>4084528.52</v>
      </c>
      <c r="CT233" s="2">
        <f t="shared" si="451"/>
        <v>2446623.79</v>
      </c>
      <c r="CU233" s="2">
        <f t="shared" si="451"/>
        <v>5174816.92</v>
      </c>
      <c r="CV233" s="2">
        <f t="shared" si="451"/>
        <v>1076684.73</v>
      </c>
      <c r="CW233" s="2">
        <f t="shared" si="451"/>
        <v>3570089.93</v>
      </c>
      <c r="CX233" s="2">
        <f t="shared" si="451"/>
        <v>5874435.9400000004</v>
      </c>
      <c r="CY233" s="2">
        <f t="shared" si="451"/>
        <v>1148005.03</v>
      </c>
      <c r="CZ233" s="2">
        <f t="shared" si="451"/>
        <v>20306026.069999997</v>
      </c>
      <c r="DA233" s="2">
        <f t="shared" si="451"/>
        <v>3639031.9699999997</v>
      </c>
      <c r="DB233" s="2">
        <f t="shared" si="451"/>
        <v>4680109.0999999996</v>
      </c>
      <c r="DC233" s="2">
        <f t="shared" si="451"/>
        <v>3560350.21</v>
      </c>
      <c r="DD233" s="2">
        <f t="shared" si="451"/>
        <v>3479436.51</v>
      </c>
      <c r="DE233" s="2">
        <f t="shared" si="451"/>
        <v>4419127.6999999993</v>
      </c>
      <c r="DF233" s="2">
        <f t="shared" si="451"/>
        <v>220171107.84999999</v>
      </c>
      <c r="DG233" s="2">
        <f t="shared" si="451"/>
        <v>2134952.04</v>
      </c>
      <c r="DH233" s="2">
        <f t="shared" si="451"/>
        <v>19163429.199999999</v>
      </c>
      <c r="DI233" s="2">
        <f t="shared" si="451"/>
        <v>26617985.589999996</v>
      </c>
      <c r="DJ233" s="2">
        <f t="shared" si="451"/>
        <v>7667820.25</v>
      </c>
      <c r="DK233" s="2">
        <f t="shared" si="451"/>
        <v>6007137.5600000005</v>
      </c>
      <c r="DL233" s="2">
        <f t="shared" si="451"/>
        <v>64946695.299999997</v>
      </c>
      <c r="DM233" s="2">
        <f t="shared" si="451"/>
        <v>4326904.25</v>
      </c>
      <c r="DN233" s="2">
        <f t="shared" si="451"/>
        <v>15842385.08</v>
      </c>
      <c r="DO233" s="2">
        <f t="shared" si="451"/>
        <v>38032120.899999999</v>
      </c>
      <c r="DP233" s="2">
        <f t="shared" si="451"/>
        <v>3771263.26</v>
      </c>
      <c r="DQ233" s="2">
        <f t="shared" si="451"/>
        <v>10713838.560000001</v>
      </c>
      <c r="DR233" s="2">
        <f t="shared" si="451"/>
        <v>15389997.189999999</v>
      </c>
      <c r="DS233" s="2">
        <f t="shared" si="451"/>
        <v>7357251.419999999</v>
      </c>
      <c r="DT233" s="2">
        <f t="shared" si="451"/>
        <v>3590806.1100000003</v>
      </c>
      <c r="DU233" s="2">
        <f t="shared" si="451"/>
        <v>5078008.9800000004</v>
      </c>
      <c r="DV233" s="2">
        <f t="shared" si="451"/>
        <v>3672818.15</v>
      </c>
      <c r="DW233" s="2">
        <f t="shared" si="451"/>
        <v>4471004</v>
      </c>
      <c r="DX233" s="2">
        <f t="shared" si="451"/>
        <v>3711652.82</v>
      </c>
      <c r="DY233" s="2">
        <f t="shared" si="451"/>
        <v>4766640.07</v>
      </c>
      <c r="DZ233" s="2">
        <f t="shared" si="451"/>
        <v>8002424.1600000001</v>
      </c>
      <c r="EA233" s="2">
        <f t="shared" ref="EA233:FX233" si="452">MIN(EA230,MAX(EA228,EA229))</f>
        <v>6745870.5800000001</v>
      </c>
      <c r="EB233" s="2">
        <f t="shared" si="452"/>
        <v>6395081.9400000004</v>
      </c>
      <c r="EC233" s="2">
        <f t="shared" si="452"/>
        <v>4032625.32</v>
      </c>
      <c r="ED233" s="2">
        <f t="shared" si="452"/>
        <v>23190566.649999999</v>
      </c>
      <c r="EE233" s="2">
        <f t="shared" si="452"/>
        <v>3525052.0199999996</v>
      </c>
      <c r="EF233" s="2">
        <f t="shared" si="452"/>
        <v>15196649.27</v>
      </c>
      <c r="EG233" s="2">
        <f t="shared" si="452"/>
        <v>4034129.87</v>
      </c>
      <c r="EH233" s="2">
        <f t="shared" si="452"/>
        <v>4012890.6399999997</v>
      </c>
      <c r="EI233" s="2">
        <f t="shared" si="452"/>
        <v>156318643.71000001</v>
      </c>
      <c r="EJ233" s="2">
        <f t="shared" si="452"/>
        <v>110377688.88</v>
      </c>
      <c r="EK233" s="2">
        <f t="shared" si="452"/>
        <v>8000609.2399999993</v>
      </c>
      <c r="EL233" s="2">
        <f t="shared" si="452"/>
        <v>5622254.2299999995</v>
      </c>
      <c r="EM233" s="2">
        <f t="shared" si="452"/>
        <v>5140236.96</v>
      </c>
      <c r="EN233" s="2">
        <f t="shared" si="452"/>
        <v>11192924.74</v>
      </c>
      <c r="EO233" s="2">
        <f t="shared" si="452"/>
        <v>4406459.8900000006</v>
      </c>
      <c r="EP233" s="2">
        <f t="shared" si="452"/>
        <v>5997877.4799999995</v>
      </c>
      <c r="EQ233" s="2">
        <f t="shared" si="452"/>
        <v>29314398.02</v>
      </c>
      <c r="ER233" s="2">
        <f t="shared" si="452"/>
        <v>4976539.5200000005</v>
      </c>
      <c r="ES233" s="2">
        <f t="shared" si="452"/>
        <v>3180041.9599999995</v>
      </c>
      <c r="ET233" s="2">
        <f t="shared" si="452"/>
        <v>4256324.13</v>
      </c>
      <c r="EU233" s="2">
        <f t="shared" si="452"/>
        <v>7714226.2400000002</v>
      </c>
      <c r="EV233" s="2">
        <f t="shared" si="452"/>
        <v>1656284.2000000002</v>
      </c>
      <c r="EW233" s="2">
        <f t="shared" si="452"/>
        <v>11950462.640000001</v>
      </c>
      <c r="EX233" s="2">
        <f t="shared" si="452"/>
        <v>3691058.9499999997</v>
      </c>
      <c r="EY233" s="2">
        <f t="shared" si="452"/>
        <v>7399059.2800000003</v>
      </c>
      <c r="EZ233" s="2">
        <f t="shared" si="452"/>
        <v>2685771.6300000004</v>
      </c>
      <c r="FA233" s="2">
        <f t="shared" si="452"/>
        <v>39972326.409999996</v>
      </c>
      <c r="FB233" s="2">
        <f t="shared" si="452"/>
        <v>4536330.29</v>
      </c>
      <c r="FC233" s="2">
        <f t="shared" si="452"/>
        <v>19009060.370000001</v>
      </c>
      <c r="FD233" s="2">
        <f t="shared" si="452"/>
        <v>5558186.7999999998</v>
      </c>
      <c r="FE233" s="2">
        <f t="shared" si="452"/>
        <v>1692120.73</v>
      </c>
      <c r="FF233" s="2">
        <f t="shared" si="452"/>
        <v>3477540.21</v>
      </c>
      <c r="FG233" s="2">
        <f t="shared" si="452"/>
        <v>2519354.91</v>
      </c>
      <c r="FH233" s="2">
        <f t="shared" si="452"/>
        <v>1599007.17</v>
      </c>
      <c r="FI233" s="2">
        <f t="shared" si="452"/>
        <v>19564578.920000002</v>
      </c>
      <c r="FJ233" s="2">
        <f t="shared" si="452"/>
        <v>22430808.640000001</v>
      </c>
      <c r="FK233" s="2">
        <f t="shared" si="452"/>
        <v>28350572.129999999</v>
      </c>
      <c r="FL233" s="2">
        <f t="shared" si="452"/>
        <v>94492932.569999993</v>
      </c>
      <c r="FM233" s="2">
        <f t="shared" si="452"/>
        <v>44062026.240000002</v>
      </c>
      <c r="FN233" s="2">
        <f t="shared" si="452"/>
        <v>263522403.81</v>
      </c>
      <c r="FO233" s="2">
        <f t="shared" si="452"/>
        <v>13318735.43</v>
      </c>
      <c r="FP233" s="2">
        <f t="shared" si="452"/>
        <v>27337610.720000003</v>
      </c>
      <c r="FQ233" s="2">
        <f t="shared" si="452"/>
        <v>11542559.290000001</v>
      </c>
      <c r="FR233" s="2">
        <f t="shared" si="452"/>
        <v>3224301.46</v>
      </c>
      <c r="FS233" s="2">
        <f t="shared" si="452"/>
        <v>3189221.67</v>
      </c>
      <c r="FT233" s="2">
        <f t="shared" si="452"/>
        <v>1336897.26</v>
      </c>
      <c r="FU233" s="2">
        <f t="shared" si="452"/>
        <v>9940236.3000000007</v>
      </c>
      <c r="FV233" s="2">
        <f t="shared" si="452"/>
        <v>8792501.3399999999</v>
      </c>
      <c r="FW233" s="2">
        <f t="shared" si="452"/>
        <v>2833185.69</v>
      </c>
      <c r="FX233" s="2">
        <f t="shared" si="452"/>
        <v>1590711.52</v>
      </c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</row>
    <row r="234" spans="1:193" x14ac:dyDescent="0.35">
      <c r="A234" s="2"/>
      <c r="B234" s="2" t="s">
        <v>980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</row>
    <row r="235" spans="1:193" x14ac:dyDescent="0.35">
      <c r="A235" s="66" t="s">
        <v>534</v>
      </c>
      <c r="B235" s="67" t="s">
        <v>535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/>
      <c r="FZ235" s="2">
        <f>SUM(C235:FX235)</f>
        <v>0</v>
      </c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</row>
    <row r="236" spans="1:193" x14ac:dyDescent="0.35">
      <c r="A236" s="67"/>
      <c r="B236" s="67" t="s">
        <v>981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</row>
    <row r="237" spans="1:193" x14ac:dyDescent="0.35">
      <c r="A237" s="3" t="s">
        <v>536</v>
      </c>
      <c r="B237" s="2" t="s">
        <v>982</v>
      </c>
      <c r="C237" s="2">
        <f t="shared" ref="C237:AH237" si="453">+C210</f>
        <v>79658003.420000002</v>
      </c>
      <c r="D237" s="2">
        <f t="shared" si="453"/>
        <v>431005317.41000003</v>
      </c>
      <c r="E237" s="2">
        <f t="shared" si="453"/>
        <v>66440108.590000004</v>
      </c>
      <c r="F237" s="2">
        <f t="shared" si="453"/>
        <v>278971081.16000003</v>
      </c>
      <c r="G237" s="2">
        <f t="shared" si="453"/>
        <v>22158445.699999999</v>
      </c>
      <c r="H237" s="2">
        <f t="shared" si="453"/>
        <v>13095440.73</v>
      </c>
      <c r="I237" s="2">
        <f t="shared" si="453"/>
        <v>95064078.209999993</v>
      </c>
      <c r="J237" s="2">
        <f t="shared" si="453"/>
        <v>23275687.940000001</v>
      </c>
      <c r="K237" s="2">
        <f t="shared" si="453"/>
        <v>4128444.13</v>
      </c>
      <c r="L237" s="2">
        <f t="shared" si="453"/>
        <v>25497146.129999999</v>
      </c>
      <c r="M237" s="2">
        <f t="shared" si="453"/>
        <v>11720591.24</v>
      </c>
      <c r="N237" s="2">
        <f t="shared" si="453"/>
        <v>582565637.74000001</v>
      </c>
      <c r="O237" s="2">
        <f t="shared" si="453"/>
        <v>137902102.41</v>
      </c>
      <c r="P237" s="2">
        <f t="shared" si="453"/>
        <v>5075304.3499999996</v>
      </c>
      <c r="Q237" s="2">
        <f t="shared" si="453"/>
        <v>499104989.01999998</v>
      </c>
      <c r="R237" s="2">
        <f t="shared" si="453"/>
        <v>81001315.170000002</v>
      </c>
      <c r="S237" s="2">
        <f t="shared" si="453"/>
        <v>18815116.859999999</v>
      </c>
      <c r="T237" s="2">
        <f t="shared" si="453"/>
        <v>3299598.78</v>
      </c>
      <c r="U237" s="2">
        <f t="shared" si="453"/>
        <v>1398808.3</v>
      </c>
      <c r="V237" s="2">
        <f t="shared" si="453"/>
        <v>4207680.6900000004</v>
      </c>
      <c r="W237" s="2">
        <f t="shared" si="453"/>
        <v>985164.97</v>
      </c>
      <c r="X237" s="2">
        <f t="shared" si="453"/>
        <v>1247148.75</v>
      </c>
      <c r="Y237" s="2">
        <f t="shared" si="453"/>
        <v>10819471.310000001</v>
      </c>
      <c r="Z237" s="2">
        <f t="shared" si="453"/>
        <v>3907951.21</v>
      </c>
      <c r="AA237" s="2">
        <f t="shared" si="453"/>
        <v>348103002.93000001</v>
      </c>
      <c r="AB237" s="2">
        <f t="shared" si="453"/>
        <v>307404149.27999997</v>
      </c>
      <c r="AC237" s="2">
        <f t="shared" si="453"/>
        <v>10517994.32</v>
      </c>
      <c r="AD237" s="2">
        <f t="shared" si="453"/>
        <v>16617727.34</v>
      </c>
      <c r="AE237" s="2">
        <f t="shared" si="453"/>
        <v>2217949.87</v>
      </c>
      <c r="AF237" s="2">
        <f t="shared" si="453"/>
        <v>3337385.58</v>
      </c>
      <c r="AG237" s="2">
        <f t="shared" si="453"/>
        <v>7801636.9500000002</v>
      </c>
      <c r="AH237" s="2">
        <f t="shared" si="453"/>
        <v>11111515.27</v>
      </c>
      <c r="AI237" s="2">
        <f t="shared" ref="AI237:BN237" si="454">+AI210</f>
        <v>5396951.2800000003</v>
      </c>
      <c r="AJ237" s="2">
        <f t="shared" si="454"/>
        <v>3819386.31</v>
      </c>
      <c r="AK237" s="2">
        <f t="shared" si="454"/>
        <v>3356832.28</v>
      </c>
      <c r="AL237" s="2">
        <f t="shared" si="454"/>
        <v>4739993.63</v>
      </c>
      <c r="AM237" s="2">
        <f t="shared" si="454"/>
        <v>4506467.97</v>
      </c>
      <c r="AN237" s="2">
        <f t="shared" si="454"/>
        <v>4250497.5</v>
      </c>
      <c r="AO237" s="2">
        <f t="shared" si="454"/>
        <v>46909420.539999999</v>
      </c>
      <c r="AP237" s="2">
        <f t="shared" si="454"/>
        <v>1012632371.25</v>
      </c>
      <c r="AQ237" s="2">
        <f t="shared" si="454"/>
        <v>4587976.95</v>
      </c>
      <c r="AR237" s="2">
        <f t="shared" si="454"/>
        <v>681177155.47000003</v>
      </c>
      <c r="AS237" s="2">
        <f t="shared" si="454"/>
        <v>76502295.400000006</v>
      </c>
      <c r="AT237" s="2">
        <f t="shared" si="454"/>
        <v>27425004.800000001</v>
      </c>
      <c r="AU237" s="2">
        <f t="shared" si="454"/>
        <v>4447988.92</v>
      </c>
      <c r="AV237" s="2">
        <f t="shared" si="454"/>
        <v>4928511.21</v>
      </c>
      <c r="AW237" s="2">
        <f t="shared" si="454"/>
        <v>4538303.8899999997</v>
      </c>
      <c r="AX237" s="2">
        <f t="shared" si="454"/>
        <v>2112998.34</v>
      </c>
      <c r="AY237" s="2">
        <f t="shared" si="454"/>
        <v>5729577.5700000003</v>
      </c>
      <c r="AZ237" s="2">
        <f t="shared" si="454"/>
        <v>139654415.69999999</v>
      </c>
      <c r="BA237" s="2">
        <f t="shared" si="454"/>
        <v>100543250.34</v>
      </c>
      <c r="BB237" s="2">
        <f t="shared" si="454"/>
        <v>83042732.930000007</v>
      </c>
      <c r="BC237" s="2">
        <f t="shared" si="454"/>
        <v>281583808.93000001</v>
      </c>
      <c r="BD237" s="2">
        <f t="shared" si="454"/>
        <v>40151219.280000001</v>
      </c>
      <c r="BE237" s="2">
        <f t="shared" si="454"/>
        <v>13044545.130000001</v>
      </c>
      <c r="BF237" s="2">
        <f t="shared" si="454"/>
        <v>282024058.25999999</v>
      </c>
      <c r="BG237" s="2">
        <f t="shared" si="454"/>
        <v>12093441.609999999</v>
      </c>
      <c r="BH237" s="2">
        <f t="shared" si="454"/>
        <v>7625954.7699999996</v>
      </c>
      <c r="BI237" s="2">
        <f t="shared" si="454"/>
        <v>4592676.93</v>
      </c>
      <c r="BJ237" s="2">
        <f t="shared" si="454"/>
        <v>69681782.909999996</v>
      </c>
      <c r="BK237" s="2">
        <f t="shared" si="454"/>
        <v>390364211.14999998</v>
      </c>
      <c r="BL237" s="2">
        <f t="shared" si="454"/>
        <v>1701236.57</v>
      </c>
      <c r="BM237" s="2">
        <f t="shared" si="454"/>
        <v>5066904.42</v>
      </c>
      <c r="BN237" s="2">
        <f t="shared" si="454"/>
        <v>34418270.439999998</v>
      </c>
      <c r="BO237" s="2">
        <f t="shared" ref="BO237:DZ237" si="455">+BO210</f>
        <v>13952704.5</v>
      </c>
      <c r="BP237" s="2">
        <f t="shared" si="455"/>
        <v>2847189.12</v>
      </c>
      <c r="BQ237" s="2">
        <f t="shared" si="455"/>
        <v>72733414.469999999</v>
      </c>
      <c r="BR237" s="2">
        <f t="shared" si="455"/>
        <v>50770322.759999998</v>
      </c>
      <c r="BS237" s="2">
        <f t="shared" si="455"/>
        <v>14984991.43</v>
      </c>
      <c r="BT237" s="2">
        <f t="shared" si="455"/>
        <v>5400330.6100000003</v>
      </c>
      <c r="BU237" s="2">
        <f t="shared" si="455"/>
        <v>5681064.8600000003</v>
      </c>
      <c r="BV237" s="2">
        <f t="shared" si="455"/>
        <v>14802580.029999999</v>
      </c>
      <c r="BW237" s="2">
        <f t="shared" si="455"/>
        <v>23679761.039999999</v>
      </c>
      <c r="BX237" s="2">
        <f t="shared" si="455"/>
        <v>1518819.59</v>
      </c>
      <c r="BY237" s="2">
        <f t="shared" si="455"/>
        <v>5176600.3899999997</v>
      </c>
      <c r="BZ237" s="2">
        <f t="shared" si="455"/>
        <v>4192494.85</v>
      </c>
      <c r="CA237" s="2">
        <f t="shared" si="455"/>
        <v>3037447.88</v>
      </c>
      <c r="CB237" s="2">
        <f t="shared" si="455"/>
        <v>814275566.94000006</v>
      </c>
      <c r="CC237" s="2">
        <f t="shared" si="455"/>
        <v>3546478.25</v>
      </c>
      <c r="CD237" s="2">
        <f t="shared" si="455"/>
        <v>902113.67</v>
      </c>
      <c r="CE237" s="2">
        <f t="shared" si="455"/>
        <v>3225088.31</v>
      </c>
      <c r="CF237" s="2">
        <f t="shared" si="455"/>
        <v>2088134.42</v>
      </c>
      <c r="CG237" s="2">
        <f t="shared" si="455"/>
        <v>3556470.62</v>
      </c>
      <c r="CH237" s="2">
        <f t="shared" si="455"/>
        <v>2130409.29</v>
      </c>
      <c r="CI237" s="2">
        <f t="shared" si="455"/>
        <v>8613303.1400000006</v>
      </c>
      <c r="CJ237" s="2">
        <f t="shared" si="455"/>
        <v>10691870.49</v>
      </c>
      <c r="CK237" s="2">
        <f t="shared" si="455"/>
        <v>55973990.759999998</v>
      </c>
      <c r="CL237" s="2">
        <f t="shared" si="455"/>
        <v>14303510.68</v>
      </c>
      <c r="CM237" s="2">
        <f t="shared" si="455"/>
        <v>9222363.9499999993</v>
      </c>
      <c r="CN237" s="2">
        <f t="shared" si="455"/>
        <v>350600350.35000002</v>
      </c>
      <c r="CO237" s="2">
        <f t="shared" si="455"/>
        <v>154575639.72999999</v>
      </c>
      <c r="CP237" s="2">
        <f t="shared" si="455"/>
        <v>11243865.890000001</v>
      </c>
      <c r="CQ237" s="2">
        <f t="shared" si="455"/>
        <v>10364648.35</v>
      </c>
      <c r="CR237" s="2">
        <f t="shared" si="455"/>
        <v>3485522.61</v>
      </c>
      <c r="CS237" s="2">
        <f t="shared" si="455"/>
        <v>3845446.49</v>
      </c>
      <c r="CT237" s="2">
        <f t="shared" si="455"/>
        <v>2580672.37</v>
      </c>
      <c r="CU237" s="2">
        <f t="shared" si="455"/>
        <v>5471477.0700000003</v>
      </c>
      <c r="CV237" s="2">
        <f t="shared" si="455"/>
        <v>1174685.3400000001</v>
      </c>
      <c r="CW237" s="2">
        <f t="shared" si="455"/>
        <v>3525273.04</v>
      </c>
      <c r="CX237" s="2">
        <f t="shared" si="455"/>
        <v>6103048.0099999998</v>
      </c>
      <c r="CY237" s="2">
        <f t="shared" si="455"/>
        <v>1268197.6499999999</v>
      </c>
      <c r="CZ237" s="2">
        <f t="shared" si="455"/>
        <v>20684640.920000002</v>
      </c>
      <c r="DA237" s="2">
        <f t="shared" si="455"/>
        <v>3768061.84</v>
      </c>
      <c r="DB237" s="2">
        <f t="shared" si="455"/>
        <v>4800114.2699999996</v>
      </c>
      <c r="DC237" s="2">
        <f t="shared" si="455"/>
        <v>3731605.1</v>
      </c>
      <c r="DD237" s="2">
        <f t="shared" si="455"/>
        <v>3735137.3</v>
      </c>
      <c r="DE237" s="2">
        <f t="shared" si="455"/>
        <v>4438965.5599999996</v>
      </c>
      <c r="DF237" s="2">
        <f t="shared" si="455"/>
        <v>219879341.53999999</v>
      </c>
      <c r="DG237" s="2">
        <f t="shared" si="455"/>
        <v>2234535.13</v>
      </c>
      <c r="DH237" s="2">
        <f t="shared" si="455"/>
        <v>19385075.66</v>
      </c>
      <c r="DI237" s="2">
        <f t="shared" si="455"/>
        <v>26867578.629999999</v>
      </c>
      <c r="DJ237" s="2">
        <f t="shared" si="455"/>
        <v>7846450.9199999999</v>
      </c>
      <c r="DK237" s="2">
        <f t="shared" si="455"/>
        <v>6336542.8499999996</v>
      </c>
      <c r="DL237" s="2">
        <f t="shared" si="455"/>
        <v>66374377.619999997</v>
      </c>
      <c r="DM237" s="2">
        <f t="shared" si="455"/>
        <v>4465517.29</v>
      </c>
      <c r="DN237" s="2">
        <f t="shared" si="455"/>
        <v>16131691.48</v>
      </c>
      <c r="DO237" s="2">
        <f t="shared" si="455"/>
        <v>39148585.710000001</v>
      </c>
      <c r="DP237" s="2">
        <f t="shared" si="455"/>
        <v>3924830.04</v>
      </c>
      <c r="DQ237" s="2">
        <f t="shared" si="455"/>
        <v>11206156.210000001</v>
      </c>
      <c r="DR237" s="2">
        <f t="shared" si="455"/>
        <v>15703459.42</v>
      </c>
      <c r="DS237" s="2">
        <f t="shared" si="455"/>
        <v>7439106.0599999996</v>
      </c>
      <c r="DT237" s="2">
        <f t="shared" si="455"/>
        <v>3688137.7</v>
      </c>
      <c r="DU237" s="2">
        <f t="shared" si="455"/>
        <v>5153289.7699999996</v>
      </c>
      <c r="DV237" s="2">
        <f t="shared" si="455"/>
        <v>3677584.04</v>
      </c>
      <c r="DW237" s="2">
        <f t="shared" si="455"/>
        <v>4510040.34</v>
      </c>
      <c r="DX237" s="2">
        <f t="shared" si="455"/>
        <v>3840661.72</v>
      </c>
      <c r="DY237" s="2">
        <f t="shared" si="455"/>
        <v>4780506.59</v>
      </c>
      <c r="DZ237" s="2">
        <f t="shared" si="455"/>
        <v>8141565.5700000003</v>
      </c>
      <c r="EA237" s="2">
        <f t="shared" ref="EA237:FX237" si="456">+EA210</f>
        <v>6945462.9199999999</v>
      </c>
      <c r="EB237" s="2">
        <f t="shared" si="456"/>
        <v>6589417.1399999997</v>
      </c>
      <c r="EC237" s="2">
        <f t="shared" si="456"/>
        <v>3895596.8</v>
      </c>
      <c r="ED237" s="2">
        <f t="shared" si="456"/>
        <v>23443345.079999998</v>
      </c>
      <c r="EE237" s="2">
        <f t="shared" si="456"/>
        <v>3582601.01</v>
      </c>
      <c r="EF237" s="2">
        <f t="shared" si="456"/>
        <v>15332483.550000001</v>
      </c>
      <c r="EG237" s="2">
        <f t="shared" si="456"/>
        <v>4144763.01</v>
      </c>
      <c r="EH237" s="2">
        <f t="shared" si="456"/>
        <v>4116356.29</v>
      </c>
      <c r="EI237" s="2">
        <f t="shared" si="456"/>
        <v>157990877.69</v>
      </c>
      <c r="EJ237" s="2">
        <f t="shared" si="456"/>
        <v>110194083.62</v>
      </c>
      <c r="EK237" s="2">
        <f t="shared" si="456"/>
        <v>8313987.4500000002</v>
      </c>
      <c r="EL237" s="2">
        <f t="shared" si="456"/>
        <v>5764211.29</v>
      </c>
      <c r="EM237" s="2">
        <f t="shared" si="456"/>
        <v>5236620.3899999997</v>
      </c>
      <c r="EN237" s="2">
        <f t="shared" si="456"/>
        <v>11490942.140000001</v>
      </c>
      <c r="EO237" s="2">
        <f t="shared" si="456"/>
        <v>4420566.76</v>
      </c>
      <c r="EP237" s="2">
        <f t="shared" si="456"/>
        <v>6266634.3499999996</v>
      </c>
      <c r="EQ237" s="2">
        <f t="shared" si="456"/>
        <v>29767702.030000001</v>
      </c>
      <c r="ER237" s="2">
        <f t="shared" si="456"/>
        <v>5081246.78</v>
      </c>
      <c r="ES237" s="2">
        <f t="shared" si="456"/>
        <v>3117726.82</v>
      </c>
      <c r="ET237" s="2">
        <f t="shared" si="456"/>
        <v>4323984.95</v>
      </c>
      <c r="EU237" s="2">
        <f t="shared" si="456"/>
        <v>7839041.6699999999</v>
      </c>
      <c r="EV237" s="2">
        <f t="shared" si="456"/>
        <v>1659432.44</v>
      </c>
      <c r="EW237" s="2">
        <f t="shared" si="456"/>
        <v>12064633.529999999</v>
      </c>
      <c r="EX237" s="2">
        <f t="shared" si="456"/>
        <v>3796255.38</v>
      </c>
      <c r="EY237" s="2">
        <f t="shared" si="456"/>
        <v>7726494.2599999998</v>
      </c>
      <c r="EZ237" s="2">
        <f t="shared" si="456"/>
        <v>2782819.56</v>
      </c>
      <c r="FA237" s="2">
        <f t="shared" si="456"/>
        <v>40665842.950000003</v>
      </c>
      <c r="FB237" s="2">
        <f t="shared" si="456"/>
        <v>4523452.91</v>
      </c>
      <c r="FC237" s="2">
        <f t="shared" si="456"/>
        <v>18996330.030000001</v>
      </c>
      <c r="FD237" s="2">
        <f t="shared" si="456"/>
        <v>5714321.9199999999</v>
      </c>
      <c r="FE237" s="2">
        <f t="shared" si="456"/>
        <v>1727398.63</v>
      </c>
      <c r="FF237" s="2">
        <f t="shared" si="456"/>
        <v>3434651.71</v>
      </c>
      <c r="FG237" s="2">
        <f t="shared" si="456"/>
        <v>2574196.9700000002</v>
      </c>
      <c r="FH237" s="2">
        <f t="shared" si="456"/>
        <v>1709580.48</v>
      </c>
      <c r="FI237" s="2">
        <f t="shared" si="456"/>
        <v>19448916.859999999</v>
      </c>
      <c r="FJ237" s="2">
        <f t="shared" si="456"/>
        <v>22788809.449999999</v>
      </c>
      <c r="FK237" s="2">
        <f t="shared" si="456"/>
        <v>28829747.949999999</v>
      </c>
      <c r="FL237" s="2">
        <f t="shared" si="456"/>
        <v>94205094.510000005</v>
      </c>
      <c r="FM237" s="2">
        <f t="shared" si="456"/>
        <v>44650077.299999997</v>
      </c>
      <c r="FN237" s="2">
        <f t="shared" si="456"/>
        <v>265890615.19</v>
      </c>
      <c r="FO237" s="2">
        <f t="shared" si="456"/>
        <v>13577166.73</v>
      </c>
      <c r="FP237" s="2">
        <f t="shared" si="456"/>
        <v>27744967.73</v>
      </c>
      <c r="FQ237" s="2">
        <f t="shared" si="456"/>
        <v>12152581.1</v>
      </c>
      <c r="FR237" s="2">
        <f t="shared" si="456"/>
        <v>3324191.13</v>
      </c>
      <c r="FS237" s="2">
        <f t="shared" si="456"/>
        <v>3164491.65</v>
      </c>
      <c r="FT237" s="2">
        <f t="shared" si="456"/>
        <v>1436492.58</v>
      </c>
      <c r="FU237" s="2">
        <f t="shared" si="456"/>
        <v>10332069</v>
      </c>
      <c r="FV237" s="2">
        <f t="shared" si="456"/>
        <v>8979995.8499999996</v>
      </c>
      <c r="FW237" s="2">
        <f t="shared" si="456"/>
        <v>2776852.13</v>
      </c>
      <c r="FX237" s="2">
        <f t="shared" si="456"/>
        <v>1720776</v>
      </c>
      <c r="FY237" s="2"/>
      <c r="FZ237" s="2">
        <f>SUM(C237:FX237)</f>
        <v>9790801554.3400059</v>
      </c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</row>
    <row r="238" spans="1:193" x14ac:dyDescent="0.35">
      <c r="A238" s="66" t="s">
        <v>537</v>
      </c>
      <c r="B238" s="67" t="s">
        <v>521</v>
      </c>
      <c r="C238" s="2">
        <f t="shared" ref="C238:AH238" si="457">MIN(C233,C237)</f>
        <v>78846284.329999998</v>
      </c>
      <c r="D238" s="2">
        <f t="shared" si="457"/>
        <v>431005317.41000003</v>
      </c>
      <c r="E238" s="2">
        <f t="shared" si="457"/>
        <v>66440108.590000004</v>
      </c>
      <c r="F238" s="2">
        <f t="shared" si="457"/>
        <v>278971081.16000003</v>
      </c>
      <c r="G238" s="2">
        <f t="shared" si="457"/>
        <v>21770640.77</v>
      </c>
      <c r="H238" s="2">
        <f t="shared" si="457"/>
        <v>12909219.029999999</v>
      </c>
      <c r="I238" s="2">
        <f t="shared" si="457"/>
        <v>95064078.209999993</v>
      </c>
      <c r="J238" s="2">
        <f t="shared" si="457"/>
        <v>23275687.940000001</v>
      </c>
      <c r="K238" s="2">
        <f t="shared" si="457"/>
        <v>4128444.13</v>
      </c>
      <c r="L238" s="2">
        <f t="shared" si="457"/>
        <v>25497146.129999999</v>
      </c>
      <c r="M238" s="2">
        <f t="shared" si="457"/>
        <v>11720591.24</v>
      </c>
      <c r="N238" s="2">
        <f t="shared" si="457"/>
        <v>582565637.74000001</v>
      </c>
      <c r="O238" s="2">
        <f t="shared" si="457"/>
        <v>137902102.41</v>
      </c>
      <c r="P238" s="2">
        <f t="shared" si="457"/>
        <v>5075304.3499999996</v>
      </c>
      <c r="Q238" s="2">
        <f t="shared" si="457"/>
        <v>497756853.95000005</v>
      </c>
      <c r="R238" s="2">
        <f t="shared" si="457"/>
        <v>79741189.230000004</v>
      </c>
      <c r="S238" s="2">
        <f t="shared" si="457"/>
        <v>18520416.66</v>
      </c>
      <c r="T238" s="2">
        <f t="shared" si="457"/>
        <v>3204565.02</v>
      </c>
      <c r="U238" s="2">
        <f t="shared" si="457"/>
        <v>1280522.54</v>
      </c>
      <c r="V238" s="2">
        <f t="shared" si="457"/>
        <v>4174474.17</v>
      </c>
      <c r="W238" s="2">
        <f t="shared" si="457"/>
        <v>985164.97</v>
      </c>
      <c r="X238" s="2">
        <f t="shared" si="457"/>
        <v>1162581.6800000002</v>
      </c>
      <c r="Y238" s="2">
        <f t="shared" si="457"/>
        <v>10524362.18</v>
      </c>
      <c r="Z238" s="2">
        <f t="shared" si="457"/>
        <v>3767353.22</v>
      </c>
      <c r="AA238" s="2">
        <f t="shared" si="457"/>
        <v>348103002.93000001</v>
      </c>
      <c r="AB238" s="2">
        <f t="shared" si="457"/>
        <v>307404149.27999997</v>
      </c>
      <c r="AC238" s="2">
        <f t="shared" si="457"/>
        <v>10260768.609999999</v>
      </c>
      <c r="AD238" s="2">
        <f t="shared" si="457"/>
        <v>16372799.41</v>
      </c>
      <c r="AE238" s="2">
        <f t="shared" si="457"/>
        <v>2141390.11</v>
      </c>
      <c r="AF238" s="2">
        <f t="shared" si="457"/>
        <v>3288260.83</v>
      </c>
      <c r="AG238" s="2">
        <f t="shared" si="457"/>
        <v>7567302.5799999991</v>
      </c>
      <c r="AH238" s="2">
        <f t="shared" si="457"/>
        <v>10848539.93</v>
      </c>
      <c r="AI238" s="2">
        <f t="shared" ref="AI238:BN238" si="458">MIN(AI233,AI237)</f>
        <v>5293011.6399999997</v>
      </c>
      <c r="AJ238" s="2">
        <f t="shared" si="458"/>
        <v>3613794.0199999996</v>
      </c>
      <c r="AK238" s="2">
        <f t="shared" si="458"/>
        <v>3320012.79</v>
      </c>
      <c r="AL238" s="2">
        <f t="shared" si="458"/>
        <v>4578265.29</v>
      </c>
      <c r="AM238" s="2">
        <f t="shared" si="458"/>
        <v>4506467.97</v>
      </c>
      <c r="AN238" s="2">
        <f t="shared" si="458"/>
        <v>4250497.5</v>
      </c>
      <c r="AO238" s="2">
        <f t="shared" si="458"/>
        <v>46071003.020000003</v>
      </c>
      <c r="AP238" s="2">
        <f t="shared" si="458"/>
        <v>1012632371.25</v>
      </c>
      <c r="AQ238" s="2">
        <f t="shared" si="458"/>
        <v>4371211.78</v>
      </c>
      <c r="AR238" s="2">
        <f t="shared" si="458"/>
        <v>681169266.6099999</v>
      </c>
      <c r="AS238" s="2">
        <f t="shared" si="458"/>
        <v>76502295.400000006</v>
      </c>
      <c r="AT238" s="2">
        <f t="shared" si="458"/>
        <v>27083777.920000002</v>
      </c>
      <c r="AU238" s="2">
        <f t="shared" si="458"/>
        <v>4447988.92</v>
      </c>
      <c r="AV238" s="2">
        <f t="shared" si="458"/>
        <v>4881413.7299999995</v>
      </c>
      <c r="AW238" s="2">
        <f t="shared" si="458"/>
        <v>4375560.07</v>
      </c>
      <c r="AX238" s="2">
        <f t="shared" si="458"/>
        <v>1957632.0300000003</v>
      </c>
      <c r="AY238" s="2">
        <f t="shared" si="458"/>
        <v>5726556.5599999996</v>
      </c>
      <c r="AZ238" s="2">
        <f t="shared" si="458"/>
        <v>138987888.74000001</v>
      </c>
      <c r="BA238" s="2">
        <f t="shared" si="458"/>
        <v>100454667.16</v>
      </c>
      <c r="BB238" s="2">
        <f t="shared" si="458"/>
        <v>82656373.919999987</v>
      </c>
      <c r="BC238" s="2">
        <f t="shared" si="458"/>
        <v>280440748.43000001</v>
      </c>
      <c r="BD238" s="2">
        <f t="shared" si="458"/>
        <v>40151219.280000001</v>
      </c>
      <c r="BE238" s="2">
        <f t="shared" si="458"/>
        <v>13044545.130000001</v>
      </c>
      <c r="BF238" s="2">
        <f t="shared" si="458"/>
        <v>282024058.25999999</v>
      </c>
      <c r="BG238" s="2">
        <f t="shared" si="458"/>
        <v>11539541.189999999</v>
      </c>
      <c r="BH238" s="2">
        <f t="shared" si="458"/>
        <v>7272991.1299999999</v>
      </c>
      <c r="BI238" s="2">
        <f t="shared" si="458"/>
        <v>4514917.1400000006</v>
      </c>
      <c r="BJ238" s="2">
        <f t="shared" si="458"/>
        <v>69681782.909999996</v>
      </c>
      <c r="BK238" s="2">
        <f t="shared" si="458"/>
        <v>390364211.14999998</v>
      </c>
      <c r="BL238" s="2">
        <f t="shared" si="458"/>
        <v>1701236.57</v>
      </c>
      <c r="BM238" s="2">
        <f t="shared" si="458"/>
        <v>5066904.42</v>
      </c>
      <c r="BN238" s="2">
        <f t="shared" si="458"/>
        <v>33654485.789999999</v>
      </c>
      <c r="BO238" s="2">
        <f t="shared" ref="BO238:DZ238" si="459">MIN(BO233,BO237)</f>
        <v>13792030.26</v>
      </c>
      <c r="BP238" s="2">
        <f t="shared" si="459"/>
        <v>2847189.12</v>
      </c>
      <c r="BQ238" s="2">
        <f t="shared" si="459"/>
        <v>71540386.030000001</v>
      </c>
      <c r="BR238" s="2">
        <f t="shared" si="459"/>
        <v>50770322.759999998</v>
      </c>
      <c r="BS238" s="2">
        <f t="shared" si="459"/>
        <v>14686171.48</v>
      </c>
      <c r="BT238" s="2">
        <f t="shared" si="459"/>
        <v>5400330.6100000003</v>
      </c>
      <c r="BU238" s="2">
        <f t="shared" si="459"/>
        <v>5681064.8600000003</v>
      </c>
      <c r="BV238" s="2">
        <f t="shared" si="459"/>
        <v>14558872.09</v>
      </c>
      <c r="BW238" s="2">
        <f t="shared" si="459"/>
        <v>23400238.729999997</v>
      </c>
      <c r="BX238" s="2">
        <f t="shared" si="459"/>
        <v>1442901.81</v>
      </c>
      <c r="BY238" s="2">
        <f t="shared" si="459"/>
        <v>5176600.3899999997</v>
      </c>
      <c r="BZ238" s="2">
        <f t="shared" si="459"/>
        <v>3917429.31</v>
      </c>
      <c r="CA238" s="2">
        <f t="shared" si="459"/>
        <v>2976568.02</v>
      </c>
      <c r="CB238" s="2">
        <f t="shared" si="459"/>
        <v>813412481.88</v>
      </c>
      <c r="CC238" s="2">
        <f t="shared" si="459"/>
        <v>3457625.94</v>
      </c>
      <c r="CD238" s="2">
        <f t="shared" si="459"/>
        <v>902113.67</v>
      </c>
      <c r="CE238" s="2">
        <f t="shared" si="459"/>
        <v>3062249.65</v>
      </c>
      <c r="CF238" s="2">
        <f t="shared" si="459"/>
        <v>2088134.42</v>
      </c>
      <c r="CG238" s="2">
        <f t="shared" si="459"/>
        <v>3484080.08</v>
      </c>
      <c r="CH238" s="2">
        <f t="shared" si="459"/>
        <v>2043968.11</v>
      </c>
      <c r="CI238" s="2">
        <f t="shared" si="459"/>
        <v>8226336</v>
      </c>
      <c r="CJ238" s="2">
        <f t="shared" si="459"/>
        <v>10581667.209999999</v>
      </c>
      <c r="CK238" s="2">
        <f t="shared" si="459"/>
        <v>55104811.230000004</v>
      </c>
      <c r="CL238" s="2">
        <f t="shared" si="459"/>
        <v>14147857.600000001</v>
      </c>
      <c r="CM238" s="2">
        <f t="shared" si="459"/>
        <v>8905889.709999999</v>
      </c>
      <c r="CN238" s="2">
        <f t="shared" si="459"/>
        <v>350600350.35000002</v>
      </c>
      <c r="CO238" s="2">
        <f t="shared" si="459"/>
        <v>154575639.72999999</v>
      </c>
      <c r="CP238" s="2">
        <f t="shared" si="459"/>
        <v>11017965.720000001</v>
      </c>
      <c r="CQ238" s="2">
        <f t="shared" si="459"/>
        <v>9839223.6900000013</v>
      </c>
      <c r="CR238" s="2">
        <f t="shared" si="459"/>
        <v>3485522.61</v>
      </c>
      <c r="CS238" s="2">
        <f t="shared" si="459"/>
        <v>3845446.49</v>
      </c>
      <c r="CT238" s="2">
        <f t="shared" si="459"/>
        <v>2446623.79</v>
      </c>
      <c r="CU238" s="2">
        <f t="shared" si="459"/>
        <v>5174816.92</v>
      </c>
      <c r="CV238" s="2">
        <f t="shared" si="459"/>
        <v>1076684.73</v>
      </c>
      <c r="CW238" s="2">
        <f t="shared" si="459"/>
        <v>3525273.04</v>
      </c>
      <c r="CX238" s="2">
        <f t="shared" si="459"/>
        <v>5874435.9400000004</v>
      </c>
      <c r="CY238" s="2">
        <f t="shared" si="459"/>
        <v>1148005.03</v>
      </c>
      <c r="CZ238" s="2">
        <f t="shared" si="459"/>
        <v>20306026.069999997</v>
      </c>
      <c r="DA238" s="2">
        <f t="shared" si="459"/>
        <v>3639031.9699999997</v>
      </c>
      <c r="DB238" s="2">
        <f t="shared" si="459"/>
        <v>4680109.0999999996</v>
      </c>
      <c r="DC238" s="2">
        <f t="shared" si="459"/>
        <v>3560350.21</v>
      </c>
      <c r="DD238" s="2">
        <f t="shared" si="459"/>
        <v>3479436.51</v>
      </c>
      <c r="DE238" s="2">
        <f t="shared" si="459"/>
        <v>4419127.6999999993</v>
      </c>
      <c r="DF238" s="2">
        <f t="shared" si="459"/>
        <v>219879341.53999999</v>
      </c>
      <c r="DG238" s="2">
        <f t="shared" si="459"/>
        <v>2134952.04</v>
      </c>
      <c r="DH238" s="2">
        <f t="shared" si="459"/>
        <v>19163429.199999999</v>
      </c>
      <c r="DI238" s="2">
        <f t="shared" si="459"/>
        <v>26617985.589999996</v>
      </c>
      <c r="DJ238" s="2">
        <f t="shared" si="459"/>
        <v>7667820.25</v>
      </c>
      <c r="DK238" s="2">
        <f t="shared" si="459"/>
        <v>6007137.5600000005</v>
      </c>
      <c r="DL238" s="2">
        <f t="shared" si="459"/>
        <v>64946695.299999997</v>
      </c>
      <c r="DM238" s="2">
        <f t="shared" si="459"/>
        <v>4326904.25</v>
      </c>
      <c r="DN238" s="2">
        <f t="shared" si="459"/>
        <v>15842385.08</v>
      </c>
      <c r="DO238" s="2">
        <f t="shared" si="459"/>
        <v>38032120.899999999</v>
      </c>
      <c r="DP238" s="2">
        <f t="shared" si="459"/>
        <v>3771263.26</v>
      </c>
      <c r="DQ238" s="2">
        <f t="shared" si="459"/>
        <v>10713838.560000001</v>
      </c>
      <c r="DR238" s="2">
        <f t="shared" si="459"/>
        <v>15389997.189999999</v>
      </c>
      <c r="DS238" s="2">
        <f t="shared" si="459"/>
        <v>7357251.419999999</v>
      </c>
      <c r="DT238" s="2">
        <f t="shared" si="459"/>
        <v>3590806.1100000003</v>
      </c>
      <c r="DU238" s="2">
        <f t="shared" si="459"/>
        <v>5078008.9800000004</v>
      </c>
      <c r="DV238" s="2">
        <f t="shared" si="459"/>
        <v>3672818.15</v>
      </c>
      <c r="DW238" s="2">
        <f t="shared" si="459"/>
        <v>4471004</v>
      </c>
      <c r="DX238" s="2">
        <f t="shared" si="459"/>
        <v>3711652.82</v>
      </c>
      <c r="DY238" s="2">
        <f t="shared" si="459"/>
        <v>4766640.07</v>
      </c>
      <c r="DZ238" s="2">
        <f t="shared" si="459"/>
        <v>8002424.1600000001</v>
      </c>
      <c r="EA238" s="2">
        <f t="shared" ref="EA238:FX238" si="460">MIN(EA233,EA237)</f>
        <v>6745870.5800000001</v>
      </c>
      <c r="EB238" s="2">
        <f t="shared" si="460"/>
        <v>6395081.9400000004</v>
      </c>
      <c r="EC238" s="2">
        <f t="shared" si="460"/>
        <v>3895596.8</v>
      </c>
      <c r="ED238" s="2">
        <f t="shared" si="460"/>
        <v>23190566.649999999</v>
      </c>
      <c r="EE238" s="2">
        <f t="shared" si="460"/>
        <v>3525052.0199999996</v>
      </c>
      <c r="EF238" s="2">
        <f t="shared" si="460"/>
        <v>15196649.27</v>
      </c>
      <c r="EG238" s="2">
        <f t="shared" si="460"/>
        <v>4034129.87</v>
      </c>
      <c r="EH238" s="2">
        <f t="shared" si="460"/>
        <v>4012890.6399999997</v>
      </c>
      <c r="EI238" s="2">
        <f t="shared" si="460"/>
        <v>156318643.71000001</v>
      </c>
      <c r="EJ238" s="2">
        <f t="shared" si="460"/>
        <v>110194083.62</v>
      </c>
      <c r="EK238" s="2">
        <f t="shared" si="460"/>
        <v>8000609.2399999993</v>
      </c>
      <c r="EL238" s="2">
        <f t="shared" si="460"/>
        <v>5622254.2299999995</v>
      </c>
      <c r="EM238" s="2">
        <f t="shared" si="460"/>
        <v>5140236.96</v>
      </c>
      <c r="EN238" s="2">
        <f t="shared" si="460"/>
        <v>11192924.74</v>
      </c>
      <c r="EO238" s="2">
        <f t="shared" si="460"/>
        <v>4406459.8900000006</v>
      </c>
      <c r="EP238" s="2">
        <f t="shared" si="460"/>
        <v>5997877.4799999995</v>
      </c>
      <c r="EQ238" s="2">
        <f t="shared" si="460"/>
        <v>29314398.02</v>
      </c>
      <c r="ER238" s="2">
        <f t="shared" si="460"/>
        <v>4976539.5200000005</v>
      </c>
      <c r="ES238" s="2">
        <f t="shared" si="460"/>
        <v>3117726.82</v>
      </c>
      <c r="ET238" s="2">
        <f t="shared" si="460"/>
        <v>4256324.13</v>
      </c>
      <c r="EU238" s="2">
        <f t="shared" si="460"/>
        <v>7714226.2400000002</v>
      </c>
      <c r="EV238" s="2">
        <f t="shared" si="460"/>
        <v>1656284.2000000002</v>
      </c>
      <c r="EW238" s="2">
        <f t="shared" si="460"/>
        <v>11950462.640000001</v>
      </c>
      <c r="EX238" s="2">
        <f t="shared" si="460"/>
        <v>3691058.9499999997</v>
      </c>
      <c r="EY238" s="2">
        <f t="shared" si="460"/>
        <v>7399059.2800000003</v>
      </c>
      <c r="EZ238" s="2">
        <f t="shared" si="460"/>
        <v>2685771.6300000004</v>
      </c>
      <c r="FA238" s="2">
        <f t="shared" si="460"/>
        <v>39972326.409999996</v>
      </c>
      <c r="FB238" s="2">
        <f t="shared" si="460"/>
        <v>4523452.91</v>
      </c>
      <c r="FC238" s="2">
        <f t="shared" si="460"/>
        <v>18996330.030000001</v>
      </c>
      <c r="FD238" s="2">
        <f t="shared" si="460"/>
        <v>5558186.7999999998</v>
      </c>
      <c r="FE238" s="2">
        <f t="shared" si="460"/>
        <v>1692120.73</v>
      </c>
      <c r="FF238" s="2">
        <f t="shared" si="460"/>
        <v>3434651.71</v>
      </c>
      <c r="FG238" s="2">
        <f t="shared" si="460"/>
        <v>2519354.91</v>
      </c>
      <c r="FH238" s="2">
        <f t="shared" si="460"/>
        <v>1599007.17</v>
      </c>
      <c r="FI238" s="2">
        <f t="shared" si="460"/>
        <v>19448916.859999999</v>
      </c>
      <c r="FJ238" s="2">
        <f t="shared" si="460"/>
        <v>22430808.640000001</v>
      </c>
      <c r="FK238" s="2">
        <f t="shared" si="460"/>
        <v>28350572.129999999</v>
      </c>
      <c r="FL238" s="2">
        <f t="shared" si="460"/>
        <v>94205094.510000005</v>
      </c>
      <c r="FM238" s="2">
        <f t="shared" si="460"/>
        <v>44062026.240000002</v>
      </c>
      <c r="FN238" s="2">
        <f t="shared" si="460"/>
        <v>263522403.81</v>
      </c>
      <c r="FO238" s="2">
        <f t="shared" si="460"/>
        <v>13318735.43</v>
      </c>
      <c r="FP238" s="2">
        <f t="shared" si="460"/>
        <v>27337610.720000003</v>
      </c>
      <c r="FQ238" s="2">
        <f t="shared" si="460"/>
        <v>11542559.290000001</v>
      </c>
      <c r="FR238" s="2">
        <f t="shared" si="460"/>
        <v>3224301.46</v>
      </c>
      <c r="FS238" s="2">
        <f t="shared" si="460"/>
        <v>3164491.65</v>
      </c>
      <c r="FT238" s="2">
        <f t="shared" si="460"/>
        <v>1336897.26</v>
      </c>
      <c r="FU238" s="2">
        <f t="shared" si="460"/>
        <v>9940236.3000000007</v>
      </c>
      <c r="FV238" s="2">
        <f t="shared" si="460"/>
        <v>8792501.3399999999</v>
      </c>
      <c r="FW238" s="2">
        <f t="shared" si="460"/>
        <v>2776852.13</v>
      </c>
      <c r="FX238" s="2">
        <f t="shared" si="460"/>
        <v>1590711.52</v>
      </c>
      <c r="FY238" s="2"/>
      <c r="FZ238" s="2">
        <f>SUM(C238:FX238)</f>
        <v>9752028834.4899883</v>
      </c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</row>
    <row r="239" spans="1:193" x14ac:dyDescent="0.35">
      <c r="A239" s="2"/>
      <c r="B239" s="2" t="s">
        <v>538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</row>
    <row r="240" spans="1:193" x14ac:dyDescent="0.35">
      <c r="A240" s="3" t="s">
        <v>539</v>
      </c>
      <c r="B240" s="2" t="s">
        <v>540</v>
      </c>
      <c r="C240" s="2">
        <f t="shared" ref="C240:AH240" si="461">ROUND(C238/C103,2)</f>
        <v>12092.06</v>
      </c>
      <c r="D240" s="2">
        <f t="shared" si="461"/>
        <v>11531.39</v>
      </c>
      <c r="E240" s="2">
        <f t="shared" si="461"/>
        <v>12384.22</v>
      </c>
      <c r="F240" s="2">
        <f t="shared" si="461"/>
        <v>11413.78</v>
      </c>
      <c r="G240" s="2">
        <f t="shared" si="461"/>
        <v>11799.81</v>
      </c>
      <c r="H240" s="2">
        <f t="shared" si="461"/>
        <v>12053.43</v>
      </c>
      <c r="I240" s="2">
        <f t="shared" si="461"/>
        <v>12201.47</v>
      </c>
      <c r="J240" s="2">
        <f t="shared" si="461"/>
        <v>11708.09</v>
      </c>
      <c r="K240" s="2">
        <f t="shared" si="461"/>
        <v>16613.46</v>
      </c>
      <c r="L240" s="2">
        <f t="shared" si="461"/>
        <v>12228.85</v>
      </c>
      <c r="M240" s="2">
        <f t="shared" si="461"/>
        <v>13740.44</v>
      </c>
      <c r="N240" s="2">
        <f t="shared" si="461"/>
        <v>11688.34</v>
      </c>
      <c r="O240" s="2">
        <f t="shared" si="461"/>
        <v>11150.09</v>
      </c>
      <c r="P240" s="2">
        <f t="shared" si="461"/>
        <v>16215.03</v>
      </c>
      <c r="Q240" s="2">
        <f t="shared" si="461"/>
        <v>12590.67</v>
      </c>
      <c r="R240" s="2">
        <f t="shared" si="461"/>
        <v>11231.15</v>
      </c>
      <c r="S240" s="2">
        <f t="shared" si="461"/>
        <v>11872.06</v>
      </c>
      <c r="T240" s="2">
        <f t="shared" si="461"/>
        <v>20028.53</v>
      </c>
      <c r="U240" s="2">
        <f t="shared" si="461"/>
        <v>23713.38</v>
      </c>
      <c r="V240" s="2">
        <f t="shared" si="461"/>
        <v>16499.900000000001</v>
      </c>
      <c r="W240" s="2">
        <f t="shared" si="461"/>
        <v>19316.96</v>
      </c>
      <c r="X240" s="2">
        <f t="shared" si="461"/>
        <v>23251.63</v>
      </c>
      <c r="Y240" s="2">
        <f t="shared" si="461"/>
        <v>12090.02</v>
      </c>
      <c r="Z240" s="2">
        <f t="shared" si="461"/>
        <v>16308.89</v>
      </c>
      <c r="AA240" s="2">
        <f t="shared" si="461"/>
        <v>11347.25</v>
      </c>
      <c r="AB240" s="2">
        <f t="shared" si="461"/>
        <v>11476.43</v>
      </c>
      <c r="AC240" s="2">
        <f t="shared" si="461"/>
        <v>12107.1</v>
      </c>
      <c r="AD240" s="2">
        <f t="shared" si="461"/>
        <v>11357.38</v>
      </c>
      <c r="AE240" s="2">
        <f t="shared" si="461"/>
        <v>22076.19</v>
      </c>
      <c r="AF240" s="2">
        <f t="shared" si="461"/>
        <v>20050.37</v>
      </c>
      <c r="AG240" s="2">
        <f t="shared" si="461"/>
        <v>12924.51</v>
      </c>
      <c r="AH240" s="2">
        <f t="shared" si="461"/>
        <v>11947.73</v>
      </c>
      <c r="AI240" s="2">
        <f t="shared" ref="AI240:BN240" si="462">ROUND(AI238/AI103,2)</f>
        <v>13819.87</v>
      </c>
      <c r="AJ240" s="2">
        <f t="shared" si="462"/>
        <v>19910.71</v>
      </c>
      <c r="AK240" s="2">
        <f t="shared" si="462"/>
        <v>20430.849999999999</v>
      </c>
      <c r="AL240" s="2">
        <f t="shared" si="462"/>
        <v>15869.2</v>
      </c>
      <c r="AM240" s="2">
        <f t="shared" si="462"/>
        <v>14727.02</v>
      </c>
      <c r="AN240" s="2">
        <f t="shared" si="462"/>
        <v>15860.07</v>
      </c>
      <c r="AO240" s="2">
        <f t="shared" si="462"/>
        <v>11369.66</v>
      </c>
      <c r="AP240" s="2">
        <f t="shared" si="462"/>
        <v>12009.88</v>
      </c>
      <c r="AQ240" s="2">
        <f t="shared" si="462"/>
        <v>17415.189999999999</v>
      </c>
      <c r="AR240" s="2">
        <f t="shared" si="462"/>
        <v>11185.73</v>
      </c>
      <c r="AS240" s="2">
        <f t="shared" si="462"/>
        <v>12194.52</v>
      </c>
      <c r="AT240" s="2">
        <f t="shared" si="462"/>
        <v>11460.64</v>
      </c>
      <c r="AU240" s="2">
        <f t="shared" si="462"/>
        <v>16596.97</v>
      </c>
      <c r="AV240" s="2">
        <f t="shared" si="462"/>
        <v>16491.259999999998</v>
      </c>
      <c r="AW240" s="2">
        <f t="shared" si="462"/>
        <v>17025.53</v>
      </c>
      <c r="AX240" s="2">
        <f t="shared" si="462"/>
        <v>24168.3</v>
      </c>
      <c r="AY240" s="2">
        <f t="shared" si="462"/>
        <v>14627.22</v>
      </c>
      <c r="AZ240" s="2">
        <f t="shared" si="462"/>
        <v>11699.42</v>
      </c>
      <c r="BA240" s="2">
        <f t="shared" si="462"/>
        <v>11051.12</v>
      </c>
      <c r="BB240" s="2">
        <f t="shared" si="462"/>
        <v>11093.03</v>
      </c>
      <c r="BC240" s="2">
        <f t="shared" si="462"/>
        <v>11464.06</v>
      </c>
      <c r="BD240" s="2">
        <f t="shared" si="462"/>
        <v>11038.14</v>
      </c>
      <c r="BE240" s="2">
        <f t="shared" si="462"/>
        <v>11945.55</v>
      </c>
      <c r="BF240" s="2">
        <f t="shared" si="462"/>
        <v>11014.11</v>
      </c>
      <c r="BG240" s="2">
        <f t="shared" si="462"/>
        <v>12548.44</v>
      </c>
      <c r="BH240" s="2">
        <f t="shared" si="462"/>
        <v>12670.72</v>
      </c>
      <c r="BI240" s="2">
        <f t="shared" si="462"/>
        <v>17740.34</v>
      </c>
      <c r="BJ240" s="2">
        <f t="shared" si="462"/>
        <v>11034.5</v>
      </c>
      <c r="BK240" s="2">
        <f t="shared" si="462"/>
        <v>11106.71</v>
      </c>
      <c r="BL240" s="2">
        <f t="shared" si="462"/>
        <v>23465.33</v>
      </c>
      <c r="BM240" s="2">
        <f t="shared" si="462"/>
        <v>14518.35</v>
      </c>
      <c r="BN240" s="2">
        <f t="shared" si="462"/>
        <v>11075.66</v>
      </c>
      <c r="BO240" s="2">
        <f t="shared" ref="BO240:DZ240" si="463">ROUND(BO238/BO103,2)</f>
        <v>11599.69</v>
      </c>
      <c r="BP240" s="2">
        <f t="shared" si="463"/>
        <v>20782.400000000001</v>
      </c>
      <c r="BQ240" s="2">
        <f t="shared" si="463"/>
        <v>12256.15</v>
      </c>
      <c r="BR240" s="2">
        <f t="shared" si="463"/>
        <v>11346.59</v>
      </c>
      <c r="BS240" s="2">
        <f t="shared" si="463"/>
        <v>12681.26</v>
      </c>
      <c r="BT240" s="2">
        <f t="shared" si="463"/>
        <v>15298.39</v>
      </c>
      <c r="BU240" s="2">
        <f t="shared" si="463"/>
        <v>14871.9</v>
      </c>
      <c r="BV240" s="2">
        <f t="shared" si="463"/>
        <v>11712.69</v>
      </c>
      <c r="BW240" s="2">
        <f t="shared" si="463"/>
        <v>11598.63</v>
      </c>
      <c r="BX240" s="2">
        <f t="shared" si="463"/>
        <v>25314.07</v>
      </c>
      <c r="BY240" s="2">
        <f t="shared" si="463"/>
        <v>13185.43</v>
      </c>
      <c r="BZ240" s="2">
        <f t="shared" si="463"/>
        <v>17181.71</v>
      </c>
      <c r="CA240" s="2">
        <f t="shared" si="463"/>
        <v>21035.82</v>
      </c>
      <c r="CB240" s="2">
        <f t="shared" si="463"/>
        <v>11278.33</v>
      </c>
      <c r="CC240" s="2">
        <f t="shared" si="463"/>
        <v>18589.39</v>
      </c>
      <c r="CD240" s="2">
        <f t="shared" si="463"/>
        <v>18042.27</v>
      </c>
      <c r="CE240" s="2">
        <f t="shared" si="463"/>
        <v>19381.330000000002</v>
      </c>
      <c r="CF240" s="2">
        <f t="shared" si="463"/>
        <v>20881.34</v>
      </c>
      <c r="CG240" s="2">
        <f t="shared" si="463"/>
        <v>18241.259999999998</v>
      </c>
      <c r="CH240" s="2">
        <f t="shared" si="463"/>
        <v>22710.76</v>
      </c>
      <c r="CI240" s="2">
        <f t="shared" si="463"/>
        <v>12044.42</v>
      </c>
      <c r="CJ240" s="2">
        <f t="shared" si="463"/>
        <v>12865.25</v>
      </c>
      <c r="CK240" s="2">
        <f t="shared" si="463"/>
        <v>11489.26</v>
      </c>
      <c r="CL240" s="2">
        <f t="shared" si="463"/>
        <v>12222.77</v>
      </c>
      <c r="CM240" s="2">
        <f t="shared" si="463"/>
        <v>13123.92</v>
      </c>
      <c r="CN240" s="2">
        <f t="shared" si="463"/>
        <v>11029.23</v>
      </c>
      <c r="CO240" s="2">
        <f t="shared" si="463"/>
        <v>11045.38</v>
      </c>
      <c r="CP240" s="2">
        <f t="shared" si="463"/>
        <v>12777.42</v>
      </c>
      <c r="CQ240" s="2">
        <f t="shared" si="463"/>
        <v>12963.4</v>
      </c>
      <c r="CR240" s="2">
        <f t="shared" si="463"/>
        <v>17874.47</v>
      </c>
      <c r="CS240" s="2">
        <f t="shared" si="463"/>
        <v>15663.73</v>
      </c>
      <c r="CT240" s="2">
        <f t="shared" si="463"/>
        <v>21844.86</v>
      </c>
      <c r="CU240" s="2">
        <f t="shared" si="463"/>
        <v>11128.64</v>
      </c>
      <c r="CV240" s="2">
        <f t="shared" si="463"/>
        <v>21533.69</v>
      </c>
      <c r="CW240" s="2">
        <f t="shared" si="463"/>
        <v>18851.73</v>
      </c>
      <c r="CX240" s="2">
        <f t="shared" si="463"/>
        <v>12854.35</v>
      </c>
      <c r="CY240" s="2">
        <f t="shared" si="463"/>
        <v>22960.1</v>
      </c>
      <c r="CZ240" s="2">
        <f t="shared" si="463"/>
        <v>11484.01</v>
      </c>
      <c r="DA240" s="2">
        <f t="shared" si="463"/>
        <v>17882.22</v>
      </c>
      <c r="DB240" s="2">
        <f t="shared" si="463"/>
        <v>15072.82</v>
      </c>
      <c r="DC240" s="2">
        <f t="shared" si="463"/>
        <v>18447.41</v>
      </c>
      <c r="DD240" s="2">
        <f t="shared" si="463"/>
        <v>19939.46</v>
      </c>
      <c r="DE240" s="2">
        <f t="shared" si="463"/>
        <v>15810.83</v>
      </c>
      <c r="DF240" s="2">
        <f t="shared" si="463"/>
        <v>11051.99</v>
      </c>
      <c r="DG240" s="2">
        <f t="shared" si="463"/>
        <v>22833.71</v>
      </c>
      <c r="DH240" s="2">
        <f t="shared" si="463"/>
        <v>11379.71</v>
      </c>
      <c r="DI240" s="2">
        <f t="shared" si="463"/>
        <v>11307.08</v>
      </c>
      <c r="DJ240" s="2">
        <f t="shared" si="463"/>
        <v>12758.44</v>
      </c>
      <c r="DK240" s="2">
        <f t="shared" si="463"/>
        <v>12686.67</v>
      </c>
      <c r="DL240" s="2">
        <f t="shared" si="463"/>
        <v>11564.38</v>
      </c>
      <c r="DM240" s="2">
        <f t="shared" si="463"/>
        <v>18412.36</v>
      </c>
      <c r="DN240" s="2">
        <f t="shared" si="463"/>
        <v>12224.06</v>
      </c>
      <c r="DO240" s="2">
        <f t="shared" si="463"/>
        <v>11559.92</v>
      </c>
      <c r="DP240" s="2">
        <f t="shared" si="463"/>
        <v>18951.07</v>
      </c>
      <c r="DQ240" s="2">
        <f t="shared" si="463"/>
        <v>12065.13</v>
      </c>
      <c r="DR240" s="2">
        <f t="shared" si="463"/>
        <v>12155.44</v>
      </c>
      <c r="DS240" s="2">
        <f t="shared" si="463"/>
        <v>13499.54</v>
      </c>
      <c r="DT240" s="2">
        <f t="shared" si="463"/>
        <v>20518.89</v>
      </c>
      <c r="DU240" s="2">
        <f t="shared" si="463"/>
        <v>14676.33</v>
      </c>
      <c r="DV240" s="2">
        <f t="shared" si="463"/>
        <v>18549.59</v>
      </c>
      <c r="DW240" s="2">
        <f t="shared" si="463"/>
        <v>15687.73</v>
      </c>
      <c r="DX240" s="2">
        <f t="shared" si="463"/>
        <v>22093.17</v>
      </c>
      <c r="DY240" s="2">
        <f t="shared" si="463"/>
        <v>17023.71</v>
      </c>
      <c r="DZ240" s="2">
        <f t="shared" si="463"/>
        <v>13172.71</v>
      </c>
      <c r="EA240" s="2">
        <f t="shared" ref="EA240:FX240" si="464">ROUND(EA238/EA103,2)</f>
        <v>13292.36</v>
      </c>
      <c r="EB240" s="2">
        <f t="shared" si="464"/>
        <v>12841.53</v>
      </c>
      <c r="EC240" s="2">
        <f t="shared" si="464"/>
        <v>14983.06</v>
      </c>
      <c r="ED240" s="2">
        <f t="shared" si="464"/>
        <v>14995.52</v>
      </c>
      <c r="EE240" s="2">
        <f t="shared" si="464"/>
        <v>19002.98</v>
      </c>
      <c r="EF240" s="2">
        <f t="shared" si="464"/>
        <v>12041.72</v>
      </c>
      <c r="EG240" s="2">
        <f t="shared" si="464"/>
        <v>16136.52</v>
      </c>
      <c r="EH240" s="2">
        <f t="shared" si="464"/>
        <v>16312.56</v>
      </c>
      <c r="EI240" s="2">
        <f t="shared" si="464"/>
        <v>11768.32</v>
      </c>
      <c r="EJ240" s="2">
        <f t="shared" si="464"/>
        <v>11033.2</v>
      </c>
      <c r="EK240" s="2">
        <f t="shared" si="464"/>
        <v>12058.19</v>
      </c>
      <c r="EL240" s="2">
        <f t="shared" si="464"/>
        <v>12577.75</v>
      </c>
      <c r="EM240" s="2">
        <f t="shared" si="464"/>
        <v>14479.54</v>
      </c>
      <c r="EN240" s="2">
        <f t="shared" si="464"/>
        <v>12172.84</v>
      </c>
      <c r="EO240" s="2">
        <f t="shared" si="464"/>
        <v>15353.52</v>
      </c>
      <c r="EP240" s="2">
        <f t="shared" si="464"/>
        <v>13997.38</v>
      </c>
      <c r="EQ240" s="2">
        <f t="shared" si="464"/>
        <v>11594.05</v>
      </c>
      <c r="ER240" s="2">
        <f t="shared" si="464"/>
        <v>16131.41</v>
      </c>
      <c r="ES240" s="2">
        <f t="shared" si="464"/>
        <v>19858.13</v>
      </c>
      <c r="ET240" s="2">
        <f t="shared" si="464"/>
        <v>21551.01</v>
      </c>
      <c r="EU240" s="2">
        <f t="shared" si="464"/>
        <v>13581.38</v>
      </c>
      <c r="EV240" s="2">
        <f t="shared" si="464"/>
        <v>25095.22</v>
      </c>
      <c r="EW240" s="2">
        <f t="shared" si="464"/>
        <v>16008.66</v>
      </c>
      <c r="EX240" s="2">
        <f t="shared" si="464"/>
        <v>21274.11</v>
      </c>
      <c r="EY240" s="2">
        <f t="shared" si="464"/>
        <v>11365.68</v>
      </c>
      <c r="EZ240" s="2">
        <f t="shared" si="464"/>
        <v>21147.81</v>
      </c>
      <c r="FA240" s="2">
        <f t="shared" si="464"/>
        <v>12272.74</v>
      </c>
      <c r="FB240" s="2">
        <f t="shared" si="464"/>
        <v>16419.07</v>
      </c>
      <c r="FC240" s="2">
        <f t="shared" si="464"/>
        <v>11548.62</v>
      </c>
      <c r="FD240" s="2">
        <f t="shared" si="464"/>
        <v>13930.29</v>
      </c>
      <c r="FE240" s="2">
        <f t="shared" si="464"/>
        <v>24173.15</v>
      </c>
      <c r="FF240" s="2">
        <f t="shared" si="464"/>
        <v>19626.580000000002</v>
      </c>
      <c r="FG240" s="2">
        <f t="shared" si="464"/>
        <v>22099.599999999999</v>
      </c>
      <c r="FH240" s="2">
        <f t="shared" si="464"/>
        <v>23174.02</v>
      </c>
      <c r="FI240" s="2">
        <f t="shared" si="464"/>
        <v>11823.05</v>
      </c>
      <c r="FJ240" s="2">
        <f t="shared" si="464"/>
        <v>11123.63</v>
      </c>
      <c r="FK240" s="2">
        <f t="shared" si="464"/>
        <v>11422.47</v>
      </c>
      <c r="FL240" s="2">
        <f t="shared" si="464"/>
        <v>11032.98</v>
      </c>
      <c r="FM240" s="2">
        <f t="shared" si="464"/>
        <v>11066.69</v>
      </c>
      <c r="FN240" s="2">
        <f t="shared" si="464"/>
        <v>11606.21</v>
      </c>
      <c r="FO240" s="2">
        <f t="shared" si="464"/>
        <v>11900.23</v>
      </c>
      <c r="FP240" s="2">
        <f t="shared" si="464"/>
        <v>11675.26</v>
      </c>
      <c r="FQ240" s="2">
        <f t="shared" si="464"/>
        <v>11748.15</v>
      </c>
      <c r="FR240" s="2">
        <f t="shared" si="464"/>
        <v>19841.86</v>
      </c>
      <c r="FS240" s="2">
        <f t="shared" si="464"/>
        <v>19716.46</v>
      </c>
      <c r="FT240" s="2">
        <f t="shared" si="464"/>
        <v>24757.360000000001</v>
      </c>
      <c r="FU240" s="2">
        <f t="shared" si="464"/>
        <v>13079.26</v>
      </c>
      <c r="FV240" s="2">
        <f t="shared" si="464"/>
        <v>12687.59</v>
      </c>
      <c r="FW240" s="2">
        <f t="shared" si="464"/>
        <v>21360.400000000001</v>
      </c>
      <c r="FX240" s="2">
        <f t="shared" si="464"/>
        <v>24854.87</v>
      </c>
      <c r="FY240" s="2"/>
      <c r="FZ240" s="2">
        <f>FZ238/FZ103</f>
        <v>11663.32188471404</v>
      </c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</row>
    <row r="241" spans="1:193" x14ac:dyDescent="0.35">
      <c r="A241" s="2"/>
      <c r="B241" s="2" t="s">
        <v>983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>
        <f>DK238-DK227</f>
        <v>5996657.5600000005</v>
      </c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</row>
    <row r="242" spans="1:193" x14ac:dyDescent="0.35">
      <c r="A242" s="3" t="s">
        <v>490</v>
      </c>
      <c r="B242" s="2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</row>
    <row r="243" spans="1:193" ht="31" x14ac:dyDescent="0.35">
      <c r="A243" s="3" t="s">
        <v>490</v>
      </c>
      <c r="B243" s="68" t="s">
        <v>541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</row>
    <row r="244" spans="1:193" x14ac:dyDescent="0.35">
      <c r="A244" s="3" t="s">
        <v>542</v>
      </c>
      <c r="B244" s="2" t="s">
        <v>543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64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</row>
    <row r="245" spans="1:193" x14ac:dyDescent="0.35">
      <c r="A245" s="2"/>
      <c r="B245" s="2" t="s">
        <v>544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>
        <f>SUM(C243:FX243)</f>
        <v>0</v>
      </c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</row>
    <row r="246" spans="1:193" x14ac:dyDescent="0.35">
      <c r="A246" s="66" t="s">
        <v>545</v>
      </c>
      <c r="B246" s="67" t="s">
        <v>546</v>
      </c>
      <c r="C246" s="2">
        <f t="shared" ref="C246:AH246" si="465">IF((AND(C$210=C$238,C$73&lt;&gt;888888888.88))=TRUE(),C233,0)</f>
        <v>0</v>
      </c>
      <c r="D246" s="2">
        <f t="shared" si="465"/>
        <v>431808356.31</v>
      </c>
      <c r="E246" s="2">
        <f t="shared" si="465"/>
        <v>67420160.25999999</v>
      </c>
      <c r="F246" s="2">
        <f t="shared" si="465"/>
        <v>279308518.78999996</v>
      </c>
      <c r="G246" s="2">
        <f t="shared" si="465"/>
        <v>0</v>
      </c>
      <c r="H246" s="2">
        <f t="shared" si="465"/>
        <v>0</v>
      </c>
      <c r="I246" s="2">
        <f t="shared" si="465"/>
        <v>95928015.040000007</v>
      </c>
      <c r="J246" s="2">
        <f t="shared" si="465"/>
        <v>23370129.100000001</v>
      </c>
      <c r="K246" s="2">
        <f t="shared" si="465"/>
        <v>4171859.09</v>
      </c>
      <c r="L246" s="2">
        <f t="shared" si="465"/>
        <v>25518068.580000002</v>
      </c>
      <c r="M246" s="2">
        <f t="shared" si="465"/>
        <v>12020414.190000001</v>
      </c>
      <c r="N246" s="2">
        <f t="shared" si="465"/>
        <v>583241364.50999999</v>
      </c>
      <c r="O246" s="2">
        <f t="shared" si="465"/>
        <v>138098429.58000001</v>
      </c>
      <c r="P246" s="2">
        <f t="shared" si="465"/>
        <v>5082979.7699999996</v>
      </c>
      <c r="Q246" s="2">
        <f t="shared" si="465"/>
        <v>0</v>
      </c>
      <c r="R246" s="2">
        <f t="shared" si="465"/>
        <v>0</v>
      </c>
      <c r="S246" s="2">
        <f t="shared" si="465"/>
        <v>0</v>
      </c>
      <c r="T246" s="2">
        <f t="shared" si="465"/>
        <v>0</v>
      </c>
      <c r="U246" s="2">
        <f t="shared" si="465"/>
        <v>0</v>
      </c>
      <c r="V246" s="2">
        <f t="shared" si="465"/>
        <v>0</v>
      </c>
      <c r="W246" s="2">
        <f t="shared" si="465"/>
        <v>1209869.0399999998</v>
      </c>
      <c r="X246" s="2">
        <f t="shared" si="465"/>
        <v>0</v>
      </c>
      <c r="Y246" s="2">
        <f t="shared" si="465"/>
        <v>0</v>
      </c>
      <c r="Z246" s="2">
        <f t="shared" si="465"/>
        <v>0</v>
      </c>
      <c r="AA246" s="2">
        <f t="shared" si="465"/>
        <v>349328610.19000006</v>
      </c>
      <c r="AB246" s="2">
        <f t="shared" si="465"/>
        <v>308064492.60999995</v>
      </c>
      <c r="AC246" s="2">
        <f t="shared" si="465"/>
        <v>0</v>
      </c>
      <c r="AD246" s="2">
        <f t="shared" si="465"/>
        <v>0</v>
      </c>
      <c r="AE246" s="2">
        <f t="shared" si="465"/>
        <v>0</v>
      </c>
      <c r="AF246" s="2">
        <f t="shared" si="465"/>
        <v>0</v>
      </c>
      <c r="AG246" s="2">
        <f t="shared" si="465"/>
        <v>0</v>
      </c>
      <c r="AH246" s="2">
        <f t="shared" si="465"/>
        <v>0</v>
      </c>
      <c r="AI246" s="2">
        <f t="shared" ref="AI246:BN246" si="466">IF((AND(AI$210=AI$238,AI$73&lt;&gt;888888888.88))=TRUE(),AI233,0)</f>
        <v>0</v>
      </c>
      <c r="AJ246" s="2">
        <f t="shared" si="466"/>
        <v>0</v>
      </c>
      <c r="AK246" s="2">
        <f t="shared" si="466"/>
        <v>0</v>
      </c>
      <c r="AL246" s="2">
        <f t="shared" si="466"/>
        <v>0</v>
      </c>
      <c r="AM246" s="2">
        <f t="shared" si="466"/>
        <v>4687081.51</v>
      </c>
      <c r="AN246" s="2">
        <f t="shared" si="466"/>
        <v>4357375.21</v>
      </c>
      <c r="AO246" s="2">
        <f t="shared" si="466"/>
        <v>0</v>
      </c>
      <c r="AP246" s="2">
        <f t="shared" si="466"/>
        <v>1015214733.09</v>
      </c>
      <c r="AQ246" s="2">
        <f t="shared" si="466"/>
        <v>0</v>
      </c>
      <c r="AR246" s="2">
        <f t="shared" si="466"/>
        <v>0</v>
      </c>
      <c r="AS246" s="2">
        <f t="shared" si="466"/>
        <v>76717901.219999999</v>
      </c>
      <c r="AT246" s="2">
        <f t="shared" si="466"/>
        <v>0</v>
      </c>
      <c r="AU246" s="2">
        <f t="shared" si="466"/>
        <v>4529765.99</v>
      </c>
      <c r="AV246" s="2">
        <f t="shared" si="466"/>
        <v>0</v>
      </c>
      <c r="AW246" s="2">
        <f t="shared" si="466"/>
        <v>0</v>
      </c>
      <c r="AX246" s="2">
        <f t="shared" si="466"/>
        <v>0</v>
      </c>
      <c r="AY246" s="2">
        <f t="shared" si="466"/>
        <v>0</v>
      </c>
      <c r="AZ246" s="2">
        <f t="shared" si="466"/>
        <v>0</v>
      </c>
      <c r="BA246" s="2">
        <f t="shared" si="466"/>
        <v>0</v>
      </c>
      <c r="BB246" s="2">
        <f t="shared" si="466"/>
        <v>0</v>
      </c>
      <c r="BC246" s="2">
        <f t="shared" si="466"/>
        <v>0</v>
      </c>
      <c r="BD246" s="2">
        <f t="shared" si="466"/>
        <v>40249170.119999997</v>
      </c>
      <c r="BE246" s="2">
        <f t="shared" si="466"/>
        <v>13057552.900000002</v>
      </c>
      <c r="BF246" s="2">
        <f t="shared" si="466"/>
        <v>282621790.81</v>
      </c>
      <c r="BG246" s="2">
        <f t="shared" si="466"/>
        <v>0</v>
      </c>
      <c r="BH246" s="2">
        <f t="shared" si="466"/>
        <v>0</v>
      </c>
      <c r="BI246" s="2">
        <f t="shared" si="466"/>
        <v>0</v>
      </c>
      <c r="BJ246" s="2">
        <f t="shared" si="466"/>
        <v>69860947.609999999</v>
      </c>
      <c r="BK246" s="2">
        <f t="shared" si="466"/>
        <v>390865660.96000004</v>
      </c>
      <c r="BL246" s="2">
        <f t="shared" si="466"/>
        <v>1779363.17</v>
      </c>
      <c r="BM246" s="2">
        <f t="shared" si="466"/>
        <v>5226807.8599999994</v>
      </c>
      <c r="BN246" s="2">
        <f t="shared" si="466"/>
        <v>0</v>
      </c>
      <c r="BO246" s="2">
        <f t="shared" ref="BO246:DZ246" si="467">IF((AND(BO$210=BO$238,BO$73&lt;&gt;888888888.88))=TRUE(),BO233,0)</f>
        <v>0</v>
      </c>
      <c r="BP246" s="2">
        <f t="shared" si="467"/>
        <v>2922779.33</v>
      </c>
      <c r="BQ246" s="2">
        <f t="shared" si="467"/>
        <v>0</v>
      </c>
      <c r="BR246" s="2">
        <f t="shared" si="467"/>
        <v>50880406.57</v>
      </c>
      <c r="BS246" s="2">
        <f t="shared" si="467"/>
        <v>0</v>
      </c>
      <c r="BT246" s="2">
        <f t="shared" si="467"/>
        <v>5474517.5299999993</v>
      </c>
      <c r="BU246" s="2">
        <f t="shared" si="467"/>
        <v>5760207.6900000004</v>
      </c>
      <c r="BV246" s="2">
        <f t="shared" si="467"/>
        <v>0</v>
      </c>
      <c r="BW246" s="2">
        <f t="shared" si="467"/>
        <v>0</v>
      </c>
      <c r="BX246" s="2">
        <f t="shared" si="467"/>
        <v>0</v>
      </c>
      <c r="BY246" s="2">
        <f t="shared" si="467"/>
        <v>5792408.5800000001</v>
      </c>
      <c r="BZ246" s="2">
        <f t="shared" si="467"/>
        <v>0</v>
      </c>
      <c r="CA246" s="2">
        <f t="shared" si="467"/>
        <v>0</v>
      </c>
      <c r="CB246" s="2">
        <f t="shared" si="467"/>
        <v>0</v>
      </c>
      <c r="CC246" s="2">
        <f t="shared" si="467"/>
        <v>0</v>
      </c>
      <c r="CD246" s="2">
        <f t="shared" si="467"/>
        <v>1111944.4000000001</v>
      </c>
      <c r="CE246" s="2">
        <f t="shared" si="467"/>
        <v>0</v>
      </c>
      <c r="CF246" s="2">
        <f t="shared" si="467"/>
        <v>2094409.68</v>
      </c>
      <c r="CG246" s="2">
        <f t="shared" si="467"/>
        <v>0</v>
      </c>
      <c r="CH246" s="2">
        <f t="shared" si="467"/>
        <v>0</v>
      </c>
      <c r="CI246" s="2">
        <f t="shared" si="467"/>
        <v>0</v>
      </c>
      <c r="CJ246" s="2">
        <f t="shared" si="467"/>
        <v>0</v>
      </c>
      <c r="CK246" s="2">
        <f t="shared" si="467"/>
        <v>0</v>
      </c>
      <c r="CL246" s="2">
        <f t="shared" si="467"/>
        <v>0</v>
      </c>
      <c r="CM246" s="2">
        <f t="shared" si="467"/>
        <v>0</v>
      </c>
      <c r="CN246" s="2">
        <f t="shared" si="467"/>
        <v>351097256.26999998</v>
      </c>
      <c r="CO246" s="2">
        <f t="shared" si="467"/>
        <v>154791504.22999999</v>
      </c>
      <c r="CP246" s="2">
        <f t="shared" si="467"/>
        <v>0</v>
      </c>
      <c r="CQ246" s="2">
        <f t="shared" si="467"/>
        <v>0</v>
      </c>
      <c r="CR246" s="2">
        <f t="shared" si="467"/>
        <v>3577167.12</v>
      </c>
      <c r="CS246" s="2">
        <f t="shared" si="467"/>
        <v>4084528.52</v>
      </c>
      <c r="CT246" s="2">
        <f t="shared" si="467"/>
        <v>0</v>
      </c>
      <c r="CU246" s="2">
        <f t="shared" si="467"/>
        <v>0</v>
      </c>
      <c r="CV246" s="2">
        <f t="shared" si="467"/>
        <v>0</v>
      </c>
      <c r="CW246" s="2">
        <f t="shared" si="467"/>
        <v>3570089.93</v>
      </c>
      <c r="CX246" s="2">
        <f t="shared" si="467"/>
        <v>0</v>
      </c>
      <c r="CY246" s="2">
        <f t="shared" si="467"/>
        <v>0</v>
      </c>
      <c r="CZ246" s="2">
        <f t="shared" si="467"/>
        <v>0</v>
      </c>
      <c r="DA246" s="2">
        <f t="shared" si="467"/>
        <v>0</v>
      </c>
      <c r="DB246" s="2">
        <f t="shared" si="467"/>
        <v>0</v>
      </c>
      <c r="DC246" s="2">
        <f t="shared" si="467"/>
        <v>0</v>
      </c>
      <c r="DD246" s="2">
        <f t="shared" si="467"/>
        <v>0</v>
      </c>
      <c r="DE246" s="2">
        <f t="shared" si="467"/>
        <v>0</v>
      </c>
      <c r="DF246" s="2">
        <f t="shared" si="467"/>
        <v>220171107.84999999</v>
      </c>
      <c r="DG246" s="2">
        <f t="shared" si="467"/>
        <v>0</v>
      </c>
      <c r="DH246" s="2">
        <f t="shared" si="467"/>
        <v>0</v>
      </c>
      <c r="DI246" s="2">
        <f t="shared" si="467"/>
        <v>0</v>
      </c>
      <c r="DJ246" s="2">
        <f t="shared" si="467"/>
        <v>0</v>
      </c>
      <c r="DK246" s="2">
        <f t="shared" si="467"/>
        <v>0</v>
      </c>
      <c r="DL246" s="2">
        <f t="shared" si="467"/>
        <v>0</v>
      </c>
      <c r="DM246" s="2">
        <f t="shared" si="467"/>
        <v>0</v>
      </c>
      <c r="DN246" s="2">
        <f t="shared" si="467"/>
        <v>0</v>
      </c>
      <c r="DO246" s="2">
        <f t="shared" si="467"/>
        <v>0</v>
      </c>
      <c r="DP246" s="2">
        <f t="shared" si="467"/>
        <v>0</v>
      </c>
      <c r="DQ246" s="2">
        <f t="shared" si="467"/>
        <v>0</v>
      </c>
      <c r="DR246" s="2">
        <f t="shared" si="467"/>
        <v>0</v>
      </c>
      <c r="DS246" s="2">
        <f t="shared" si="467"/>
        <v>0</v>
      </c>
      <c r="DT246" s="2">
        <f t="shared" si="467"/>
        <v>0</v>
      </c>
      <c r="DU246" s="2">
        <f t="shared" si="467"/>
        <v>0</v>
      </c>
      <c r="DV246" s="2">
        <f t="shared" si="467"/>
        <v>0</v>
      </c>
      <c r="DW246" s="2">
        <f t="shared" si="467"/>
        <v>0</v>
      </c>
      <c r="DX246" s="2">
        <f t="shared" si="467"/>
        <v>0</v>
      </c>
      <c r="DY246" s="2">
        <f t="shared" si="467"/>
        <v>0</v>
      </c>
      <c r="DZ246" s="2">
        <f t="shared" si="467"/>
        <v>0</v>
      </c>
      <c r="EA246" s="2">
        <f t="shared" ref="EA246:FX246" si="468">IF((AND(EA$210=EA$238,EA$73&lt;&gt;888888888.88))=TRUE(),EA233,0)</f>
        <v>0</v>
      </c>
      <c r="EB246" s="2">
        <f t="shared" si="468"/>
        <v>0</v>
      </c>
      <c r="EC246" s="2">
        <f t="shared" si="468"/>
        <v>4032625.32</v>
      </c>
      <c r="ED246" s="2">
        <f t="shared" si="468"/>
        <v>0</v>
      </c>
      <c r="EE246" s="2">
        <f t="shared" si="468"/>
        <v>0</v>
      </c>
      <c r="EF246" s="2">
        <f t="shared" si="468"/>
        <v>0</v>
      </c>
      <c r="EG246" s="2">
        <f t="shared" si="468"/>
        <v>0</v>
      </c>
      <c r="EH246" s="2">
        <f t="shared" si="468"/>
        <v>0</v>
      </c>
      <c r="EI246" s="2">
        <f t="shared" si="468"/>
        <v>0</v>
      </c>
      <c r="EJ246" s="2">
        <f t="shared" si="468"/>
        <v>110377688.88</v>
      </c>
      <c r="EK246" s="2">
        <f t="shared" si="468"/>
        <v>0</v>
      </c>
      <c r="EL246" s="2">
        <f t="shared" si="468"/>
        <v>0</v>
      </c>
      <c r="EM246" s="2">
        <f t="shared" si="468"/>
        <v>0</v>
      </c>
      <c r="EN246" s="2">
        <f t="shared" si="468"/>
        <v>0</v>
      </c>
      <c r="EO246" s="2">
        <f t="shared" si="468"/>
        <v>0</v>
      </c>
      <c r="EP246" s="2">
        <f t="shared" si="468"/>
        <v>0</v>
      </c>
      <c r="EQ246" s="2">
        <f t="shared" si="468"/>
        <v>0</v>
      </c>
      <c r="ER246" s="2">
        <f t="shared" si="468"/>
        <v>0</v>
      </c>
      <c r="ES246" s="2">
        <f t="shared" si="468"/>
        <v>3180041.9599999995</v>
      </c>
      <c r="ET246" s="2">
        <f t="shared" si="468"/>
        <v>0</v>
      </c>
      <c r="EU246" s="2">
        <f t="shared" si="468"/>
        <v>0</v>
      </c>
      <c r="EV246" s="2">
        <f t="shared" si="468"/>
        <v>0</v>
      </c>
      <c r="EW246" s="2">
        <f t="shared" si="468"/>
        <v>0</v>
      </c>
      <c r="EX246" s="2">
        <f t="shared" si="468"/>
        <v>0</v>
      </c>
      <c r="EY246" s="2">
        <f t="shared" si="468"/>
        <v>0</v>
      </c>
      <c r="EZ246" s="2">
        <f t="shared" si="468"/>
        <v>0</v>
      </c>
      <c r="FA246" s="2">
        <f t="shared" si="468"/>
        <v>0</v>
      </c>
      <c r="FB246" s="2">
        <f t="shared" si="468"/>
        <v>4536330.29</v>
      </c>
      <c r="FC246" s="2">
        <f t="shared" si="468"/>
        <v>19009060.370000001</v>
      </c>
      <c r="FD246" s="2">
        <f t="shared" si="468"/>
        <v>0</v>
      </c>
      <c r="FE246" s="2">
        <f t="shared" si="468"/>
        <v>0</v>
      </c>
      <c r="FF246" s="2">
        <f t="shared" si="468"/>
        <v>3477540.21</v>
      </c>
      <c r="FG246" s="2">
        <f t="shared" si="468"/>
        <v>0</v>
      </c>
      <c r="FH246" s="2">
        <f t="shared" si="468"/>
        <v>0</v>
      </c>
      <c r="FI246" s="2">
        <f t="shared" si="468"/>
        <v>19564578.920000002</v>
      </c>
      <c r="FJ246" s="2">
        <f t="shared" si="468"/>
        <v>0</v>
      </c>
      <c r="FK246" s="2">
        <f t="shared" si="468"/>
        <v>0</v>
      </c>
      <c r="FL246" s="2">
        <f t="shared" si="468"/>
        <v>94492932.569999993</v>
      </c>
      <c r="FM246" s="2">
        <f t="shared" si="468"/>
        <v>0</v>
      </c>
      <c r="FN246" s="2">
        <f t="shared" si="468"/>
        <v>0</v>
      </c>
      <c r="FO246" s="2">
        <f t="shared" si="468"/>
        <v>0</v>
      </c>
      <c r="FP246" s="2">
        <f t="shared" si="468"/>
        <v>0</v>
      </c>
      <c r="FQ246" s="2">
        <f t="shared" si="468"/>
        <v>0</v>
      </c>
      <c r="FR246" s="2">
        <f t="shared" si="468"/>
        <v>0</v>
      </c>
      <c r="FS246" s="2">
        <f t="shared" si="468"/>
        <v>3189221.67</v>
      </c>
      <c r="FT246" s="2">
        <f t="shared" si="468"/>
        <v>0</v>
      </c>
      <c r="FU246" s="2">
        <f t="shared" si="468"/>
        <v>0</v>
      </c>
      <c r="FV246" s="2">
        <f t="shared" si="468"/>
        <v>0</v>
      </c>
      <c r="FW246" s="2">
        <f t="shared" si="468"/>
        <v>2833185.69</v>
      </c>
      <c r="FX246" s="2">
        <f t="shared" si="468"/>
        <v>0</v>
      </c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</row>
    <row r="247" spans="1:193" x14ac:dyDescent="0.35">
      <c r="A247" s="67"/>
      <c r="B247" s="67" t="s">
        <v>547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</row>
    <row r="248" spans="1:193" x14ac:dyDescent="0.35">
      <c r="A248" s="3" t="s">
        <v>548</v>
      </c>
      <c r="B248" s="2" t="s">
        <v>984</v>
      </c>
      <c r="C248" s="2">
        <f t="shared" ref="C248:AH248" si="469">IF(C210=C238,C210,0)</f>
        <v>0</v>
      </c>
      <c r="D248" s="2">
        <f t="shared" si="469"/>
        <v>431005317.41000003</v>
      </c>
      <c r="E248" s="2">
        <f t="shared" si="469"/>
        <v>66440108.590000004</v>
      </c>
      <c r="F248" s="2">
        <f t="shared" si="469"/>
        <v>278971081.16000003</v>
      </c>
      <c r="G248" s="2">
        <f t="shared" si="469"/>
        <v>0</v>
      </c>
      <c r="H248" s="2">
        <f t="shared" si="469"/>
        <v>0</v>
      </c>
      <c r="I248" s="2">
        <f t="shared" si="469"/>
        <v>95064078.209999993</v>
      </c>
      <c r="J248" s="2">
        <f t="shared" si="469"/>
        <v>23275687.940000001</v>
      </c>
      <c r="K248" s="2">
        <f t="shared" si="469"/>
        <v>4128444.13</v>
      </c>
      <c r="L248" s="2">
        <f t="shared" si="469"/>
        <v>25497146.129999999</v>
      </c>
      <c r="M248" s="2">
        <f t="shared" si="469"/>
        <v>11720591.24</v>
      </c>
      <c r="N248" s="2">
        <f t="shared" si="469"/>
        <v>582565637.74000001</v>
      </c>
      <c r="O248" s="2">
        <f t="shared" si="469"/>
        <v>137902102.41</v>
      </c>
      <c r="P248" s="2">
        <f t="shared" si="469"/>
        <v>5075304.3499999996</v>
      </c>
      <c r="Q248" s="2">
        <f t="shared" si="469"/>
        <v>0</v>
      </c>
      <c r="R248" s="2">
        <f t="shared" si="469"/>
        <v>0</v>
      </c>
      <c r="S248" s="2">
        <f t="shared" si="469"/>
        <v>0</v>
      </c>
      <c r="T248" s="2">
        <f t="shared" si="469"/>
        <v>0</v>
      </c>
      <c r="U248" s="2">
        <f t="shared" si="469"/>
        <v>0</v>
      </c>
      <c r="V248" s="2">
        <f t="shared" si="469"/>
        <v>0</v>
      </c>
      <c r="W248" s="2">
        <f t="shared" si="469"/>
        <v>985164.97</v>
      </c>
      <c r="X248" s="2">
        <f t="shared" si="469"/>
        <v>0</v>
      </c>
      <c r="Y248" s="2">
        <f t="shared" si="469"/>
        <v>0</v>
      </c>
      <c r="Z248" s="2">
        <f t="shared" si="469"/>
        <v>0</v>
      </c>
      <c r="AA248" s="2">
        <f t="shared" si="469"/>
        <v>348103002.93000001</v>
      </c>
      <c r="AB248" s="2">
        <f t="shared" si="469"/>
        <v>307404149.27999997</v>
      </c>
      <c r="AC248" s="2">
        <f t="shared" si="469"/>
        <v>0</v>
      </c>
      <c r="AD248" s="2">
        <f t="shared" si="469"/>
        <v>0</v>
      </c>
      <c r="AE248" s="2">
        <f t="shared" si="469"/>
        <v>0</v>
      </c>
      <c r="AF248" s="2">
        <f t="shared" si="469"/>
        <v>0</v>
      </c>
      <c r="AG248" s="2">
        <f t="shared" si="469"/>
        <v>0</v>
      </c>
      <c r="AH248" s="2">
        <f t="shared" si="469"/>
        <v>0</v>
      </c>
      <c r="AI248" s="2">
        <f t="shared" ref="AI248:BN248" si="470">IF(AI210=AI238,AI210,0)</f>
        <v>0</v>
      </c>
      <c r="AJ248" s="2">
        <f t="shared" si="470"/>
        <v>0</v>
      </c>
      <c r="AK248" s="2">
        <f t="shared" si="470"/>
        <v>0</v>
      </c>
      <c r="AL248" s="2">
        <f t="shared" si="470"/>
        <v>0</v>
      </c>
      <c r="AM248" s="2">
        <f t="shared" si="470"/>
        <v>4506467.97</v>
      </c>
      <c r="AN248" s="2">
        <f t="shared" si="470"/>
        <v>4250497.5</v>
      </c>
      <c r="AO248" s="2">
        <f t="shared" si="470"/>
        <v>0</v>
      </c>
      <c r="AP248" s="2">
        <f t="shared" si="470"/>
        <v>1012632371.25</v>
      </c>
      <c r="AQ248" s="2">
        <f t="shared" si="470"/>
        <v>0</v>
      </c>
      <c r="AR248" s="2">
        <f t="shared" si="470"/>
        <v>0</v>
      </c>
      <c r="AS248" s="2">
        <f t="shared" si="470"/>
        <v>76502295.400000006</v>
      </c>
      <c r="AT248" s="2">
        <f t="shared" si="470"/>
        <v>0</v>
      </c>
      <c r="AU248" s="2">
        <f t="shared" si="470"/>
        <v>4447988.92</v>
      </c>
      <c r="AV248" s="2">
        <f t="shared" si="470"/>
        <v>0</v>
      </c>
      <c r="AW248" s="2">
        <f t="shared" si="470"/>
        <v>0</v>
      </c>
      <c r="AX248" s="2">
        <f t="shared" si="470"/>
        <v>0</v>
      </c>
      <c r="AY248" s="2">
        <f t="shared" si="470"/>
        <v>0</v>
      </c>
      <c r="AZ248" s="2">
        <f t="shared" si="470"/>
        <v>0</v>
      </c>
      <c r="BA248" s="2">
        <f t="shared" si="470"/>
        <v>0</v>
      </c>
      <c r="BB248" s="2">
        <f t="shared" si="470"/>
        <v>0</v>
      </c>
      <c r="BC248" s="2">
        <f t="shared" si="470"/>
        <v>0</v>
      </c>
      <c r="BD248" s="2">
        <f t="shared" si="470"/>
        <v>40151219.280000001</v>
      </c>
      <c r="BE248" s="2">
        <f t="shared" si="470"/>
        <v>13044545.130000001</v>
      </c>
      <c r="BF248" s="2">
        <f t="shared" si="470"/>
        <v>282024058.25999999</v>
      </c>
      <c r="BG248" s="2">
        <f t="shared" si="470"/>
        <v>0</v>
      </c>
      <c r="BH248" s="2">
        <f t="shared" si="470"/>
        <v>0</v>
      </c>
      <c r="BI248" s="2">
        <f t="shared" si="470"/>
        <v>0</v>
      </c>
      <c r="BJ248" s="2">
        <f t="shared" si="470"/>
        <v>69681782.909999996</v>
      </c>
      <c r="BK248" s="2">
        <f t="shared" si="470"/>
        <v>390364211.14999998</v>
      </c>
      <c r="BL248" s="2">
        <f t="shared" si="470"/>
        <v>1701236.57</v>
      </c>
      <c r="BM248" s="2">
        <f t="shared" si="470"/>
        <v>5066904.42</v>
      </c>
      <c r="BN248" s="2">
        <f t="shared" si="470"/>
        <v>0</v>
      </c>
      <c r="BO248" s="2">
        <f t="shared" ref="BO248:DZ248" si="471">IF(BO210=BO238,BO210,0)</f>
        <v>0</v>
      </c>
      <c r="BP248" s="2">
        <f t="shared" si="471"/>
        <v>2847189.12</v>
      </c>
      <c r="BQ248" s="2">
        <f t="shared" si="471"/>
        <v>0</v>
      </c>
      <c r="BR248" s="2">
        <f t="shared" si="471"/>
        <v>50770322.759999998</v>
      </c>
      <c r="BS248" s="2">
        <f t="shared" si="471"/>
        <v>0</v>
      </c>
      <c r="BT248" s="2">
        <f t="shared" si="471"/>
        <v>5400330.6100000003</v>
      </c>
      <c r="BU248" s="2">
        <f t="shared" si="471"/>
        <v>5681064.8600000003</v>
      </c>
      <c r="BV248" s="2">
        <f t="shared" si="471"/>
        <v>0</v>
      </c>
      <c r="BW248" s="2">
        <f t="shared" si="471"/>
        <v>0</v>
      </c>
      <c r="BX248" s="2">
        <f t="shared" si="471"/>
        <v>0</v>
      </c>
      <c r="BY248" s="2">
        <f t="shared" si="471"/>
        <v>5176600.3899999997</v>
      </c>
      <c r="BZ248" s="2">
        <f t="shared" si="471"/>
        <v>0</v>
      </c>
      <c r="CA248" s="2">
        <f t="shared" si="471"/>
        <v>0</v>
      </c>
      <c r="CB248" s="2">
        <f t="shared" si="471"/>
        <v>0</v>
      </c>
      <c r="CC248" s="2">
        <f t="shared" si="471"/>
        <v>0</v>
      </c>
      <c r="CD248" s="2">
        <f t="shared" si="471"/>
        <v>902113.67</v>
      </c>
      <c r="CE248" s="2">
        <f t="shared" si="471"/>
        <v>0</v>
      </c>
      <c r="CF248" s="2">
        <f t="shared" si="471"/>
        <v>2088134.42</v>
      </c>
      <c r="CG248" s="2">
        <f t="shared" si="471"/>
        <v>0</v>
      </c>
      <c r="CH248" s="2">
        <f t="shared" si="471"/>
        <v>0</v>
      </c>
      <c r="CI248" s="2">
        <f t="shared" si="471"/>
        <v>0</v>
      </c>
      <c r="CJ248" s="2">
        <f t="shared" si="471"/>
        <v>0</v>
      </c>
      <c r="CK248" s="2">
        <f t="shared" si="471"/>
        <v>0</v>
      </c>
      <c r="CL248" s="2">
        <f t="shared" si="471"/>
        <v>0</v>
      </c>
      <c r="CM248" s="2">
        <f t="shared" si="471"/>
        <v>0</v>
      </c>
      <c r="CN248" s="2">
        <f t="shared" si="471"/>
        <v>350600350.35000002</v>
      </c>
      <c r="CO248" s="2">
        <f t="shared" si="471"/>
        <v>154575639.72999999</v>
      </c>
      <c r="CP248" s="2">
        <f t="shared" si="471"/>
        <v>0</v>
      </c>
      <c r="CQ248" s="2">
        <f t="shared" si="471"/>
        <v>0</v>
      </c>
      <c r="CR248" s="2">
        <f t="shared" si="471"/>
        <v>3485522.61</v>
      </c>
      <c r="CS248" s="2">
        <f t="shared" si="471"/>
        <v>3845446.49</v>
      </c>
      <c r="CT248" s="2">
        <f t="shared" si="471"/>
        <v>0</v>
      </c>
      <c r="CU248" s="2">
        <f t="shared" si="471"/>
        <v>0</v>
      </c>
      <c r="CV248" s="2">
        <f t="shared" si="471"/>
        <v>0</v>
      </c>
      <c r="CW248" s="2">
        <f t="shared" si="471"/>
        <v>3525273.04</v>
      </c>
      <c r="CX248" s="2">
        <f t="shared" si="471"/>
        <v>0</v>
      </c>
      <c r="CY248" s="2">
        <f t="shared" si="471"/>
        <v>0</v>
      </c>
      <c r="CZ248" s="2">
        <f t="shared" si="471"/>
        <v>0</v>
      </c>
      <c r="DA248" s="2">
        <f t="shared" si="471"/>
        <v>0</v>
      </c>
      <c r="DB248" s="2">
        <f t="shared" si="471"/>
        <v>0</v>
      </c>
      <c r="DC248" s="2">
        <f t="shared" si="471"/>
        <v>0</v>
      </c>
      <c r="DD248" s="2">
        <f t="shared" si="471"/>
        <v>0</v>
      </c>
      <c r="DE248" s="2">
        <f t="shared" si="471"/>
        <v>0</v>
      </c>
      <c r="DF248" s="2">
        <f t="shared" si="471"/>
        <v>219879341.53999999</v>
      </c>
      <c r="DG248" s="2">
        <f t="shared" si="471"/>
        <v>0</v>
      </c>
      <c r="DH248" s="2">
        <f t="shared" si="471"/>
        <v>0</v>
      </c>
      <c r="DI248" s="2">
        <f t="shared" si="471"/>
        <v>0</v>
      </c>
      <c r="DJ248" s="2">
        <f t="shared" si="471"/>
        <v>0</v>
      </c>
      <c r="DK248" s="2">
        <f t="shared" si="471"/>
        <v>0</v>
      </c>
      <c r="DL248" s="2">
        <f t="shared" si="471"/>
        <v>0</v>
      </c>
      <c r="DM248" s="2">
        <f t="shared" si="471"/>
        <v>0</v>
      </c>
      <c r="DN248" s="2">
        <f t="shared" si="471"/>
        <v>0</v>
      </c>
      <c r="DO248" s="2">
        <f t="shared" si="471"/>
        <v>0</v>
      </c>
      <c r="DP248" s="2">
        <f t="shared" si="471"/>
        <v>0</v>
      </c>
      <c r="DQ248" s="2">
        <f t="shared" si="471"/>
        <v>0</v>
      </c>
      <c r="DR248" s="2">
        <f t="shared" si="471"/>
        <v>0</v>
      </c>
      <c r="DS248" s="2">
        <f t="shared" si="471"/>
        <v>0</v>
      </c>
      <c r="DT248" s="2">
        <f t="shared" si="471"/>
        <v>0</v>
      </c>
      <c r="DU248" s="2">
        <f t="shared" si="471"/>
        <v>0</v>
      </c>
      <c r="DV248" s="2">
        <f t="shared" si="471"/>
        <v>0</v>
      </c>
      <c r="DW248" s="2">
        <f t="shared" si="471"/>
        <v>0</v>
      </c>
      <c r="DX248" s="2">
        <f t="shared" si="471"/>
        <v>0</v>
      </c>
      <c r="DY248" s="2">
        <f t="shared" si="471"/>
        <v>0</v>
      </c>
      <c r="DZ248" s="2">
        <f t="shared" si="471"/>
        <v>0</v>
      </c>
      <c r="EA248" s="2">
        <f t="shared" ref="EA248:FX248" si="472">IF(EA210=EA238,EA210,0)</f>
        <v>0</v>
      </c>
      <c r="EB248" s="2">
        <f t="shared" si="472"/>
        <v>0</v>
      </c>
      <c r="EC248" s="2">
        <f t="shared" si="472"/>
        <v>3895596.8</v>
      </c>
      <c r="ED248" s="2">
        <f t="shared" si="472"/>
        <v>0</v>
      </c>
      <c r="EE248" s="2">
        <f t="shared" si="472"/>
        <v>0</v>
      </c>
      <c r="EF248" s="2">
        <f t="shared" si="472"/>
        <v>0</v>
      </c>
      <c r="EG248" s="2">
        <f t="shared" si="472"/>
        <v>0</v>
      </c>
      <c r="EH248" s="2">
        <f t="shared" si="472"/>
        <v>0</v>
      </c>
      <c r="EI248" s="2">
        <f t="shared" si="472"/>
        <v>0</v>
      </c>
      <c r="EJ248" s="2">
        <f t="shared" si="472"/>
        <v>110194083.62</v>
      </c>
      <c r="EK248" s="2">
        <f t="shared" si="472"/>
        <v>0</v>
      </c>
      <c r="EL248" s="2">
        <f t="shared" si="472"/>
        <v>0</v>
      </c>
      <c r="EM248" s="2">
        <f t="shared" si="472"/>
        <v>0</v>
      </c>
      <c r="EN248" s="2">
        <f t="shared" si="472"/>
        <v>0</v>
      </c>
      <c r="EO248" s="2">
        <f t="shared" si="472"/>
        <v>0</v>
      </c>
      <c r="EP248" s="2">
        <f t="shared" si="472"/>
        <v>0</v>
      </c>
      <c r="EQ248" s="2">
        <f t="shared" si="472"/>
        <v>0</v>
      </c>
      <c r="ER248" s="2">
        <f t="shared" si="472"/>
        <v>0</v>
      </c>
      <c r="ES248" s="2">
        <f t="shared" si="472"/>
        <v>3117726.82</v>
      </c>
      <c r="ET248" s="2">
        <f t="shared" si="472"/>
        <v>0</v>
      </c>
      <c r="EU248" s="2">
        <f t="shared" si="472"/>
        <v>0</v>
      </c>
      <c r="EV248" s="2">
        <f t="shared" si="472"/>
        <v>0</v>
      </c>
      <c r="EW248" s="2">
        <f t="shared" si="472"/>
        <v>0</v>
      </c>
      <c r="EX248" s="2">
        <f t="shared" si="472"/>
        <v>0</v>
      </c>
      <c r="EY248" s="2">
        <f t="shared" si="472"/>
        <v>0</v>
      </c>
      <c r="EZ248" s="2">
        <f t="shared" si="472"/>
        <v>0</v>
      </c>
      <c r="FA248" s="2">
        <f t="shared" si="472"/>
        <v>0</v>
      </c>
      <c r="FB248" s="2">
        <f t="shared" si="472"/>
        <v>4523452.91</v>
      </c>
      <c r="FC248" s="2">
        <f t="shared" si="472"/>
        <v>18996330.030000001</v>
      </c>
      <c r="FD248" s="2">
        <f t="shared" si="472"/>
        <v>0</v>
      </c>
      <c r="FE248" s="2">
        <f t="shared" si="472"/>
        <v>0</v>
      </c>
      <c r="FF248" s="2">
        <f t="shared" si="472"/>
        <v>3434651.71</v>
      </c>
      <c r="FG248" s="2">
        <f t="shared" si="472"/>
        <v>0</v>
      </c>
      <c r="FH248" s="2">
        <f t="shared" si="472"/>
        <v>0</v>
      </c>
      <c r="FI248" s="2">
        <f t="shared" si="472"/>
        <v>19448916.859999999</v>
      </c>
      <c r="FJ248" s="2">
        <f t="shared" si="472"/>
        <v>0</v>
      </c>
      <c r="FK248" s="2">
        <f t="shared" si="472"/>
        <v>0</v>
      </c>
      <c r="FL248" s="2">
        <f t="shared" si="472"/>
        <v>94205094.510000005</v>
      </c>
      <c r="FM248" s="2">
        <f t="shared" si="472"/>
        <v>0</v>
      </c>
      <c r="FN248" s="2">
        <f t="shared" si="472"/>
        <v>0</v>
      </c>
      <c r="FO248" s="2">
        <f t="shared" si="472"/>
        <v>0</v>
      </c>
      <c r="FP248" s="2">
        <f t="shared" si="472"/>
        <v>0</v>
      </c>
      <c r="FQ248" s="2">
        <f t="shared" si="472"/>
        <v>0</v>
      </c>
      <c r="FR248" s="2">
        <f t="shared" si="472"/>
        <v>0</v>
      </c>
      <c r="FS248" s="2">
        <f t="shared" si="472"/>
        <v>3164491.65</v>
      </c>
      <c r="FT248" s="2">
        <f t="shared" si="472"/>
        <v>0</v>
      </c>
      <c r="FU248" s="2">
        <f t="shared" si="472"/>
        <v>0</v>
      </c>
      <c r="FV248" s="2">
        <f t="shared" si="472"/>
        <v>0</v>
      </c>
      <c r="FW248" s="2">
        <f t="shared" si="472"/>
        <v>2776852.13</v>
      </c>
      <c r="FX248" s="2">
        <f t="shared" si="472"/>
        <v>0</v>
      </c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</row>
    <row r="249" spans="1:193" x14ac:dyDescent="0.35">
      <c r="A249" s="3" t="s">
        <v>549</v>
      </c>
      <c r="B249" s="2" t="s">
        <v>985</v>
      </c>
      <c r="C249" s="2">
        <f t="shared" ref="C249:AH249" si="473">IF(C210=C238,C68,0)</f>
        <v>0</v>
      </c>
      <c r="D249" s="2">
        <f t="shared" si="473"/>
        <v>999999999</v>
      </c>
      <c r="E249" s="2">
        <f t="shared" si="473"/>
        <v>999999999</v>
      </c>
      <c r="F249" s="2">
        <f t="shared" si="473"/>
        <v>999999999</v>
      </c>
      <c r="G249" s="2">
        <f t="shared" si="473"/>
        <v>0</v>
      </c>
      <c r="H249" s="2">
        <f t="shared" si="473"/>
        <v>0</v>
      </c>
      <c r="I249" s="2">
        <f t="shared" si="473"/>
        <v>999999999</v>
      </c>
      <c r="J249" s="2">
        <f t="shared" si="473"/>
        <v>999999999</v>
      </c>
      <c r="K249" s="2">
        <f t="shared" si="473"/>
        <v>999999999</v>
      </c>
      <c r="L249" s="2">
        <f t="shared" si="473"/>
        <v>999999999</v>
      </c>
      <c r="M249" s="2">
        <f t="shared" si="473"/>
        <v>999999999</v>
      </c>
      <c r="N249" s="2">
        <f t="shared" si="473"/>
        <v>999999999</v>
      </c>
      <c r="O249" s="2">
        <f t="shared" si="473"/>
        <v>999999999</v>
      </c>
      <c r="P249" s="2">
        <f t="shared" si="473"/>
        <v>999999999</v>
      </c>
      <c r="Q249" s="2">
        <f t="shared" si="473"/>
        <v>0</v>
      </c>
      <c r="R249" s="2">
        <f t="shared" si="473"/>
        <v>0</v>
      </c>
      <c r="S249" s="2">
        <f t="shared" si="473"/>
        <v>0</v>
      </c>
      <c r="T249" s="2">
        <f t="shared" si="473"/>
        <v>0</v>
      </c>
      <c r="U249" s="2">
        <f t="shared" si="473"/>
        <v>0</v>
      </c>
      <c r="V249" s="2">
        <f t="shared" si="473"/>
        <v>0</v>
      </c>
      <c r="W249" s="2">
        <f t="shared" si="473"/>
        <v>999999999</v>
      </c>
      <c r="X249" s="2">
        <f t="shared" si="473"/>
        <v>0</v>
      </c>
      <c r="Y249" s="2">
        <f t="shared" si="473"/>
        <v>0</v>
      </c>
      <c r="Z249" s="2">
        <f t="shared" si="473"/>
        <v>0</v>
      </c>
      <c r="AA249" s="2">
        <f t="shared" si="473"/>
        <v>999999999</v>
      </c>
      <c r="AB249" s="2">
        <f t="shared" si="473"/>
        <v>999999999</v>
      </c>
      <c r="AC249" s="2">
        <f t="shared" si="473"/>
        <v>0</v>
      </c>
      <c r="AD249" s="2">
        <f t="shared" si="473"/>
        <v>0</v>
      </c>
      <c r="AE249" s="2">
        <f t="shared" si="473"/>
        <v>0</v>
      </c>
      <c r="AF249" s="2">
        <f t="shared" si="473"/>
        <v>0</v>
      </c>
      <c r="AG249" s="2">
        <f t="shared" si="473"/>
        <v>0</v>
      </c>
      <c r="AH249" s="2">
        <f t="shared" si="473"/>
        <v>0</v>
      </c>
      <c r="AI249" s="2">
        <f t="shared" ref="AI249:BN249" si="474">IF(AI210=AI238,AI68,0)</f>
        <v>0</v>
      </c>
      <c r="AJ249" s="2">
        <f t="shared" si="474"/>
        <v>0</v>
      </c>
      <c r="AK249" s="2">
        <f t="shared" si="474"/>
        <v>0</v>
      </c>
      <c r="AL249" s="2">
        <f t="shared" si="474"/>
        <v>0</v>
      </c>
      <c r="AM249" s="2">
        <f t="shared" si="474"/>
        <v>999999999</v>
      </c>
      <c r="AN249" s="2">
        <f t="shared" si="474"/>
        <v>999999999</v>
      </c>
      <c r="AO249" s="2">
        <f t="shared" si="474"/>
        <v>0</v>
      </c>
      <c r="AP249" s="2">
        <f t="shared" si="474"/>
        <v>9999999999</v>
      </c>
      <c r="AQ249" s="2">
        <f t="shared" si="474"/>
        <v>0</v>
      </c>
      <c r="AR249" s="2">
        <f t="shared" si="474"/>
        <v>0</v>
      </c>
      <c r="AS249" s="2">
        <f t="shared" si="474"/>
        <v>999999999</v>
      </c>
      <c r="AT249" s="2">
        <f t="shared" si="474"/>
        <v>0</v>
      </c>
      <c r="AU249" s="2">
        <f t="shared" si="474"/>
        <v>999999999</v>
      </c>
      <c r="AV249" s="2">
        <f t="shared" si="474"/>
        <v>0</v>
      </c>
      <c r="AW249" s="2">
        <f t="shared" si="474"/>
        <v>0</v>
      </c>
      <c r="AX249" s="2">
        <f t="shared" si="474"/>
        <v>0</v>
      </c>
      <c r="AY249" s="2">
        <f t="shared" si="474"/>
        <v>0</v>
      </c>
      <c r="AZ249" s="2">
        <f t="shared" si="474"/>
        <v>0</v>
      </c>
      <c r="BA249" s="2">
        <f t="shared" si="474"/>
        <v>0</v>
      </c>
      <c r="BB249" s="2">
        <f t="shared" si="474"/>
        <v>0</v>
      </c>
      <c r="BC249" s="2">
        <f t="shared" si="474"/>
        <v>0</v>
      </c>
      <c r="BD249" s="2">
        <f t="shared" si="474"/>
        <v>999999999</v>
      </c>
      <c r="BE249" s="2">
        <f t="shared" si="474"/>
        <v>999999999</v>
      </c>
      <c r="BF249" s="2">
        <f t="shared" si="474"/>
        <v>999999999</v>
      </c>
      <c r="BG249" s="2">
        <f t="shared" si="474"/>
        <v>0</v>
      </c>
      <c r="BH249" s="2">
        <f t="shared" si="474"/>
        <v>0</v>
      </c>
      <c r="BI249" s="2">
        <f t="shared" si="474"/>
        <v>0</v>
      </c>
      <c r="BJ249" s="2">
        <f t="shared" si="474"/>
        <v>999999999</v>
      </c>
      <c r="BK249" s="2">
        <f t="shared" si="474"/>
        <v>999999999</v>
      </c>
      <c r="BL249" s="2">
        <f t="shared" si="474"/>
        <v>999999999</v>
      </c>
      <c r="BM249" s="2">
        <f t="shared" si="474"/>
        <v>999999999</v>
      </c>
      <c r="BN249" s="2">
        <f t="shared" si="474"/>
        <v>0</v>
      </c>
      <c r="BO249" s="2">
        <f t="shared" ref="BO249:DZ249" si="475">IF(BO210=BO238,BO68,0)</f>
        <v>0</v>
      </c>
      <c r="BP249" s="2">
        <f t="shared" si="475"/>
        <v>999999999</v>
      </c>
      <c r="BQ249" s="2">
        <f t="shared" si="475"/>
        <v>0</v>
      </c>
      <c r="BR249" s="2">
        <f t="shared" si="475"/>
        <v>999999999</v>
      </c>
      <c r="BS249" s="2">
        <f t="shared" si="475"/>
        <v>0</v>
      </c>
      <c r="BT249" s="2">
        <f t="shared" si="475"/>
        <v>999999999</v>
      </c>
      <c r="BU249" s="2">
        <f t="shared" si="475"/>
        <v>999999999</v>
      </c>
      <c r="BV249" s="2">
        <f t="shared" si="475"/>
        <v>0</v>
      </c>
      <c r="BW249" s="2">
        <f t="shared" si="475"/>
        <v>0</v>
      </c>
      <c r="BX249" s="2">
        <f t="shared" si="475"/>
        <v>0</v>
      </c>
      <c r="BY249" s="2">
        <f t="shared" si="475"/>
        <v>999999999</v>
      </c>
      <c r="BZ249" s="2">
        <f t="shared" si="475"/>
        <v>0</v>
      </c>
      <c r="CA249" s="2">
        <f t="shared" si="475"/>
        <v>0</v>
      </c>
      <c r="CB249" s="2">
        <f t="shared" si="475"/>
        <v>0</v>
      </c>
      <c r="CC249" s="2">
        <f t="shared" si="475"/>
        <v>0</v>
      </c>
      <c r="CD249" s="2">
        <f t="shared" si="475"/>
        <v>999999999</v>
      </c>
      <c r="CE249" s="2">
        <f t="shared" si="475"/>
        <v>0</v>
      </c>
      <c r="CF249" s="2">
        <f t="shared" si="475"/>
        <v>999999999</v>
      </c>
      <c r="CG249" s="2">
        <f t="shared" si="475"/>
        <v>0</v>
      </c>
      <c r="CH249" s="2">
        <f t="shared" si="475"/>
        <v>0</v>
      </c>
      <c r="CI249" s="2">
        <f t="shared" si="475"/>
        <v>0</v>
      </c>
      <c r="CJ249" s="2">
        <f t="shared" si="475"/>
        <v>0</v>
      </c>
      <c r="CK249" s="2">
        <f t="shared" si="475"/>
        <v>0</v>
      </c>
      <c r="CL249" s="2">
        <f t="shared" si="475"/>
        <v>0</v>
      </c>
      <c r="CM249" s="2">
        <f t="shared" si="475"/>
        <v>0</v>
      </c>
      <c r="CN249" s="2">
        <f t="shared" si="475"/>
        <v>999999999</v>
      </c>
      <c r="CO249" s="2">
        <f t="shared" si="475"/>
        <v>999999999</v>
      </c>
      <c r="CP249" s="2">
        <f t="shared" si="475"/>
        <v>0</v>
      </c>
      <c r="CQ249" s="2">
        <f t="shared" si="475"/>
        <v>0</v>
      </c>
      <c r="CR249" s="2">
        <f t="shared" si="475"/>
        <v>999999999</v>
      </c>
      <c r="CS249" s="2">
        <f t="shared" si="475"/>
        <v>999999999</v>
      </c>
      <c r="CT249" s="2">
        <f t="shared" si="475"/>
        <v>0</v>
      </c>
      <c r="CU249" s="2">
        <f t="shared" si="475"/>
        <v>0</v>
      </c>
      <c r="CV249" s="2">
        <f t="shared" si="475"/>
        <v>0</v>
      </c>
      <c r="CW249" s="2">
        <f t="shared" si="475"/>
        <v>999999999</v>
      </c>
      <c r="CX249" s="2">
        <f t="shared" si="475"/>
        <v>0</v>
      </c>
      <c r="CY249" s="2">
        <f t="shared" si="475"/>
        <v>0</v>
      </c>
      <c r="CZ249" s="2">
        <f t="shared" si="475"/>
        <v>0</v>
      </c>
      <c r="DA249" s="2">
        <f t="shared" si="475"/>
        <v>0</v>
      </c>
      <c r="DB249" s="2">
        <f t="shared" si="475"/>
        <v>0</v>
      </c>
      <c r="DC249" s="2">
        <f t="shared" si="475"/>
        <v>0</v>
      </c>
      <c r="DD249" s="2">
        <f t="shared" si="475"/>
        <v>0</v>
      </c>
      <c r="DE249" s="2">
        <f t="shared" si="475"/>
        <v>0</v>
      </c>
      <c r="DF249" s="2">
        <f t="shared" si="475"/>
        <v>999999999</v>
      </c>
      <c r="DG249" s="2">
        <f t="shared" si="475"/>
        <v>0</v>
      </c>
      <c r="DH249" s="2">
        <f t="shared" si="475"/>
        <v>0</v>
      </c>
      <c r="DI249" s="2">
        <f t="shared" si="475"/>
        <v>0</v>
      </c>
      <c r="DJ249" s="2">
        <f t="shared" si="475"/>
        <v>0</v>
      </c>
      <c r="DK249" s="2">
        <f t="shared" si="475"/>
        <v>0</v>
      </c>
      <c r="DL249" s="2">
        <f t="shared" si="475"/>
        <v>0</v>
      </c>
      <c r="DM249" s="2">
        <f t="shared" si="475"/>
        <v>0</v>
      </c>
      <c r="DN249" s="2">
        <f t="shared" si="475"/>
        <v>0</v>
      </c>
      <c r="DO249" s="2">
        <f t="shared" si="475"/>
        <v>0</v>
      </c>
      <c r="DP249" s="2">
        <f t="shared" si="475"/>
        <v>0</v>
      </c>
      <c r="DQ249" s="2">
        <f t="shared" si="475"/>
        <v>0</v>
      </c>
      <c r="DR249" s="2">
        <f t="shared" si="475"/>
        <v>0</v>
      </c>
      <c r="DS249" s="2">
        <f t="shared" si="475"/>
        <v>0</v>
      </c>
      <c r="DT249" s="2">
        <f t="shared" si="475"/>
        <v>0</v>
      </c>
      <c r="DU249" s="2">
        <f t="shared" si="475"/>
        <v>0</v>
      </c>
      <c r="DV249" s="2">
        <f t="shared" si="475"/>
        <v>0</v>
      </c>
      <c r="DW249" s="2">
        <f t="shared" si="475"/>
        <v>0</v>
      </c>
      <c r="DX249" s="2">
        <f t="shared" si="475"/>
        <v>0</v>
      </c>
      <c r="DY249" s="2">
        <f t="shared" si="475"/>
        <v>0</v>
      </c>
      <c r="DZ249" s="2">
        <f t="shared" si="475"/>
        <v>0</v>
      </c>
      <c r="EA249" s="2">
        <f t="shared" ref="EA249:FX249" si="476">IF(EA210=EA238,EA68,0)</f>
        <v>0</v>
      </c>
      <c r="EB249" s="2">
        <f t="shared" si="476"/>
        <v>0</v>
      </c>
      <c r="EC249" s="2">
        <f t="shared" si="476"/>
        <v>999999999</v>
      </c>
      <c r="ED249" s="2">
        <f t="shared" si="476"/>
        <v>0</v>
      </c>
      <c r="EE249" s="2">
        <f t="shared" si="476"/>
        <v>0</v>
      </c>
      <c r="EF249" s="2">
        <f t="shared" si="476"/>
        <v>0</v>
      </c>
      <c r="EG249" s="2">
        <f t="shared" si="476"/>
        <v>0</v>
      </c>
      <c r="EH249" s="2">
        <f t="shared" si="476"/>
        <v>0</v>
      </c>
      <c r="EI249" s="2">
        <f t="shared" si="476"/>
        <v>0</v>
      </c>
      <c r="EJ249" s="2">
        <f t="shared" si="476"/>
        <v>999999999</v>
      </c>
      <c r="EK249" s="2">
        <f t="shared" si="476"/>
        <v>0</v>
      </c>
      <c r="EL249" s="2">
        <f t="shared" si="476"/>
        <v>0</v>
      </c>
      <c r="EM249" s="2">
        <f t="shared" si="476"/>
        <v>0</v>
      </c>
      <c r="EN249" s="2">
        <f t="shared" si="476"/>
        <v>0</v>
      </c>
      <c r="EO249" s="2">
        <f t="shared" si="476"/>
        <v>0</v>
      </c>
      <c r="EP249" s="2">
        <f t="shared" si="476"/>
        <v>0</v>
      </c>
      <c r="EQ249" s="2">
        <f t="shared" si="476"/>
        <v>0</v>
      </c>
      <c r="ER249" s="2">
        <f t="shared" si="476"/>
        <v>0</v>
      </c>
      <c r="ES249" s="2">
        <f t="shared" si="476"/>
        <v>999999999</v>
      </c>
      <c r="ET249" s="2">
        <f t="shared" si="476"/>
        <v>0</v>
      </c>
      <c r="EU249" s="2">
        <f t="shared" si="476"/>
        <v>0</v>
      </c>
      <c r="EV249" s="2">
        <f t="shared" si="476"/>
        <v>0</v>
      </c>
      <c r="EW249" s="2">
        <f t="shared" si="476"/>
        <v>0</v>
      </c>
      <c r="EX249" s="2">
        <f t="shared" si="476"/>
        <v>0</v>
      </c>
      <c r="EY249" s="2">
        <f t="shared" si="476"/>
        <v>0</v>
      </c>
      <c r="EZ249" s="2">
        <f t="shared" si="476"/>
        <v>0</v>
      </c>
      <c r="FA249" s="2">
        <f t="shared" si="476"/>
        <v>0</v>
      </c>
      <c r="FB249" s="2">
        <f t="shared" si="476"/>
        <v>999999999</v>
      </c>
      <c r="FC249" s="2">
        <f t="shared" si="476"/>
        <v>999999999</v>
      </c>
      <c r="FD249" s="2">
        <f t="shared" si="476"/>
        <v>0</v>
      </c>
      <c r="FE249" s="2">
        <f t="shared" si="476"/>
        <v>0</v>
      </c>
      <c r="FF249" s="2">
        <f t="shared" si="476"/>
        <v>999999999</v>
      </c>
      <c r="FG249" s="2">
        <f t="shared" si="476"/>
        <v>0</v>
      </c>
      <c r="FH249" s="2">
        <f t="shared" si="476"/>
        <v>0</v>
      </c>
      <c r="FI249" s="2">
        <f t="shared" si="476"/>
        <v>999999999</v>
      </c>
      <c r="FJ249" s="2">
        <f t="shared" si="476"/>
        <v>0</v>
      </c>
      <c r="FK249" s="2">
        <f t="shared" si="476"/>
        <v>0</v>
      </c>
      <c r="FL249" s="2">
        <f t="shared" si="476"/>
        <v>999999999</v>
      </c>
      <c r="FM249" s="2">
        <f t="shared" si="476"/>
        <v>0</v>
      </c>
      <c r="FN249" s="2">
        <f t="shared" si="476"/>
        <v>0</v>
      </c>
      <c r="FO249" s="2">
        <f t="shared" si="476"/>
        <v>0</v>
      </c>
      <c r="FP249" s="2">
        <f t="shared" si="476"/>
        <v>0</v>
      </c>
      <c r="FQ249" s="2">
        <f t="shared" si="476"/>
        <v>0</v>
      </c>
      <c r="FR249" s="2">
        <f t="shared" si="476"/>
        <v>0</v>
      </c>
      <c r="FS249" s="2">
        <f t="shared" si="476"/>
        <v>999999999</v>
      </c>
      <c r="FT249" s="2">
        <f t="shared" si="476"/>
        <v>0</v>
      </c>
      <c r="FU249" s="2">
        <f t="shared" si="476"/>
        <v>0</v>
      </c>
      <c r="FV249" s="2">
        <f t="shared" si="476"/>
        <v>0</v>
      </c>
      <c r="FW249" s="2">
        <f t="shared" si="476"/>
        <v>999999999</v>
      </c>
      <c r="FX249" s="2">
        <f t="shared" si="476"/>
        <v>0</v>
      </c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</row>
    <row r="250" spans="1:193" x14ac:dyDescent="0.35">
      <c r="A250" s="3" t="s">
        <v>550</v>
      </c>
      <c r="B250" s="2" t="s">
        <v>551</v>
      </c>
      <c r="C250" s="2">
        <f t="shared" ref="C250:AH250" si="477">IF(MIN((C246-C248),(C249-C248))&gt;0,ROUND(MIN((C246-C248),(C249-C248)),2),0)</f>
        <v>0</v>
      </c>
      <c r="D250" s="2">
        <f t="shared" si="477"/>
        <v>803038.9</v>
      </c>
      <c r="E250" s="2">
        <f t="shared" si="477"/>
        <v>980051.67</v>
      </c>
      <c r="F250" s="2">
        <f t="shared" si="477"/>
        <v>337437.63</v>
      </c>
      <c r="G250" s="2">
        <f t="shared" si="477"/>
        <v>0</v>
      </c>
      <c r="H250" s="2">
        <f t="shared" si="477"/>
        <v>0</v>
      </c>
      <c r="I250" s="2">
        <f t="shared" si="477"/>
        <v>863936.83</v>
      </c>
      <c r="J250" s="2">
        <f t="shared" si="477"/>
        <v>94441.16</v>
      </c>
      <c r="K250" s="2">
        <f t="shared" si="477"/>
        <v>43414.96</v>
      </c>
      <c r="L250" s="2">
        <f t="shared" si="477"/>
        <v>20922.45</v>
      </c>
      <c r="M250" s="2">
        <f t="shared" si="477"/>
        <v>299822.95</v>
      </c>
      <c r="N250" s="2">
        <f t="shared" si="477"/>
        <v>675726.77</v>
      </c>
      <c r="O250" s="2">
        <f t="shared" si="477"/>
        <v>196327.17</v>
      </c>
      <c r="P250" s="2">
        <f t="shared" si="477"/>
        <v>7675.42</v>
      </c>
      <c r="Q250" s="2">
        <f t="shared" si="477"/>
        <v>0</v>
      </c>
      <c r="R250" s="2">
        <f t="shared" si="477"/>
        <v>0</v>
      </c>
      <c r="S250" s="2">
        <f t="shared" si="477"/>
        <v>0</v>
      </c>
      <c r="T250" s="2">
        <f t="shared" si="477"/>
        <v>0</v>
      </c>
      <c r="U250" s="2">
        <f t="shared" si="477"/>
        <v>0</v>
      </c>
      <c r="V250" s="2">
        <f t="shared" si="477"/>
        <v>0</v>
      </c>
      <c r="W250" s="2">
        <f t="shared" si="477"/>
        <v>224704.07</v>
      </c>
      <c r="X250" s="2">
        <f t="shared" si="477"/>
        <v>0</v>
      </c>
      <c r="Y250" s="2">
        <f t="shared" si="477"/>
        <v>0</v>
      </c>
      <c r="Z250" s="2">
        <f t="shared" si="477"/>
        <v>0</v>
      </c>
      <c r="AA250" s="2">
        <f t="shared" si="477"/>
        <v>1225607.26</v>
      </c>
      <c r="AB250" s="2">
        <f t="shared" si="477"/>
        <v>660343.32999999996</v>
      </c>
      <c r="AC250" s="2">
        <f t="shared" si="477"/>
        <v>0</v>
      </c>
      <c r="AD250" s="2">
        <f t="shared" si="477"/>
        <v>0</v>
      </c>
      <c r="AE250" s="2">
        <f t="shared" si="477"/>
        <v>0</v>
      </c>
      <c r="AF250" s="2">
        <f t="shared" si="477"/>
        <v>0</v>
      </c>
      <c r="AG250" s="2">
        <f t="shared" si="477"/>
        <v>0</v>
      </c>
      <c r="AH250" s="2">
        <f t="shared" si="477"/>
        <v>0</v>
      </c>
      <c r="AI250" s="2">
        <f t="shared" ref="AI250:BN250" si="478">IF(MIN((AI246-AI248),(AI249-AI248))&gt;0,ROUND(MIN((AI246-AI248),(AI249-AI248)),2),0)</f>
        <v>0</v>
      </c>
      <c r="AJ250" s="2">
        <f t="shared" si="478"/>
        <v>0</v>
      </c>
      <c r="AK250" s="2">
        <f t="shared" si="478"/>
        <v>0</v>
      </c>
      <c r="AL250" s="2">
        <f t="shared" si="478"/>
        <v>0</v>
      </c>
      <c r="AM250" s="2">
        <f t="shared" si="478"/>
        <v>180613.54</v>
      </c>
      <c r="AN250" s="2">
        <f t="shared" si="478"/>
        <v>106877.71</v>
      </c>
      <c r="AO250" s="2">
        <f t="shared" si="478"/>
        <v>0</v>
      </c>
      <c r="AP250" s="2">
        <f t="shared" si="478"/>
        <v>2582361.84</v>
      </c>
      <c r="AQ250" s="2">
        <f t="shared" si="478"/>
        <v>0</v>
      </c>
      <c r="AR250" s="2">
        <f t="shared" si="478"/>
        <v>0</v>
      </c>
      <c r="AS250" s="2">
        <f t="shared" si="478"/>
        <v>215605.82</v>
      </c>
      <c r="AT250" s="2">
        <f t="shared" si="478"/>
        <v>0</v>
      </c>
      <c r="AU250" s="2">
        <f t="shared" si="478"/>
        <v>81777.070000000007</v>
      </c>
      <c r="AV250" s="2">
        <f t="shared" si="478"/>
        <v>0</v>
      </c>
      <c r="AW250" s="2">
        <f t="shared" si="478"/>
        <v>0</v>
      </c>
      <c r="AX250" s="2">
        <f t="shared" si="478"/>
        <v>0</v>
      </c>
      <c r="AY250" s="2">
        <f t="shared" si="478"/>
        <v>0</v>
      </c>
      <c r="AZ250" s="2">
        <f t="shared" si="478"/>
        <v>0</v>
      </c>
      <c r="BA250" s="2">
        <f t="shared" si="478"/>
        <v>0</v>
      </c>
      <c r="BB250" s="2">
        <f t="shared" si="478"/>
        <v>0</v>
      </c>
      <c r="BC250" s="2">
        <f t="shared" si="478"/>
        <v>0</v>
      </c>
      <c r="BD250" s="2">
        <f t="shared" si="478"/>
        <v>97950.84</v>
      </c>
      <c r="BE250" s="2">
        <f t="shared" si="478"/>
        <v>13007.77</v>
      </c>
      <c r="BF250" s="2">
        <f t="shared" si="478"/>
        <v>597732.55000000005</v>
      </c>
      <c r="BG250" s="2">
        <f t="shared" si="478"/>
        <v>0</v>
      </c>
      <c r="BH250" s="2">
        <f t="shared" si="478"/>
        <v>0</v>
      </c>
      <c r="BI250" s="2">
        <f t="shared" si="478"/>
        <v>0</v>
      </c>
      <c r="BJ250" s="2">
        <f t="shared" si="478"/>
        <v>179164.7</v>
      </c>
      <c r="BK250" s="2">
        <f t="shared" si="478"/>
        <v>501449.81</v>
      </c>
      <c r="BL250" s="2">
        <f t="shared" si="478"/>
        <v>78126.600000000006</v>
      </c>
      <c r="BM250" s="2">
        <f t="shared" si="478"/>
        <v>159903.44</v>
      </c>
      <c r="BN250" s="2">
        <f t="shared" si="478"/>
        <v>0</v>
      </c>
      <c r="BO250" s="2">
        <f t="shared" ref="BO250:DZ250" si="479">IF(MIN((BO246-BO248),(BO249-BO248))&gt;0,ROUND(MIN((BO246-BO248),(BO249-BO248)),2),0)</f>
        <v>0</v>
      </c>
      <c r="BP250" s="2">
        <f t="shared" si="479"/>
        <v>75590.210000000006</v>
      </c>
      <c r="BQ250" s="2">
        <f t="shared" si="479"/>
        <v>0</v>
      </c>
      <c r="BR250" s="2">
        <f t="shared" si="479"/>
        <v>110083.81</v>
      </c>
      <c r="BS250" s="2">
        <f t="shared" si="479"/>
        <v>0</v>
      </c>
      <c r="BT250" s="2">
        <f t="shared" si="479"/>
        <v>74186.92</v>
      </c>
      <c r="BU250" s="2">
        <f t="shared" si="479"/>
        <v>79142.83</v>
      </c>
      <c r="BV250" s="2">
        <f t="shared" si="479"/>
        <v>0</v>
      </c>
      <c r="BW250" s="2">
        <f t="shared" si="479"/>
        <v>0</v>
      </c>
      <c r="BX250" s="2">
        <f t="shared" si="479"/>
        <v>0</v>
      </c>
      <c r="BY250" s="2">
        <f t="shared" si="479"/>
        <v>615808.18999999994</v>
      </c>
      <c r="BZ250" s="2">
        <f t="shared" si="479"/>
        <v>0</v>
      </c>
      <c r="CA250" s="2">
        <f t="shared" si="479"/>
        <v>0</v>
      </c>
      <c r="CB250" s="2">
        <f t="shared" si="479"/>
        <v>0</v>
      </c>
      <c r="CC250" s="2">
        <f t="shared" si="479"/>
        <v>0</v>
      </c>
      <c r="CD250" s="2">
        <f t="shared" si="479"/>
        <v>209830.73</v>
      </c>
      <c r="CE250" s="2">
        <f t="shared" si="479"/>
        <v>0</v>
      </c>
      <c r="CF250" s="2">
        <f t="shared" si="479"/>
        <v>6275.26</v>
      </c>
      <c r="CG250" s="2">
        <f t="shared" si="479"/>
        <v>0</v>
      </c>
      <c r="CH250" s="2">
        <f t="shared" si="479"/>
        <v>0</v>
      </c>
      <c r="CI250" s="2">
        <f t="shared" si="479"/>
        <v>0</v>
      </c>
      <c r="CJ250" s="2">
        <f t="shared" si="479"/>
        <v>0</v>
      </c>
      <c r="CK250" s="2">
        <f t="shared" si="479"/>
        <v>0</v>
      </c>
      <c r="CL250" s="2">
        <f t="shared" si="479"/>
        <v>0</v>
      </c>
      <c r="CM250" s="2">
        <f t="shared" si="479"/>
        <v>0</v>
      </c>
      <c r="CN250" s="2">
        <f t="shared" si="479"/>
        <v>496905.92</v>
      </c>
      <c r="CO250" s="2">
        <f t="shared" si="479"/>
        <v>215864.5</v>
      </c>
      <c r="CP250" s="2">
        <f t="shared" si="479"/>
        <v>0</v>
      </c>
      <c r="CQ250" s="2">
        <f t="shared" si="479"/>
        <v>0</v>
      </c>
      <c r="CR250" s="2">
        <f t="shared" si="479"/>
        <v>91644.51</v>
      </c>
      <c r="CS250" s="2">
        <f t="shared" si="479"/>
        <v>239082.03</v>
      </c>
      <c r="CT250" s="2">
        <f t="shared" si="479"/>
        <v>0</v>
      </c>
      <c r="CU250" s="2">
        <f t="shared" si="479"/>
        <v>0</v>
      </c>
      <c r="CV250" s="2">
        <f t="shared" si="479"/>
        <v>0</v>
      </c>
      <c r="CW250" s="2">
        <f t="shared" si="479"/>
        <v>44816.89</v>
      </c>
      <c r="CX250" s="2">
        <f t="shared" si="479"/>
        <v>0</v>
      </c>
      <c r="CY250" s="2">
        <f t="shared" si="479"/>
        <v>0</v>
      </c>
      <c r="CZ250" s="2">
        <f t="shared" si="479"/>
        <v>0</v>
      </c>
      <c r="DA250" s="2">
        <f t="shared" si="479"/>
        <v>0</v>
      </c>
      <c r="DB250" s="2">
        <f t="shared" si="479"/>
        <v>0</v>
      </c>
      <c r="DC250" s="2">
        <f t="shared" si="479"/>
        <v>0</v>
      </c>
      <c r="DD250" s="2">
        <f t="shared" si="479"/>
        <v>0</v>
      </c>
      <c r="DE250" s="2">
        <f t="shared" si="479"/>
        <v>0</v>
      </c>
      <c r="DF250" s="2">
        <f t="shared" si="479"/>
        <v>291766.31</v>
      </c>
      <c r="DG250" s="2">
        <f t="shared" si="479"/>
        <v>0</v>
      </c>
      <c r="DH250" s="2">
        <f t="shared" si="479"/>
        <v>0</v>
      </c>
      <c r="DI250" s="2">
        <f t="shared" si="479"/>
        <v>0</v>
      </c>
      <c r="DJ250" s="2">
        <f t="shared" si="479"/>
        <v>0</v>
      </c>
      <c r="DK250" s="2">
        <f t="shared" si="479"/>
        <v>0</v>
      </c>
      <c r="DL250" s="2">
        <f t="shared" si="479"/>
        <v>0</v>
      </c>
      <c r="DM250" s="2">
        <f t="shared" si="479"/>
        <v>0</v>
      </c>
      <c r="DN250" s="2">
        <f t="shared" si="479"/>
        <v>0</v>
      </c>
      <c r="DO250" s="2">
        <f t="shared" si="479"/>
        <v>0</v>
      </c>
      <c r="DP250" s="2">
        <f t="shared" si="479"/>
        <v>0</v>
      </c>
      <c r="DQ250" s="2">
        <f t="shared" si="479"/>
        <v>0</v>
      </c>
      <c r="DR250" s="2">
        <f t="shared" si="479"/>
        <v>0</v>
      </c>
      <c r="DS250" s="2">
        <f t="shared" si="479"/>
        <v>0</v>
      </c>
      <c r="DT250" s="2">
        <f t="shared" si="479"/>
        <v>0</v>
      </c>
      <c r="DU250" s="2">
        <f t="shared" si="479"/>
        <v>0</v>
      </c>
      <c r="DV250" s="2">
        <f t="shared" si="479"/>
        <v>0</v>
      </c>
      <c r="DW250" s="2">
        <f t="shared" si="479"/>
        <v>0</v>
      </c>
      <c r="DX250" s="2">
        <f t="shared" si="479"/>
        <v>0</v>
      </c>
      <c r="DY250" s="2">
        <f t="shared" si="479"/>
        <v>0</v>
      </c>
      <c r="DZ250" s="2">
        <f t="shared" si="479"/>
        <v>0</v>
      </c>
      <c r="EA250" s="2">
        <f t="shared" ref="EA250:FX250" si="480">IF(MIN((EA246-EA248),(EA249-EA248))&gt;0,ROUND(MIN((EA246-EA248),(EA249-EA248)),2),0)</f>
        <v>0</v>
      </c>
      <c r="EB250" s="2">
        <f t="shared" si="480"/>
        <v>0</v>
      </c>
      <c r="EC250" s="2">
        <f t="shared" si="480"/>
        <v>137028.51999999999</v>
      </c>
      <c r="ED250" s="2">
        <f t="shared" si="480"/>
        <v>0</v>
      </c>
      <c r="EE250" s="2">
        <f t="shared" si="480"/>
        <v>0</v>
      </c>
      <c r="EF250" s="2">
        <f t="shared" si="480"/>
        <v>0</v>
      </c>
      <c r="EG250" s="2">
        <f t="shared" si="480"/>
        <v>0</v>
      </c>
      <c r="EH250" s="2">
        <f t="shared" si="480"/>
        <v>0</v>
      </c>
      <c r="EI250" s="2">
        <f t="shared" si="480"/>
        <v>0</v>
      </c>
      <c r="EJ250" s="2">
        <f t="shared" si="480"/>
        <v>183605.26</v>
      </c>
      <c r="EK250" s="2">
        <f t="shared" si="480"/>
        <v>0</v>
      </c>
      <c r="EL250" s="2">
        <f t="shared" si="480"/>
        <v>0</v>
      </c>
      <c r="EM250" s="2">
        <f t="shared" si="480"/>
        <v>0</v>
      </c>
      <c r="EN250" s="2">
        <f t="shared" si="480"/>
        <v>0</v>
      </c>
      <c r="EO250" s="2">
        <f t="shared" si="480"/>
        <v>0</v>
      </c>
      <c r="EP250" s="2">
        <f t="shared" si="480"/>
        <v>0</v>
      </c>
      <c r="EQ250" s="2">
        <f t="shared" si="480"/>
        <v>0</v>
      </c>
      <c r="ER250" s="2">
        <f t="shared" si="480"/>
        <v>0</v>
      </c>
      <c r="ES250" s="2">
        <f t="shared" si="480"/>
        <v>62315.14</v>
      </c>
      <c r="ET250" s="2">
        <f t="shared" si="480"/>
        <v>0</v>
      </c>
      <c r="EU250" s="2">
        <f t="shared" si="480"/>
        <v>0</v>
      </c>
      <c r="EV250" s="2">
        <f t="shared" si="480"/>
        <v>0</v>
      </c>
      <c r="EW250" s="2">
        <f t="shared" si="480"/>
        <v>0</v>
      </c>
      <c r="EX250" s="2">
        <f t="shared" si="480"/>
        <v>0</v>
      </c>
      <c r="EY250" s="2">
        <f t="shared" si="480"/>
        <v>0</v>
      </c>
      <c r="EZ250" s="2">
        <f t="shared" si="480"/>
        <v>0</v>
      </c>
      <c r="FA250" s="2">
        <f t="shared" si="480"/>
        <v>0</v>
      </c>
      <c r="FB250" s="2">
        <f t="shared" si="480"/>
        <v>12877.38</v>
      </c>
      <c r="FC250" s="2">
        <f t="shared" si="480"/>
        <v>12730.34</v>
      </c>
      <c r="FD250" s="2">
        <f t="shared" si="480"/>
        <v>0</v>
      </c>
      <c r="FE250" s="2">
        <f t="shared" si="480"/>
        <v>0</v>
      </c>
      <c r="FF250" s="2">
        <f t="shared" si="480"/>
        <v>42888.5</v>
      </c>
      <c r="FG250" s="2">
        <f t="shared" si="480"/>
        <v>0</v>
      </c>
      <c r="FH250" s="2">
        <f t="shared" si="480"/>
        <v>0</v>
      </c>
      <c r="FI250" s="2">
        <f t="shared" si="480"/>
        <v>115662.06</v>
      </c>
      <c r="FJ250" s="2">
        <f t="shared" si="480"/>
        <v>0</v>
      </c>
      <c r="FK250" s="2">
        <f t="shared" si="480"/>
        <v>0</v>
      </c>
      <c r="FL250" s="2">
        <f t="shared" si="480"/>
        <v>287838.06</v>
      </c>
      <c r="FM250" s="2">
        <f t="shared" si="480"/>
        <v>0</v>
      </c>
      <c r="FN250" s="2">
        <f t="shared" si="480"/>
        <v>0</v>
      </c>
      <c r="FO250" s="2">
        <f t="shared" si="480"/>
        <v>0</v>
      </c>
      <c r="FP250" s="2">
        <f t="shared" si="480"/>
        <v>0</v>
      </c>
      <c r="FQ250" s="2">
        <f t="shared" si="480"/>
        <v>0</v>
      </c>
      <c r="FR250" s="2">
        <f t="shared" si="480"/>
        <v>0</v>
      </c>
      <c r="FS250" s="2">
        <f t="shared" si="480"/>
        <v>24730.02</v>
      </c>
      <c r="FT250" s="2">
        <f t="shared" si="480"/>
        <v>0</v>
      </c>
      <c r="FU250" s="2">
        <f t="shared" si="480"/>
        <v>0</v>
      </c>
      <c r="FV250" s="2">
        <f t="shared" si="480"/>
        <v>0</v>
      </c>
      <c r="FW250" s="2">
        <f t="shared" si="480"/>
        <v>56333.56</v>
      </c>
      <c r="FX250" s="2">
        <f t="shared" si="480"/>
        <v>0</v>
      </c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</row>
    <row r="251" spans="1:193" x14ac:dyDescent="0.35">
      <c r="A251" s="2"/>
      <c r="B251" s="2" t="s">
        <v>552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</row>
    <row r="252" spans="1:193" x14ac:dyDescent="0.35">
      <c r="A252" s="2"/>
      <c r="B252" s="2" t="s">
        <v>553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</row>
    <row r="253" spans="1:193" x14ac:dyDescent="0.35">
      <c r="A253" s="2"/>
      <c r="B253" s="2" t="s">
        <v>554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</row>
    <row r="254" spans="1:193" x14ac:dyDescent="0.35">
      <c r="A254" s="3" t="s">
        <v>555</v>
      </c>
      <c r="B254" s="2" t="s">
        <v>556</v>
      </c>
      <c r="C254" s="2">
        <f t="shared" ref="C254:AH254" si="481">MIN(C73,C250)</f>
        <v>0</v>
      </c>
      <c r="D254" s="2">
        <f t="shared" si="481"/>
        <v>803038.9</v>
      </c>
      <c r="E254" s="2">
        <f t="shared" si="481"/>
        <v>980051.67</v>
      </c>
      <c r="F254" s="2">
        <f t="shared" si="481"/>
        <v>337437.63</v>
      </c>
      <c r="G254" s="2">
        <f t="shared" si="481"/>
        <v>0</v>
      </c>
      <c r="H254" s="2">
        <f t="shared" si="481"/>
        <v>0</v>
      </c>
      <c r="I254" s="2">
        <f t="shared" si="481"/>
        <v>863936.83</v>
      </c>
      <c r="J254" s="2">
        <f t="shared" si="481"/>
        <v>94441.16</v>
      </c>
      <c r="K254" s="2">
        <f t="shared" si="481"/>
        <v>43414.96</v>
      </c>
      <c r="L254" s="2">
        <f t="shared" si="481"/>
        <v>20922.45</v>
      </c>
      <c r="M254" s="2">
        <f t="shared" si="481"/>
        <v>299822.95</v>
      </c>
      <c r="N254" s="2">
        <f t="shared" si="481"/>
        <v>675726.77</v>
      </c>
      <c r="O254" s="2">
        <f t="shared" si="481"/>
        <v>196327.17</v>
      </c>
      <c r="P254" s="2">
        <f t="shared" si="481"/>
        <v>7675.42</v>
      </c>
      <c r="Q254" s="2">
        <f t="shared" si="481"/>
        <v>0</v>
      </c>
      <c r="R254" s="2">
        <f t="shared" si="481"/>
        <v>0</v>
      </c>
      <c r="S254" s="2">
        <f t="shared" si="481"/>
        <v>0</v>
      </c>
      <c r="T254" s="2">
        <f t="shared" si="481"/>
        <v>0</v>
      </c>
      <c r="U254" s="2">
        <f t="shared" si="481"/>
        <v>0</v>
      </c>
      <c r="V254" s="2">
        <f t="shared" si="481"/>
        <v>0</v>
      </c>
      <c r="W254" s="2">
        <f t="shared" si="481"/>
        <v>224704.07</v>
      </c>
      <c r="X254" s="2">
        <f t="shared" si="481"/>
        <v>0</v>
      </c>
      <c r="Y254" s="2">
        <f t="shared" si="481"/>
        <v>0</v>
      </c>
      <c r="Z254" s="2">
        <f t="shared" si="481"/>
        <v>0</v>
      </c>
      <c r="AA254" s="2">
        <f t="shared" si="481"/>
        <v>1225607.26</v>
      </c>
      <c r="AB254" s="2">
        <f t="shared" si="481"/>
        <v>660343.32999999996</v>
      </c>
      <c r="AC254" s="2">
        <f t="shared" si="481"/>
        <v>0</v>
      </c>
      <c r="AD254" s="2">
        <f t="shared" si="481"/>
        <v>0</v>
      </c>
      <c r="AE254" s="2">
        <f t="shared" si="481"/>
        <v>0</v>
      </c>
      <c r="AF254" s="2">
        <f t="shared" si="481"/>
        <v>0</v>
      </c>
      <c r="AG254" s="2">
        <f t="shared" si="481"/>
        <v>0</v>
      </c>
      <c r="AH254" s="2">
        <f t="shared" si="481"/>
        <v>0</v>
      </c>
      <c r="AI254" s="2">
        <f t="shared" ref="AI254:BN254" si="482">MIN(AI73,AI250)</f>
        <v>0</v>
      </c>
      <c r="AJ254" s="2">
        <f t="shared" si="482"/>
        <v>0</v>
      </c>
      <c r="AK254" s="2">
        <f t="shared" si="482"/>
        <v>0</v>
      </c>
      <c r="AL254" s="2">
        <f t="shared" si="482"/>
        <v>0</v>
      </c>
      <c r="AM254" s="2">
        <f t="shared" si="482"/>
        <v>180613.54</v>
      </c>
      <c r="AN254" s="2">
        <f t="shared" si="482"/>
        <v>106877.71</v>
      </c>
      <c r="AO254" s="2">
        <f t="shared" si="482"/>
        <v>0</v>
      </c>
      <c r="AP254" s="2">
        <f t="shared" si="482"/>
        <v>2582361.84</v>
      </c>
      <c r="AQ254" s="2">
        <f t="shared" si="482"/>
        <v>0</v>
      </c>
      <c r="AR254" s="2">
        <f t="shared" si="482"/>
        <v>0</v>
      </c>
      <c r="AS254" s="2">
        <f t="shared" si="482"/>
        <v>215605.82</v>
      </c>
      <c r="AT254" s="2">
        <f t="shared" si="482"/>
        <v>0</v>
      </c>
      <c r="AU254" s="2">
        <f t="shared" si="482"/>
        <v>81777.070000000007</v>
      </c>
      <c r="AV254" s="2">
        <f t="shared" si="482"/>
        <v>0</v>
      </c>
      <c r="AW254" s="2">
        <f t="shared" si="482"/>
        <v>0</v>
      </c>
      <c r="AX254" s="2">
        <f t="shared" si="482"/>
        <v>0</v>
      </c>
      <c r="AY254" s="2">
        <f t="shared" si="482"/>
        <v>0</v>
      </c>
      <c r="AZ254" s="2">
        <f t="shared" si="482"/>
        <v>0</v>
      </c>
      <c r="BA254" s="2">
        <f t="shared" si="482"/>
        <v>0</v>
      </c>
      <c r="BB254" s="2">
        <f t="shared" si="482"/>
        <v>0</v>
      </c>
      <c r="BC254" s="2">
        <f t="shared" si="482"/>
        <v>0</v>
      </c>
      <c r="BD254" s="2">
        <f t="shared" si="482"/>
        <v>97950.84</v>
      </c>
      <c r="BE254" s="2">
        <f t="shared" si="482"/>
        <v>13007.77</v>
      </c>
      <c r="BF254" s="2">
        <f t="shared" si="482"/>
        <v>597732.55000000005</v>
      </c>
      <c r="BG254" s="2">
        <f t="shared" si="482"/>
        <v>0</v>
      </c>
      <c r="BH254" s="2">
        <f t="shared" si="482"/>
        <v>0</v>
      </c>
      <c r="BI254" s="2">
        <f t="shared" si="482"/>
        <v>0</v>
      </c>
      <c r="BJ254" s="2">
        <f t="shared" si="482"/>
        <v>179164.7</v>
      </c>
      <c r="BK254" s="2">
        <f t="shared" si="482"/>
        <v>501449.81</v>
      </c>
      <c r="BL254" s="2">
        <f t="shared" si="482"/>
        <v>78126.600000000006</v>
      </c>
      <c r="BM254" s="2">
        <f t="shared" si="482"/>
        <v>159903.44</v>
      </c>
      <c r="BN254" s="2">
        <f t="shared" si="482"/>
        <v>0</v>
      </c>
      <c r="BO254" s="2">
        <f t="shared" ref="BO254:DZ254" si="483">MIN(BO73,BO250)</f>
        <v>0</v>
      </c>
      <c r="BP254" s="2">
        <f t="shared" si="483"/>
        <v>75590.210000000006</v>
      </c>
      <c r="BQ254" s="2">
        <f t="shared" si="483"/>
        <v>0</v>
      </c>
      <c r="BR254" s="2">
        <f t="shared" si="483"/>
        <v>110083.81</v>
      </c>
      <c r="BS254" s="2">
        <f t="shared" si="483"/>
        <v>0</v>
      </c>
      <c r="BT254" s="2">
        <f t="shared" si="483"/>
        <v>74186.92</v>
      </c>
      <c r="BU254" s="2">
        <f t="shared" si="483"/>
        <v>79142.83</v>
      </c>
      <c r="BV254" s="2">
        <f t="shared" si="483"/>
        <v>0</v>
      </c>
      <c r="BW254" s="2">
        <f t="shared" si="483"/>
        <v>0</v>
      </c>
      <c r="BX254" s="2">
        <f t="shared" si="483"/>
        <v>0</v>
      </c>
      <c r="BY254" s="2">
        <f t="shared" si="483"/>
        <v>615808.18999999994</v>
      </c>
      <c r="BZ254" s="2">
        <f t="shared" si="483"/>
        <v>0</v>
      </c>
      <c r="CA254" s="2">
        <f t="shared" si="483"/>
        <v>0</v>
      </c>
      <c r="CB254" s="2">
        <f t="shared" si="483"/>
        <v>0</v>
      </c>
      <c r="CC254" s="2">
        <f t="shared" si="483"/>
        <v>0</v>
      </c>
      <c r="CD254" s="2">
        <f t="shared" si="483"/>
        <v>209830.73</v>
      </c>
      <c r="CE254" s="2">
        <f t="shared" si="483"/>
        <v>0</v>
      </c>
      <c r="CF254" s="2">
        <f t="shared" si="483"/>
        <v>6275.26</v>
      </c>
      <c r="CG254" s="2">
        <f t="shared" si="483"/>
        <v>0</v>
      </c>
      <c r="CH254" s="2">
        <f t="shared" si="483"/>
        <v>0</v>
      </c>
      <c r="CI254" s="2">
        <f t="shared" si="483"/>
        <v>0</v>
      </c>
      <c r="CJ254" s="2">
        <f t="shared" si="483"/>
        <v>0</v>
      </c>
      <c r="CK254" s="2">
        <f t="shared" si="483"/>
        <v>0</v>
      </c>
      <c r="CL254" s="2">
        <f t="shared" si="483"/>
        <v>0</v>
      </c>
      <c r="CM254" s="2">
        <f t="shared" si="483"/>
        <v>0</v>
      </c>
      <c r="CN254" s="2">
        <f t="shared" si="483"/>
        <v>496905.92</v>
      </c>
      <c r="CO254" s="2">
        <f t="shared" si="483"/>
        <v>215864.5</v>
      </c>
      <c r="CP254" s="2">
        <f t="shared" si="483"/>
        <v>0</v>
      </c>
      <c r="CQ254" s="2">
        <f t="shared" si="483"/>
        <v>0</v>
      </c>
      <c r="CR254" s="2">
        <f t="shared" si="483"/>
        <v>91644.51</v>
      </c>
      <c r="CS254" s="2">
        <f t="shared" si="483"/>
        <v>239082.03</v>
      </c>
      <c r="CT254" s="2">
        <f t="shared" si="483"/>
        <v>0</v>
      </c>
      <c r="CU254" s="2">
        <f t="shared" si="483"/>
        <v>0</v>
      </c>
      <c r="CV254" s="2">
        <f t="shared" si="483"/>
        <v>0</v>
      </c>
      <c r="CW254" s="2">
        <f t="shared" si="483"/>
        <v>44816.89</v>
      </c>
      <c r="CX254" s="2">
        <f t="shared" si="483"/>
        <v>0</v>
      </c>
      <c r="CY254" s="2">
        <f t="shared" si="483"/>
        <v>0</v>
      </c>
      <c r="CZ254" s="2">
        <f t="shared" si="483"/>
        <v>0</v>
      </c>
      <c r="DA254" s="2">
        <f t="shared" si="483"/>
        <v>0</v>
      </c>
      <c r="DB254" s="2">
        <f t="shared" si="483"/>
        <v>0</v>
      </c>
      <c r="DC254" s="2">
        <f t="shared" si="483"/>
        <v>0</v>
      </c>
      <c r="DD254" s="2">
        <f t="shared" si="483"/>
        <v>0</v>
      </c>
      <c r="DE254" s="2">
        <f t="shared" si="483"/>
        <v>0</v>
      </c>
      <c r="DF254" s="2">
        <f t="shared" si="483"/>
        <v>291766.31</v>
      </c>
      <c r="DG254" s="2">
        <f t="shared" si="483"/>
        <v>0</v>
      </c>
      <c r="DH254" s="2">
        <f t="shared" si="483"/>
        <v>0</v>
      </c>
      <c r="DI254" s="2">
        <f t="shared" si="483"/>
        <v>0</v>
      </c>
      <c r="DJ254" s="2">
        <f t="shared" si="483"/>
        <v>0</v>
      </c>
      <c r="DK254" s="2">
        <f t="shared" si="483"/>
        <v>0</v>
      </c>
      <c r="DL254" s="2">
        <f t="shared" si="483"/>
        <v>0</v>
      </c>
      <c r="DM254" s="2">
        <f t="shared" si="483"/>
        <v>0</v>
      </c>
      <c r="DN254" s="2">
        <f t="shared" si="483"/>
        <v>0</v>
      </c>
      <c r="DO254" s="2">
        <f t="shared" si="483"/>
        <v>0</v>
      </c>
      <c r="DP254" s="2">
        <f t="shared" si="483"/>
        <v>0</v>
      </c>
      <c r="DQ254" s="2">
        <f t="shared" si="483"/>
        <v>0</v>
      </c>
      <c r="DR254" s="2">
        <f t="shared" si="483"/>
        <v>0</v>
      </c>
      <c r="DS254" s="2">
        <f t="shared" si="483"/>
        <v>0</v>
      </c>
      <c r="DT254" s="2">
        <f t="shared" si="483"/>
        <v>0</v>
      </c>
      <c r="DU254" s="2">
        <f t="shared" si="483"/>
        <v>0</v>
      </c>
      <c r="DV254" s="2">
        <f t="shared" si="483"/>
        <v>0</v>
      </c>
      <c r="DW254" s="2">
        <f t="shared" si="483"/>
        <v>0</v>
      </c>
      <c r="DX254" s="2">
        <f t="shared" si="483"/>
        <v>0</v>
      </c>
      <c r="DY254" s="2">
        <f t="shared" si="483"/>
        <v>0</v>
      </c>
      <c r="DZ254" s="2">
        <f t="shared" si="483"/>
        <v>0</v>
      </c>
      <c r="EA254" s="2">
        <f t="shared" ref="EA254:FX254" si="484">MIN(EA73,EA250)</f>
        <v>0</v>
      </c>
      <c r="EB254" s="2">
        <f t="shared" si="484"/>
        <v>0</v>
      </c>
      <c r="EC254" s="2">
        <f t="shared" si="484"/>
        <v>137028.51999999999</v>
      </c>
      <c r="ED254" s="2">
        <f t="shared" si="484"/>
        <v>0</v>
      </c>
      <c r="EE254" s="2">
        <f t="shared" si="484"/>
        <v>0</v>
      </c>
      <c r="EF254" s="2">
        <f t="shared" si="484"/>
        <v>0</v>
      </c>
      <c r="EG254" s="2">
        <f t="shared" si="484"/>
        <v>0</v>
      </c>
      <c r="EH254" s="2">
        <f t="shared" si="484"/>
        <v>0</v>
      </c>
      <c r="EI254" s="2">
        <f t="shared" si="484"/>
        <v>0</v>
      </c>
      <c r="EJ254" s="2">
        <f t="shared" si="484"/>
        <v>183605.26</v>
      </c>
      <c r="EK254" s="2">
        <f t="shared" si="484"/>
        <v>0</v>
      </c>
      <c r="EL254" s="2">
        <f t="shared" si="484"/>
        <v>0</v>
      </c>
      <c r="EM254" s="2">
        <f t="shared" si="484"/>
        <v>0</v>
      </c>
      <c r="EN254" s="2">
        <f t="shared" si="484"/>
        <v>0</v>
      </c>
      <c r="EO254" s="2">
        <f t="shared" si="484"/>
        <v>0</v>
      </c>
      <c r="EP254" s="2">
        <f t="shared" si="484"/>
        <v>0</v>
      </c>
      <c r="EQ254" s="2">
        <f t="shared" si="484"/>
        <v>0</v>
      </c>
      <c r="ER254" s="2">
        <f t="shared" si="484"/>
        <v>0</v>
      </c>
      <c r="ES254" s="2">
        <f t="shared" si="484"/>
        <v>62315.14</v>
      </c>
      <c r="ET254" s="2">
        <f t="shared" si="484"/>
        <v>0</v>
      </c>
      <c r="EU254" s="2">
        <f t="shared" si="484"/>
        <v>0</v>
      </c>
      <c r="EV254" s="2">
        <f t="shared" si="484"/>
        <v>0</v>
      </c>
      <c r="EW254" s="2">
        <f t="shared" si="484"/>
        <v>0</v>
      </c>
      <c r="EX254" s="2">
        <f t="shared" si="484"/>
        <v>0</v>
      </c>
      <c r="EY254" s="2">
        <f t="shared" si="484"/>
        <v>0</v>
      </c>
      <c r="EZ254" s="2">
        <f t="shared" si="484"/>
        <v>0</v>
      </c>
      <c r="FA254" s="2">
        <f t="shared" si="484"/>
        <v>0</v>
      </c>
      <c r="FB254" s="2">
        <f t="shared" si="484"/>
        <v>12877.38</v>
      </c>
      <c r="FC254" s="2">
        <f t="shared" si="484"/>
        <v>12730.34</v>
      </c>
      <c r="FD254" s="2">
        <f t="shared" si="484"/>
        <v>0</v>
      </c>
      <c r="FE254" s="2">
        <f t="shared" si="484"/>
        <v>0</v>
      </c>
      <c r="FF254" s="2">
        <f t="shared" si="484"/>
        <v>42888.5</v>
      </c>
      <c r="FG254" s="2">
        <f t="shared" si="484"/>
        <v>0</v>
      </c>
      <c r="FH254" s="2">
        <f t="shared" si="484"/>
        <v>0</v>
      </c>
      <c r="FI254" s="2">
        <f t="shared" si="484"/>
        <v>115662.06</v>
      </c>
      <c r="FJ254" s="2">
        <f t="shared" si="484"/>
        <v>0</v>
      </c>
      <c r="FK254" s="2">
        <f t="shared" si="484"/>
        <v>0</v>
      </c>
      <c r="FL254" s="2">
        <f t="shared" si="484"/>
        <v>287838.06</v>
      </c>
      <c r="FM254" s="2">
        <f t="shared" si="484"/>
        <v>0</v>
      </c>
      <c r="FN254" s="2">
        <f t="shared" si="484"/>
        <v>0</v>
      </c>
      <c r="FO254" s="2">
        <f t="shared" si="484"/>
        <v>0</v>
      </c>
      <c r="FP254" s="2">
        <f t="shared" si="484"/>
        <v>0</v>
      </c>
      <c r="FQ254" s="2">
        <f t="shared" si="484"/>
        <v>0</v>
      </c>
      <c r="FR254" s="2">
        <f t="shared" si="484"/>
        <v>0</v>
      </c>
      <c r="FS254" s="2">
        <f t="shared" si="484"/>
        <v>24730.02</v>
      </c>
      <c r="FT254" s="2">
        <f t="shared" si="484"/>
        <v>0</v>
      </c>
      <c r="FU254" s="2">
        <f t="shared" si="484"/>
        <v>0</v>
      </c>
      <c r="FV254" s="2">
        <f t="shared" si="484"/>
        <v>0</v>
      </c>
      <c r="FW254" s="2">
        <f t="shared" si="484"/>
        <v>56333.56</v>
      </c>
      <c r="FX254" s="2">
        <f t="shared" si="484"/>
        <v>0</v>
      </c>
      <c r="FY254" s="2"/>
      <c r="FZ254" s="2">
        <f>SUM(C254:FX254)</f>
        <v>14715029.210000003</v>
      </c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</row>
    <row r="255" spans="1:193" x14ac:dyDescent="0.35">
      <c r="A255" s="2"/>
      <c r="B255" s="2" t="s">
        <v>557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</row>
    <row r="256" spans="1:193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</row>
    <row r="257" spans="1:193" x14ac:dyDescent="0.35">
      <c r="A257" s="3" t="s">
        <v>490</v>
      </c>
      <c r="B257" s="30" t="s">
        <v>558</v>
      </c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2"/>
      <c r="FZ257" s="2"/>
      <c r="GA257" s="29"/>
      <c r="GB257" s="2"/>
      <c r="GC257" s="2"/>
      <c r="GD257" s="2"/>
      <c r="GE257" s="2"/>
      <c r="GF257" s="2"/>
      <c r="GG257" s="2"/>
      <c r="GH257" s="2"/>
      <c r="GI257" s="2"/>
      <c r="GJ257" s="2"/>
      <c r="GK257" s="2"/>
    </row>
    <row r="258" spans="1:193" x14ac:dyDescent="0.35">
      <c r="A258" s="3" t="s">
        <v>559</v>
      </c>
      <c r="B258" s="2" t="s">
        <v>986</v>
      </c>
      <c r="C258" s="2">
        <f t="shared" ref="C258:AH258" si="485">+C238+C188</f>
        <v>78846284.329999998</v>
      </c>
      <c r="D258" s="2">
        <f t="shared" si="485"/>
        <v>431005317.41000003</v>
      </c>
      <c r="E258" s="2">
        <f t="shared" si="485"/>
        <v>66440108.590000004</v>
      </c>
      <c r="F258" s="2">
        <f t="shared" si="485"/>
        <v>278971081.16000003</v>
      </c>
      <c r="G258" s="2">
        <f t="shared" si="485"/>
        <v>22106559.919999998</v>
      </c>
      <c r="H258" s="2">
        <f t="shared" si="485"/>
        <v>13104216</v>
      </c>
      <c r="I258" s="2">
        <f t="shared" si="485"/>
        <v>95064078.209999993</v>
      </c>
      <c r="J258" s="2">
        <f t="shared" si="485"/>
        <v>23637643.100000001</v>
      </c>
      <c r="K258" s="2">
        <f t="shared" si="485"/>
        <v>4248233.5599999996</v>
      </c>
      <c r="L258" s="2">
        <f t="shared" si="485"/>
        <v>25497146.129999999</v>
      </c>
      <c r="M258" s="2">
        <f t="shared" si="485"/>
        <v>11720591.24</v>
      </c>
      <c r="N258" s="2">
        <f t="shared" si="485"/>
        <v>582565637.74000001</v>
      </c>
      <c r="O258" s="2">
        <f t="shared" si="485"/>
        <v>137902102.41</v>
      </c>
      <c r="P258" s="2">
        <f t="shared" si="485"/>
        <v>5226186</v>
      </c>
      <c r="Q258" s="2">
        <f t="shared" si="485"/>
        <v>497756853.95000005</v>
      </c>
      <c r="R258" s="2">
        <f t="shared" si="485"/>
        <v>79741189.230000004</v>
      </c>
      <c r="S258" s="2">
        <f t="shared" si="485"/>
        <v>18804445.859999999</v>
      </c>
      <c r="T258" s="2">
        <f t="shared" si="485"/>
        <v>3304565.02</v>
      </c>
      <c r="U258" s="2">
        <f t="shared" si="485"/>
        <v>1380522.54</v>
      </c>
      <c r="V258" s="2">
        <f t="shared" si="485"/>
        <v>4296432.82</v>
      </c>
      <c r="W258" s="2">
        <f t="shared" si="485"/>
        <v>1085164.97</v>
      </c>
      <c r="X258" s="2">
        <f t="shared" si="485"/>
        <v>1262581.6800000002</v>
      </c>
      <c r="Y258" s="2">
        <f t="shared" si="485"/>
        <v>10943986.709999999</v>
      </c>
      <c r="Z258" s="2">
        <f t="shared" si="485"/>
        <v>3878706.77</v>
      </c>
      <c r="AA258" s="2">
        <f t="shared" si="485"/>
        <v>348103002.93000001</v>
      </c>
      <c r="AB258" s="2">
        <f t="shared" si="485"/>
        <v>307404149.27999997</v>
      </c>
      <c r="AC258" s="2">
        <f t="shared" si="485"/>
        <v>10669305.99</v>
      </c>
      <c r="AD258" s="2">
        <f t="shared" si="485"/>
        <v>16635271.52</v>
      </c>
      <c r="AE258" s="2">
        <f t="shared" si="485"/>
        <v>2241390.11</v>
      </c>
      <c r="AF258" s="2">
        <f t="shared" si="485"/>
        <v>3388260.83</v>
      </c>
      <c r="AG258" s="2">
        <f t="shared" si="485"/>
        <v>7849542.8599999994</v>
      </c>
      <c r="AH258" s="2">
        <f t="shared" si="485"/>
        <v>11286241.33</v>
      </c>
      <c r="AI258" s="2">
        <f t="shared" ref="AI258:BN258" si="486">+AI238+AI188</f>
        <v>5477636.79</v>
      </c>
      <c r="AJ258" s="2">
        <f t="shared" si="486"/>
        <v>3713794.0199999996</v>
      </c>
      <c r="AK258" s="2">
        <f t="shared" si="486"/>
        <v>3420012.79</v>
      </c>
      <c r="AL258" s="2">
        <f t="shared" si="486"/>
        <v>4717336.72</v>
      </c>
      <c r="AM258" s="2">
        <f t="shared" si="486"/>
        <v>4653975.2699999996</v>
      </c>
      <c r="AN258" s="2">
        <f t="shared" si="486"/>
        <v>4379686.9000000004</v>
      </c>
      <c r="AO258" s="2">
        <f t="shared" si="486"/>
        <v>46808768.870000005</v>
      </c>
      <c r="AP258" s="2">
        <f t="shared" si="486"/>
        <v>1012632371.25</v>
      </c>
      <c r="AQ258" s="2">
        <f t="shared" si="486"/>
        <v>4492206.33</v>
      </c>
      <c r="AR258" s="2">
        <f t="shared" si="486"/>
        <v>681169266.6099999</v>
      </c>
      <c r="AS258" s="2">
        <f t="shared" si="486"/>
        <v>77644511.550000012</v>
      </c>
      <c r="AT258" s="2">
        <f t="shared" si="486"/>
        <v>27514045.740000002</v>
      </c>
      <c r="AU258" s="2">
        <f t="shared" si="486"/>
        <v>4577178.32</v>
      </c>
      <c r="AV258" s="2">
        <f t="shared" si="486"/>
        <v>5024100.5299999993</v>
      </c>
      <c r="AW258" s="2">
        <f t="shared" si="486"/>
        <v>4499446.92</v>
      </c>
      <c r="AX258" s="2">
        <f t="shared" si="486"/>
        <v>2057632.0300000003</v>
      </c>
      <c r="AY258" s="2">
        <f t="shared" si="486"/>
        <v>5915279.1399999997</v>
      </c>
      <c r="AZ258" s="2">
        <f t="shared" si="486"/>
        <v>138987888.74000001</v>
      </c>
      <c r="BA258" s="2">
        <f t="shared" si="486"/>
        <v>100454667.16</v>
      </c>
      <c r="BB258" s="2">
        <f t="shared" si="486"/>
        <v>82656373.919999987</v>
      </c>
      <c r="BC258" s="2">
        <f t="shared" si="486"/>
        <v>280440748.43000001</v>
      </c>
      <c r="BD258" s="2">
        <f t="shared" si="486"/>
        <v>40151219.280000001</v>
      </c>
      <c r="BE258" s="2">
        <f t="shared" si="486"/>
        <v>13044545.130000001</v>
      </c>
      <c r="BF258" s="2">
        <f t="shared" si="486"/>
        <v>282024058.25999999</v>
      </c>
      <c r="BG258" s="2">
        <f t="shared" si="486"/>
        <v>11982834.369999999</v>
      </c>
      <c r="BH258" s="2">
        <f t="shared" si="486"/>
        <v>7549687.8300000001</v>
      </c>
      <c r="BI258" s="2">
        <f t="shared" si="486"/>
        <v>4637598.870000001</v>
      </c>
      <c r="BJ258" s="2">
        <f t="shared" si="486"/>
        <v>69681782.909999996</v>
      </c>
      <c r="BK258" s="2">
        <f t="shared" si="486"/>
        <v>390364211.14999998</v>
      </c>
      <c r="BL258" s="2">
        <f t="shared" si="486"/>
        <v>1801236.57</v>
      </c>
      <c r="BM258" s="2">
        <f t="shared" si="486"/>
        <v>5235139.87</v>
      </c>
      <c r="BN258" s="2">
        <f t="shared" si="486"/>
        <v>34207723.689999998</v>
      </c>
      <c r="BO258" s="2">
        <f t="shared" ref="BO258:DZ258" si="487">+BO238+BO188</f>
        <v>14008511.49</v>
      </c>
      <c r="BP258" s="2">
        <f t="shared" si="487"/>
        <v>2947189.12</v>
      </c>
      <c r="BQ258" s="2">
        <f t="shared" si="487"/>
        <v>72603146.829999998</v>
      </c>
      <c r="BR258" s="2">
        <f t="shared" si="487"/>
        <v>51584994.979999997</v>
      </c>
      <c r="BS258" s="2">
        <f t="shared" si="487"/>
        <v>14897026.75</v>
      </c>
      <c r="BT258" s="2">
        <f t="shared" si="487"/>
        <v>5570494.2600000007</v>
      </c>
      <c r="BU258" s="2">
        <f t="shared" si="487"/>
        <v>5865207.96</v>
      </c>
      <c r="BV258" s="2">
        <f t="shared" si="487"/>
        <v>14785185.1</v>
      </c>
      <c r="BW258" s="2">
        <f t="shared" si="487"/>
        <v>23767564.959999997</v>
      </c>
      <c r="BX258" s="2">
        <f t="shared" si="487"/>
        <v>1542901.81</v>
      </c>
      <c r="BY258" s="2">
        <f t="shared" si="487"/>
        <v>5365853.22</v>
      </c>
      <c r="BZ258" s="2">
        <f t="shared" si="487"/>
        <v>4027336.71</v>
      </c>
      <c r="CA258" s="2">
        <f t="shared" si="487"/>
        <v>3076568.02</v>
      </c>
      <c r="CB258" s="2">
        <f t="shared" si="487"/>
        <v>813412481.88</v>
      </c>
      <c r="CC258" s="2">
        <f t="shared" si="487"/>
        <v>3557625.94</v>
      </c>
      <c r="CD258" s="2">
        <f t="shared" si="487"/>
        <v>1002113.67</v>
      </c>
      <c r="CE258" s="2">
        <f t="shared" si="487"/>
        <v>3162249.65</v>
      </c>
      <c r="CF258" s="2">
        <f t="shared" si="487"/>
        <v>2188134.42</v>
      </c>
      <c r="CG258" s="2">
        <f t="shared" si="487"/>
        <v>3584080.08</v>
      </c>
      <c r="CH258" s="2">
        <f t="shared" si="487"/>
        <v>2143968.1100000003</v>
      </c>
      <c r="CI258" s="2">
        <f t="shared" si="487"/>
        <v>8555576.1500000004</v>
      </c>
      <c r="CJ258" s="2">
        <f t="shared" si="487"/>
        <v>10978153.34</v>
      </c>
      <c r="CK258" s="2">
        <f t="shared" si="487"/>
        <v>55978055.360000007</v>
      </c>
      <c r="CL258" s="2">
        <f t="shared" si="487"/>
        <v>14358603.630000001</v>
      </c>
      <c r="CM258" s="2">
        <f t="shared" si="487"/>
        <v>9233008.8399999999</v>
      </c>
      <c r="CN258" s="2">
        <f t="shared" si="487"/>
        <v>350600350.35000002</v>
      </c>
      <c r="CO258" s="2">
        <f t="shared" si="487"/>
        <v>154575639.72999999</v>
      </c>
      <c r="CP258" s="2">
        <f t="shared" si="487"/>
        <v>11433637.440000001</v>
      </c>
      <c r="CQ258" s="2">
        <f t="shared" si="487"/>
        <v>10205099.640000001</v>
      </c>
      <c r="CR258" s="2">
        <f t="shared" si="487"/>
        <v>3585522.61</v>
      </c>
      <c r="CS258" s="2">
        <f t="shared" si="487"/>
        <v>3963789.77</v>
      </c>
      <c r="CT258" s="2">
        <f t="shared" si="487"/>
        <v>2546623.79</v>
      </c>
      <c r="CU258" s="2">
        <f t="shared" si="487"/>
        <v>5398970.1699999999</v>
      </c>
      <c r="CV258" s="2">
        <f t="shared" si="487"/>
        <v>1176684.73</v>
      </c>
      <c r="CW258" s="2">
        <f t="shared" si="487"/>
        <v>3625273.04</v>
      </c>
      <c r="CX258" s="2">
        <f t="shared" si="487"/>
        <v>6094732.79</v>
      </c>
      <c r="CY258" s="2">
        <f t="shared" si="487"/>
        <v>1248005.03</v>
      </c>
      <c r="CZ258" s="2">
        <f t="shared" si="487"/>
        <v>20627962.239999998</v>
      </c>
      <c r="DA258" s="2">
        <f t="shared" si="487"/>
        <v>3739031.9699999997</v>
      </c>
      <c r="DB258" s="2">
        <f t="shared" si="487"/>
        <v>4829785.63</v>
      </c>
      <c r="DC258" s="2">
        <f t="shared" si="487"/>
        <v>3660350.21</v>
      </c>
      <c r="DD258" s="2">
        <f t="shared" si="487"/>
        <v>3579436.51</v>
      </c>
      <c r="DE258" s="2">
        <f t="shared" si="487"/>
        <v>4553860.68</v>
      </c>
      <c r="DF258" s="2">
        <f t="shared" si="487"/>
        <v>219879341.53999999</v>
      </c>
      <c r="DG258" s="2">
        <f t="shared" si="487"/>
        <v>2234952.04</v>
      </c>
      <c r="DH258" s="2">
        <f t="shared" si="487"/>
        <v>19470035.079999998</v>
      </c>
      <c r="DI258" s="2">
        <f t="shared" si="487"/>
        <v>27046596.579999994</v>
      </c>
      <c r="DJ258" s="2">
        <f t="shared" si="487"/>
        <v>7957532.2999999998</v>
      </c>
      <c r="DK258" s="2">
        <f t="shared" si="487"/>
        <v>6235388.2400000002</v>
      </c>
      <c r="DL258" s="2">
        <f t="shared" si="487"/>
        <v>65969218.629999995</v>
      </c>
      <c r="DM258" s="2">
        <f t="shared" si="487"/>
        <v>4440186</v>
      </c>
      <c r="DN258" s="2">
        <f t="shared" si="487"/>
        <v>16078347.800000001</v>
      </c>
      <c r="DO258" s="2">
        <f t="shared" si="487"/>
        <v>38631131.199999996</v>
      </c>
      <c r="DP258" s="2">
        <f t="shared" si="487"/>
        <v>3871263.26</v>
      </c>
      <c r="DQ258" s="2">
        <f t="shared" si="487"/>
        <v>11141898.960000001</v>
      </c>
      <c r="DR258" s="2">
        <f t="shared" si="487"/>
        <v>15620516.02</v>
      </c>
      <c r="DS258" s="2">
        <f t="shared" si="487"/>
        <v>7619968.669999999</v>
      </c>
      <c r="DT258" s="2">
        <f t="shared" si="487"/>
        <v>3690806.1100000003</v>
      </c>
      <c r="DU258" s="2">
        <f t="shared" si="487"/>
        <v>5244798.28</v>
      </c>
      <c r="DV258" s="2">
        <f t="shared" si="487"/>
        <v>3772818.15</v>
      </c>
      <c r="DW258" s="2">
        <f t="shared" si="487"/>
        <v>4608388.25</v>
      </c>
      <c r="DX258" s="2">
        <f t="shared" si="487"/>
        <v>3811652.82</v>
      </c>
      <c r="DY258" s="2">
        <f t="shared" si="487"/>
        <v>4901614.07</v>
      </c>
      <c r="DZ258" s="2">
        <f t="shared" si="487"/>
        <v>8295269.54</v>
      </c>
      <c r="EA258" s="2">
        <f t="shared" ref="EA258:FX258" si="488">+EA238+EA188</f>
        <v>6990510.96</v>
      </c>
      <c r="EB258" s="2">
        <f t="shared" si="488"/>
        <v>6635142.8400000008</v>
      </c>
      <c r="EC258" s="2">
        <f t="shared" si="488"/>
        <v>4020929.8</v>
      </c>
      <c r="ED258" s="2">
        <f t="shared" si="488"/>
        <v>23472137.91</v>
      </c>
      <c r="EE258" s="2">
        <f t="shared" si="488"/>
        <v>3625052.0199999996</v>
      </c>
      <c r="EF258" s="2">
        <f t="shared" si="488"/>
        <v>15426421.609999999</v>
      </c>
      <c r="EG258" s="2">
        <f t="shared" si="488"/>
        <v>4154642.37</v>
      </c>
      <c r="EH258" s="2">
        <f t="shared" si="488"/>
        <v>4131474.9399999995</v>
      </c>
      <c r="EI258" s="2">
        <f t="shared" si="488"/>
        <v>156318643.71000001</v>
      </c>
      <c r="EJ258" s="2">
        <f t="shared" si="488"/>
        <v>110194083.62</v>
      </c>
      <c r="EK258" s="2">
        <f t="shared" si="488"/>
        <v>8320449.419999999</v>
      </c>
      <c r="EL258" s="2">
        <f t="shared" si="488"/>
        <v>5837730.5799999991</v>
      </c>
      <c r="EM258" s="2">
        <f t="shared" si="488"/>
        <v>5311364.71</v>
      </c>
      <c r="EN258" s="2">
        <f t="shared" si="488"/>
        <v>11636169.720000001</v>
      </c>
      <c r="EO258" s="2">
        <f t="shared" si="488"/>
        <v>4544808.24</v>
      </c>
      <c r="EP258" s="2">
        <f t="shared" si="488"/>
        <v>6204435.9099999992</v>
      </c>
      <c r="EQ258" s="2">
        <f t="shared" si="488"/>
        <v>29774743.809999999</v>
      </c>
      <c r="ER258" s="2">
        <f t="shared" si="488"/>
        <v>5125251.95</v>
      </c>
      <c r="ES258" s="2">
        <f t="shared" si="488"/>
        <v>3217726.82</v>
      </c>
      <c r="ET258" s="2">
        <f t="shared" si="488"/>
        <v>4356324.13</v>
      </c>
      <c r="EU258" s="2">
        <f t="shared" si="488"/>
        <v>7988030.6400000006</v>
      </c>
      <c r="EV258" s="2">
        <f t="shared" si="488"/>
        <v>1756284.2000000002</v>
      </c>
      <c r="EW258" s="2">
        <f t="shared" si="488"/>
        <v>12310312.970000001</v>
      </c>
      <c r="EX258" s="2">
        <f t="shared" si="488"/>
        <v>3791058.9499999997</v>
      </c>
      <c r="EY258" s="2">
        <f t="shared" si="488"/>
        <v>7712873.8300000001</v>
      </c>
      <c r="EZ258" s="2">
        <f t="shared" si="488"/>
        <v>2785771.6300000004</v>
      </c>
      <c r="FA258" s="2">
        <f t="shared" si="488"/>
        <v>40565328.399999999</v>
      </c>
      <c r="FB258" s="2">
        <f t="shared" si="488"/>
        <v>4656257.6900000004</v>
      </c>
      <c r="FC258" s="2">
        <f t="shared" si="488"/>
        <v>19295816.970000003</v>
      </c>
      <c r="FD258" s="2">
        <f t="shared" si="488"/>
        <v>5750524.75</v>
      </c>
      <c r="FE258" s="2">
        <f t="shared" si="488"/>
        <v>1792120.73</v>
      </c>
      <c r="FF258" s="2">
        <f t="shared" si="488"/>
        <v>3534651.71</v>
      </c>
      <c r="FG258" s="2">
        <f t="shared" si="488"/>
        <v>2619354.91</v>
      </c>
      <c r="FH258" s="2">
        <f t="shared" si="488"/>
        <v>1699007.17</v>
      </c>
      <c r="FI258" s="2">
        <f t="shared" si="488"/>
        <v>19748422.009999998</v>
      </c>
      <c r="FJ258" s="2">
        <f t="shared" si="488"/>
        <v>22797952.800000001</v>
      </c>
      <c r="FK258" s="2">
        <f t="shared" si="488"/>
        <v>28802469.869999997</v>
      </c>
      <c r="FL258" s="2">
        <f t="shared" si="488"/>
        <v>94205094.510000005</v>
      </c>
      <c r="FM258" s="2">
        <f t="shared" si="488"/>
        <v>44786937.950000003</v>
      </c>
      <c r="FN258" s="2">
        <f t="shared" si="488"/>
        <v>263522403.81</v>
      </c>
      <c r="FO258" s="2">
        <f t="shared" si="488"/>
        <v>13522508.17</v>
      </c>
      <c r="FP258" s="2">
        <f t="shared" si="488"/>
        <v>27763927.630000003</v>
      </c>
      <c r="FQ258" s="2">
        <f t="shared" si="488"/>
        <v>12016173.420000002</v>
      </c>
      <c r="FR258" s="2">
        <f t="shared" si="488"/>
        <v>3324301.46</v>
      </c>
      <c r="FS258" s="2">
        <f t="shared" si="488"/>
        <v>3264491.65</v>
      </c>
      <c r="FT258" s="2">
        <f t="shared" si="488"/>
        <v>1436897.26</v>
      </c>
      <c r="FU258" s="2">
        <f t="shared" si="488"/>
        <v>10306594.300000001</v>
      </c>
      <c r="FV258" s="2">
        <f t="shared" si="488"/>
        <v>9126561.9900000002</v>
      </c>
      <c r="FW258" s="2">
        <f t="shared" si="488"/>
        <v>2876852.13</v>
      </c>
      <c r="FX258" s="2">
        <f t="shared" si="488"/>
        <v>1690711.52</v>
      </c>
      <c r="FY258" s="2"/>
      <c r="FZ258" s="2">
        <f>SUM(C258:FX258)</f>
        <v>9787194018.4099903</v>
      </c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</row>
    <row r="259" spans="1:193" x14ac:dyDescent="0.35">
      <c r="A259" s="3" t="s">
        <v>560</v>
      </c>
      <c r="B259" s="2" t="s">
        <v>987</v>
      </c>
      <c r="C259" s="2">
        <f t="shared" ref="C259:AH259" si="489">C254</f>
        <v>0</v>
      </c>
      <c r="D259" s="2">
        <f t="shared" si="489"/>
        <v>803038.9</v>
      </c>
      <c r="E259" s="2">
        <f t="shared" si="489"/>
        <v>980051.67</v>
      </c>
      <c r="F259" s="2">
        <f t="shared" si="489"/>
        <v>337437.63</v>
      </c>
      <c r="G259" s="2">
        <f t="shared" si="489"/>
        <v>0</v>
      </c>
      <c r="H259" s="2">
        <f t="shared" si="489"/>
        <v>0</v>
      </c>
      <c r="I259" s="2">
        <f t="shared" si="489"/>
        <v>863936.83</v>
      </c>
      <c r="J259" s="2">
        <f t="shared" si="489"/>
        <v>94441.16</v>
      </c>
      <c r="K259" s="2">
        <f t="shared" si="489"/>
        <v>43414.96</v>
      </c>
      <c r="L259" s="2">
        <f t="shared" si="489"/>
        <v>20922.45</v>
      </c>
      <c r="M259" s="2">
        <f t="shared" si="489"/>
        <v>299822.95</v>
      </c>
      <c r="N259" s="2">
        <f t="shared" si="489"/>
        <v>675726.77</v>
      </c>
      <c r="O259" s="2">
        <f t="shared" si="489"/>
        <v>196327.17</v>
      </c>
      <c r="P259" s="2">
        <f t="shared" si="489"/>
        <v>7675.42</v>
      </c>
      <c r="Q259" s="2">
        <f t="shared" si="489"/>
        <v>0</v>
      </c>
      <c r="R259" s="2">
        <f t="shared" si="489"/>
        <v>0</v>
      </c>
      <c r="S259" s="2">
        <f t="shared" si="489"/>
        <v>0</v>
      </c>
      <c r="T259" s="2">
        <f t="shared" si="489"/>
        <v>0</v>
      </c>
      <c r="U259" s="2">
        <f t="shared" si="489"/>
        <v>0</v>
      </c>
      <c r="V259" s="2">
        <f t="shared" si="489"/>
        <v>0</v>
      </c>
      <c r="W259" s="2">
        <f t="shared" si="489"/>
        <v>224704.07</v>
      </c>
      <c r="X259" s="2">
        <f t="shared" si="489"/>
        <v>0</v>
      </c>
      <c r="Y259" s="2">
        <f t="shared" si="489"/>
        <v>0</v>
      </c>
      <c r="Z259" s="2">
        <f t="shared" si="489"/>
        <v>0</v>
      </c>
      <c r="AA259" s="2">
        <f t="shared" si="489"/>
        <v>1225607.26</v>
      </c>
      <c r="AB259" s="2">
        <f t="shared" si="489"/>
        <v>660343.32999999996</v>
      </c>
      <c r="AC259" s="2">
        <f t="shared" si="489"/>
        <v>0</v>
      </c>
      <c r="AD259" s="2">
        <f t="shared" si="489"/>
        <v>0</v>
      </c>
      <c r="AE259" s="2">
        <f t="shared" si="489"/>
        <v>0</v>
      </c>
      <c r="AF259" s="2">
        <f t="shared" si="489"/>
        <v>0</v>
      </c>
      <c r="AG259" s="2">
        <f t="shared" si="489"/>
        <v>0</v>
      </c>
      <c r="AH259" s="2">
        <f t="shared" si="489"/>
        <v>0</v>
      </c>
      <c r="AI259" s="2">
        <f t="shared" ref="AI259:BN259" si="490">AI254</f>
        <v>0</v>
      </c>
      <c r="AJ259" s="2">
        <f t="shared" si="490"/>
        <v>0</v>
      </c>
      <c r="AK259" s="2">
        <f t="shared" si="490"/>
        <v>0</v>
      </c>
      <c r="AL259" s="2">
        <f t="shared" si="490"/>
        <v>0</v>
      </c>
      <c r="AM259" s="2">
        <f t="shared" si="490"/>
        <v>180613.54</v>
      </c>
      <c r="AN259" s="2">
        <f t="shared" si="490"/>
        <v>106877.71</v>
      </c>
      <c r="AO259" s="2">
        <f t="shared" si="490"/>
        <v>0</v>
      </c>
      <c r="AP259" s="2">
        <f t="shared" si="490"/>
        <v>2582361.84</v>
      </c>
      <c r="AQ259" s="2">
        <f t="shared" si="490"/>
        <v>0</v>
      </c>
      <c r="AR259" s="2">
        <f t="shared" si="490"/>
        <v>0</v>
      </c>
      <c r="AS259" s="2">
        <f t="shared" si="490"/>
        <v>215605.82</v>
      </c>
      <c r="AT259" s="2">
        <f t="shared" si="490"/>
        <v>0</v>
      </c>
      <c r="AU259" s="2">
        <f t="shared" si="490"/>
        <v>81777.070000000007</v>
      </c>
      <c r="AV259" s="2">
        <f t="shared" si="490"/>
        <v>0</v>
      </c>
      <c r="AW259" s="2">
        <f t="shared" si="490"/>
        <v>0</v>
      </c>
      <c r="AX259" s="2">
        <f t="shared" si="490"/>
        <v>0</v>
      </c>
      <c r="AY259" s="2">
        <f t="shared" si="490"/>
        <v>0</v>
      </c>
      <c r="AZ259" s="2">
        <f t="shared" si="490"/>
        <v>0</v>
      </c>
      <c r="BA259" s="2">
        <f t="shared" si="490"/>
        <v>0</v>
      </c>
      <c r="BB259" s="2">
        <f t="shared" si="490"/>
        <v>0</v>
      </c>
      <c r="BC259" s="2">
        <f t="shared" si="490"/>
        <v>0</v>
      </c>
      <c r="BD259" s="2">
        <f t="shared" si="490"/>
        <v>97950.84</v>
      </c>
      <c r="BE259" s="2">
        <f t="shared" si="490"/>
        <v>13007.77</v>
      </c>
      <c r="BF259" s="2">
        <f t="shared" si="490"/>
        <v>597732.55000000005</v>
      </c>
      <c r="BG259" s="2">
        <f t="shared" si="490"/>
        <v>0</v>
      </c>
      <c r="BH259" s="2">
        <f t="shared" si="490"/>
        <v>0</v>
      </c>
      <c r="BI259" s="2">
        <f t="shared" si="490"/>
        <v>0</v>
      </c>
      <c r="BJ259" s="2">
        <f t="shared" si="490"/>
        <v>179164.7</v>
      </c>
      <c r="BK259" s="2">
        <f t="shared" si="490"/>
        <v>501449.81</v>
      </c>
      <c r="BL259" s="2">
        <f t="shared" si="490"/>
        <v>78126.600000000006</v>
      </c>
      <c r="BM259" s="2">
        <f t="shared" si="490"/>
        <v>159903.44</v>
      </c>
      <c r="BN259" s="2">
        <f t="shared" si="490"/>
        <v>0</v>
      </c>
      <c r="BO259" s="2">
        <f t="shared" ref="BO259:DZ259" si="491">BO254</f>
        <v>0</v>
      </c>
      <c r="BP259" s="2">
        <f t="shared" si="491"/>
        <v>75590.210000000006</v>
      </c>
      <c r="BQ259" s="2">
        <f t="shared" si="491"/>
        <v>0</v>
      </c>
      <c r="BR259" s="2">
        <f t="shared" si="491"/>
        <v>110083.81</v>
      </c>
      <c r="BS259" s="2">
        <f t="shared" si="491"/>
        <v>0</v>
      </c>
      <c r="BT259" s="2">
        <f t="shared" si="491"/>
        <v>74186.92</v>
      </c>
      <c r="BU259" s="2">
        <f t="shared" si="491"/>
        <v>79142.83</v>
      </c>
      <c r="BV259" s="2">
        <f t="shared" si="491"/>
        <v>0</v>
      </c>
      <c r="BW259" s="2">
        <f t="shared" si="491"/>
        <v>0</v>
      </c>
      <c r="BX259" s="2">
        <f t="shared" si="491"/>
        <v>0</v>
      </c>
      <c r="BY259" s="2">
        <f t="shared" si="491"/>
        <v>615808.18999999994</v>
      </c>
      <c r="BZ259" s="2">
        <f t="shared" si="491"/>
        <v>0</v>
      </c>
      <c r="CA259" s="2">
        <f t="shared" si="491"/>
        <v>0</v>
      </c>
      <c r="CB259" s="2">
        <f t="shared" si="491"/>
        <v>0</v>
      </c>
      <c r="CC259" s="2">
        <f t="shared" si="491"/>
        <v>0</v>
      </c>
      <c r="CD259" s="2">
        <f t="shared" si="491"/>
        <v>209830.73</v>
      </c>
      <c r="CE259" s="2">
        <f t="shared" si="491"/>
        <v>0</v>
      </c>
      <c r="CF259" s="2">
        <f t="shared" si="491"/>
        <v>6275.26</v>
      </c>
      <c r="CG259" s="2">
        <f t="shared" si="491"/>
        <v>0</v>
      </c>
      <c r="CH259" s="2">
        <f t="shared" si="491"/>
        <v>0</v>
      </c>
      <c r="CI259" s="2">
        <f t="shared" si="491"/>
        <v>0</v>
      </c>
      <c r="CJ259" s="2">
        <f t="shared" si="491"/>
        <v>0</v>
      </c>
      <c r="CK259" s="2">
        <f t="shared" si="491"/>
        <v>0</v>
      </c>
      <c r="CL259" s="2">
        <f t="shared" si="491"/>
        <v>0</v>
      </c>
      <c r="CM259" s="2">
        <f t="shared" si="491"/>
        <v>0</v>
      </c>
      <c r="CN259" s="2">
        <f t="shared" si="491"/>
        <v>496905.92</v>
      </c>
      <c r="CO259" s="2">
        <f t="shared" si="491"/>
        <v>215864.5</v>
      </c>
      <c r="CP259" s="2">
        <f t="shared" si="491"/>
        <v>0</v>
      </c>
      <c r="CQ259" s="2">
        <f t="shared" si="491"/>
        <v>0</v>
      </c>
      <c r="CR259" s="2">
        <f t="shared" si="491"/>
        <v>91644.51</v>
      </c>
      <c r="CS259" s="2">
        <f t="shared" si="491"/>
        <v>239082.03</v>
      </c>
      <c r="CT259" s="2">
        <f t="shared" si="491"/>
        <v>0</v>
      </c>
      <c r="CU259" s="2">
        <f t="shared" si="491"/>
        <v>0</v>
      </c>
      <c r="CV259" s="2">
        <f t="shared" si="491"/>
        <v>0</v>
      </c>
      <c r="CW259" s="2">
        <f t="shared" si="491"/>
        <v>44816.89</v>
      </c>
      <c r="CX259" s="2">
        <f t="shared" si="491"/>
        <v>0</v>
      </c>
      <c r="CY259" s="2">
        <f t="shared" si="491"/>
        <v>0</v>
      </c>
      <c r="CZ259" s="2">
        <f t="shared" si="491"/>
        <v>0</v>
      </c>
      <c r="DA259" s="2">
        <f t="shared" si="491"/>
        <v>0</v>
      </c>
      <c r="DB259" s="2">
        <f t="shared" si="491"/>
        <v>0</v>
      </c>
      <c r="DC259" s="2">
        <f t="shared" si="491"/>
        <v>0</v>
      </c>
      <c r="DD259" s="2">
        <f t="shared" si="491"/>
        <v>0</v>
      </c>
      <c r="DE259" s="2">
        <f t="shared" si="491"/>
        <v>0</v>
      </c>
      <c r="DF259" s="2">
        <f t="shared" si="491"/>
        <v>291766.31</v>
      </c>
      <c r="DG259" s="2">
        <f t="shared" si="491"/>
        <v>0</v>
      </c>
      <c r="DH259" s="2">
        <f t="shared" si="491"/>
        <v>0</v>
      </c>
      <c r="DI259" s="2">
        <f t="shared" si="491"/>
        <v>0</v>
      </c>
      <c r="DJ259" s="2">
        <f t="shared" si="491"/>
        <v>0</v>
      </c>
      <c r="DK259" s="2">
        <f t="shared" si="491"/>
        <v>0</v>
      </c>
      <c r="DL259" s="2">
        <f t="shared" si="491"/>
        <v>0</v>
      </c>
      <c r="DM259" s="2">
        <f t="shared" si="491"/>
        <v>0</v>
      </c>
      <c r="DN259" s="2">
        <f t="shared" si="491"/>
        <v>0</v>
      </c>
      <c r="DO259" s="2">
        <f t="shared" si="491"/>
        <v>0</v>
      </c>
      <c r="DP259" s="2">
        <f t="shared" si="491"/>
        <v>0</v>
      </c>
      <c r="DQ259" s="2">
        <f t="shared" si="491"/>
        <v>0</v>
      </c>
      <c r="DR259" s="2">
        <f t="shared" si="491"/>
        <v>0</v>
      </c>
      <c r="DS259" s="2">
        <f t="shared" si="491"/>
        <v>0</v>
      </c>
      <c r="DT259" s="2">
        <f t="shared" si="491"/>
        <v>0</v>
      </c>
      <c r="DU259" s="2">
        <f t="shared" si="491"/>
        <v>0</v>
      </c>
      <c r="DV259" s="2">
        <f t="shared" si="491"/>
        <v>0</v>
      </c>
      <c r="DW259" s="2">
        <f t="shared" si="491"/>
        <v>0</v>
      </c>
      <c r="DX259" s="2">
        <f t="shared" si="491"/>
        <v>0</v>
      </c>
      <c r="DY259" s="2">
        <f t="shared" si="491"/>
        <v>0</v>
      </c>
      <c r="DZ259" s="2">
        <f t="shared" si="491"/>
        <v>0</v>
      </c>
      <c r="EA259" s="2">
        <f t="shared" ref="EA259:FX259" si="492">EA254</f>
        <v>0</v>
      </c>
      <c r="EB259" s="2">
        <f t="shared" si="492"/>
        <v>0</v>
      </c>
      <c r="EC259" s="2">
        <f t="shared" si="492"/>
        <v>137028.51999999999</v>
      </c>
      <c r="ED259" s="2">
        <f t="shared" si="492"/>
        <v>0</v>
      </c>
      <c r="EE259" s="2">
        <f t="shared" si="492"/>
        <v>0</v>
      </c>
      <c r="EF259" s="2">
        <f t="shared" si="492"/>
        <v>0</v>
      </c>
      <c r="EG259" s="2">
        <f t="shared" si="492"/>
        <v>0</v>
      </c>
      <c r="EH259" s="2">
        <f t="shared" si="492"/>
        <v>0</v>
      </c>
      <c r="EI259" s="2">
        <f t="shared" si="492"/>
        <v>0</v>
      </c>
      <c r="EJ259" s="2">
        <f t="shared" si="492"/>
        <v>183605.26</v>
      </c>
      <c r="EK259" s="2">
        <f t="shared" si="492"/>
        <v>0</v>
      </c>
      <c r="EL259" s="2">
        <f t="shared" si="492"/>
        <v>0</v>
      </c>
      <c r="EM259" s="2">
        <f t="shared" si="492"/>
        <v>0</v>
      </c>
      <c r="EN259" s="2">
        <f t="shared" si="492"/>
        <v>0</v>
      </c>
      <c r="EO259" s="2">
        <f t="shared" si="492"/>
        <v>0</v>
      </c>
      <c r="EP259" s="2">
        <f t="shared" si="492"/>
        <v>0</v>
      </c>
      <c r="EQ259" s="2">
        <f t="shared" si="492"/>
        <v>0</v>
      </c>
      <c r="ER259" s="2">
        <f t="shared" si="492"/>
        <v>0</v>
      </c>
      <c r="ES259" s="2">
        <f t="shared" si="492"/>
        <v>62315.14</v>
      </c>
      <c r="ET259" s="2">
        <f t="shared" si="492"/>
        <v>0</v>
      </c>
      <c r="EU259" s="2">
        <f t="shared" si="492"/>
        <v>0</v>
      </c>
      <c r="EV259" s="2">
        <f t="shared" si="492"/>
        <v>0</v>
      </c>
      <c r="EW259" s="2">
        <f t="shared" si="492"/>
        <v>0</v>
      </c>
      <c r="EX259" s="2">
        <f t="shared" si="492"/>
        <v>0</v>
      </c>
      <c r="EY259" s="2">
        <f t="shared" si="492"/>
        <v>0</v>
      </c>
      <c r="EZ259" s="2">
        <f t="shared" si="492"/>
        <v>0</v>
      </c>
      <c r="FA259" s="2">
        <f t="shared" si="492"/>
        <v>0</v>
      </c>
      <c r="FB259" s="2">
        <f t="shared" si="492"/>
        <v>12877.38</v>
      </c>
      <c r="FC259" s="2">
        <f t="shared" si="492"/>
        <v>12730.34</v>
      </c>
      <c r="FD259" s="2">
        <f t="shared" si="492"/>
        <v>0</v>
      </c>
      <c r="FE259" s="2">
        <f t="shared" si="492"/>
        <v>0</v>
      </c>
      <c r="FF259" s="2">
        <f t="shared" si="492"/>
        <v>42888.5</v>
      </c>
      <c r="FG259" s="2">
        <f t="shared" si="492"/>
        <v>0</v>
      </c>
      <c r="FH259" s="2">
        <f t="shared" si="492"/>
        <v>0</v>
      </c>
      <c r="FI259" s="2">
        <f t="shared" si="492"/>
        <v>115662.06</v>
      </c>
      <c r="FJ259" s="2">
        <f t="shared" si="492"/>
        <v>0</v>
      </c>
      <c r="FK259" s="2">
        <f t="shared" si="492"/>
        <v>0</v>
      </c>
      <c r="FL259" s="2">
        <f t="shared" si="492"/>
        <v>287838.06</v>
      </c>
      <c r="FM259" s="2">
        <f t="shared" si="492"/>
        <v>0</v>
      </c>
      <c r="FN259" s="2">
        <f t="shared" si="492"/>
        <v>0</v>
      </c>
      <c r="FO259" s="2">
        <f t="shared" si="492"/>
        <v>0</v>
      </c>
      <c r="FP259" s="2">
        <f t="shared" si="492"/>
        <v>0</v>
      </c>
      <c r="FQ259" s="2">
        <f t="shared" si="492"/>
        <v>0</v>
      </c>
      <c r="FR259" s="2">
        <f t="shared" si="492"/>
        <v>0</v>
      </c>
      <c r="FS259" s="2">
        <f t="shared" si="492"/>
        <v>24730.02</v>
      </c>
      <c r="FT259" s="2">
        <f t="shared" si="492"/>
        <v>0</v>
      </c>
      <c r="FU259" s="2">
        <f t="shared" si="492"/>
        <v>0</v>
      </c>
      <c r="FV259" s="2">
        <f t="shared" si="492"/>
        <v>0</v>
      </c>
      <c r="FW259" s="2">
        <f t="shared" si="492"/>
        <v>56333.56</v>
      </c>
      <c r="FX259" s="2">
        <f t="shared" si="492"/>
        <v>0</v>
      </c>
      <c r="FY259" s="46"/>
      <c r="FZ259" s="2">
        <f>SUM(C259:FX259)</f>
        <v>14715029.210000003</v>
      </c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</row>
    <row r="260" spans="1:193" x14ac:dyDescent="0.35">
      <c r="A260" s="3" t="s">
        <v>561</v>
      </c>
      <c r="B260" s="2" t="s">
        <v>988</v>
      </c>
      <c r="C260" s="2">
        <f t="shared" ref="C260:AH260" si="493">ROUND(C258+C259,2)</f>
        <v>78846284.329999998</v>
      </c>
      <c r="D260" s="2">
        <f t="shared" si="493"/>
        <v>431808356.31</v>
      </c>
      <c r="E260" s="2">
        <f t="shared" si="493"/>
        <v>67420160.260000005</v>
      </c>
      <c r="F260" s="2">
        <f t="shared" si="493"/>
        <v>279308518.79000002</v>
      </c>
      <c r="G260" s="2">
        <f t="shared" si="493"/>
        <v>22106559.920000002</v>
      </c>
      <c r="H260" s="2">
        <f t="shared" si="493"/>
        <v>13104216</v>
      </c>
      <c r="I260" s="2">
        <f t="shared" si="493"/>
        <v>95928015.040000007</v>
      </c>
      <c r="J260" s="2">
        <f t="shared" si="493"/>
        <v>23732084.260000002</v>
      </c>
      <c r="K260" s="2">
        <f t="shared" si="493"/>
        <v>4291648.5199999996</v>
      </c>
      <c r="L260" s="2">
        <f t="shared" si="493"/>
        <v>25518068.579999998</v>
      </c>
      <c r="M260" s="2">
        <f t="shared" si="493"/>
        <v>12020414.189999999</v>
      </c>
      <c r="N260" s="2">
        <f t="shared" si="493"/>
        <v>583241364.50999999</v>
      </c>
      <c r="O260" s="2">
        <f t="shared" si="493"/>
        <v>138098429.58000001</v>
      </c>
      <c r="P260" s="2">
        <f t="shared" si="493"/>
        <v>5233861.42</v>
      </c>
      <c r="Q260" s="2">
        <f t="shared" si="493"/>
        <v>497756853.94999999</v>
      </c>
      <c r="R260" s="2">
        <f t="shared" si="493"/>
        <v>79741189.230000004</v>
      </c>
      <c r="S260" s="2">
        <f t="shared" si="493"/>
        <v>18804445.859999999</v>
      </c>
      <c r="T260" s="2">
        <f t="shared" si="493"/>
        <v>3304565.02</v>
      </c>
      <c r="U260" s="2">
        <f t="shared" si="493"/>
        <v>1380522.54</v>
      </c>
      <c r="V260" s="2">
        <f t="shared" si="493"/>
        <v>4296432.82</v>
      </c>
      <c r="W260" s="2">
        <f t="shared" si="493"/>
        <v>1309869.04</v>
      </c>
      <c r="X260" s="2">
        <f t="shared" si="493"/>
        <v>1262581.68</v>
      </c>
      <c r="Y260" s="2">
        <f t="shared" si="493"/>
        <v>10943986.710000001</v>
      </c>
      <c r="Z260" s="2">
        <f t="shared" si="493"/>
        <v>3878706.77</v>
      </c>
      <c r="AA260" s="2">
        <f t="shared" si="493"/>
        <v>349328610.19</v>
      </c>
      <c r="AB260" s="2">
        <f t="shared" si="493"/>
        <v>308064492.61000001</v>
      </c>
      <c r="AC260" s="2">
        <f t="shared" si="493"/>
        <v>10669305.99</v>
      </c>
      <c r="AD260" s="2">
        <f t="shared" si="493"/>
        <v>16635271.52</v>
      </c>
      <c r="AE260" s="2">
        <f t="shared" si="493"/>
        <v>2241390.11</v>
      </c>
      <c r="AF260" s="2">
        <f t="shared" si="493"/>
        <v>3388260.83</v>
      </c>
      <c r="AG260" s="2">
        <f t="shared" si="493"/>
        <v>7849542.8600000003</v>
      </c>
      <c r="AH260" s="2">
        <f t="shared" si="493"/>
        <v>11286241.33</v>
      </c>
      <c r="AI260" s="2">
        <f t="shared" ref="AI260:BN260" si="494">ROUND(AI258+AI259,2)</f>
        <v>5477636.79</v>
      </c>
      <c r="AJ260" s="2">
        <f t="shared" si="494"/>
        <v>3713794.02</v>
      </c>
      <c r="AK260" s="2">
        <f t="shared" si="494"/>
        <v>3420012.79</v>
      </c>
      <c r="AL260" s="2">
        <f t="shared" si="494"/>
        <v>4717336.72</v>
      </c>
      <c r="AM260" s="2">
        <f t="shared" si="494"/>
        <v>4834588.8099999996</v>
      </c>
      <c r="AN260" s="2">
        <f t="shared" si="494"/>
        <v>4486564.6100000003</v>
      </c>
      <c r="AO260" s="2">
        <f t="shared" si="494"/>
        <v>46808768.869999997</v>
      </c>
      <c r="AP260" s="2">
        <f t="shared" si="494"/>
        <v>1015214733.09</v>
      </c>
      <c r="AQ260" s="2">
        <f t="shared" si="494"/>
        <v>4492206.33</v>
      </c>
      <c r="AR260" s="2">
        <f t="shared" si="494"/>
        <v>681169266.61000001</v>
      </c>
      <c r="AS260" s="2">
        <f t="shared" si="494"/>
        <v>77860117.370000005</v>
      </c>
      <c r="AT260" s="2">
        <f t="shared" si="494"/>
        <v>27514045.739999998</v>
      </c>
      <c r="AU260" s="2">
        <f t="shared" si="494"/>
        <v>4658955.3899999997</v>
      </c>
      <c r="AV260" s="2">
        <f t="shared" si="494"/>
        <v>5024100.53</v>
      </c>
      <c r="AW260" s="2">
        <f t="shared" si="494"/>
        <v>4499446.92</v>
      </c>
      <c r="AX260" s="2">
        <f t="shared" si="494"/>
        <v>2057632.03</v>
      </c>
      <c r="AY260" s="2">
        <f t="shared" si="494"/>
        <v>5915279.1399999997</v>
      </c>
      <c r="AZ260" s="2">
        <f t="shared" si="494"/>
        <v>138987888.74000001</v>
      </c>
      <c r="BA260" s="2">
        <f t="shared" si="494"/>
        <v>100454667.16</v>
      </c>
      <c r="BB260" s="2">
        <f t="shared" si="494"/>
        <v>82656373.920000002</v>
      </c>
      <c r="BC260" s="2">
        <f t="shared" si="494"/>
        <v>280440748.43000001</v>
      </c>
      <c r="BD260" s="2">
        <f t="shared" si="494"/>
        <v>40249170.119999997</v>
      </c>
      <c r="BE260" s="2">
        <f t="shared" si="494"/>
        <v>13057552.9</v>
      </c>
      <c r="BF260" s="2">
        <f t="shared" si="494"/>
        <v>282621790.81</v>
      </c>
      <c r="BG260" s="2">
        <f t="shared" si="494"/>
        <v>11982834.369999999</v>
      </c>
      <c r="BH260" s="2">
        <f t="shared" si="494"/>
        <v>7549687.8300000001</v>
      </c>
      <c r="BI260" s="2">
        <f t="shared" si="494"/>
        <v>4637598.87</v>
      </c>
      <c r="BJ260" s="2">
        <f t="shared" si="494"/>
        <v>69860947.609999999</v>
      </c>
      <c r="BK260" s="2">
        <f t="shared" si="494"/>
        <v>390865660.95999998</v>
      </c>
      <c r="BL260" s="2">
        <f t="shared" si="494"/>
        <v>1879363.17</v>
      </c>
      <c r="BM260" s="2">
        <f t="shared" si="494"/>
        <v>5395043.3099999996</v>
      </c>
      <c r="BN260" s="2">
        <f t="shared" si="494"/>
        <v>34207723.689999998</v>
      </c>
      <c r="BO260" s="2">
        <f t="shared" ref="BO260:DZ260" si="495">ROUND(BO258+BO259,2)</f>
        <v>14008511.49</v>
      </c>
      <c r="BP260" s="2">
        <f t="shared" si="495"/>
        <v>3022779.33</v>
      </c>
      <c r="BQ260" s="2">
        <f t="shared" si="495"/>
        <v>72603146.829999998</v>
      </c>
      <c r="BR260" s="2">
        <f t="shared" si="495"/>
        <v>51695078.789999999</v>
      </c>
      <c r="BS260" s="2">
        <f t="shared" si="495"/>
        <v>14897026.75</v>
      </c>
      <c r="BT260" s="2">
        <f t="shared" si="495"/>
        <v>5644681.1799999997</v>
      </c>
      <c r="BU260" s="2">
        <f t="shared" si="495"/>
        <v>5944350.79</v>
      </c>
      <c r="BV260" s="2">
        <f t="shared" si="495"/>
        <v>14785185.1</v>
      </c>
      <c r="BW260" s="2">
        <f t="shared" si="495"/>
        <v>23767564.960000001</v>
      </c>
      <c r="BX260" s="2">
        <f t="shared" si="495"/>
        <v>1542901.81</v>
      </c>
      <c r="BY260" s="2">
        <f t="shared" si="495"/>
        <v>5981661.4100000001</v>
      </c>
      <c r="BZ260" s="2">
        <f t="shared" si="495"/>
        <v>4027336.71</v>
      </c>
      <c r="CA260" s="2">
        <f t="shared" si="495"/>
        <v>3076568.02</v>
      </c>
      <c r="CB260" s="2">
        <f t="shared" si="495"/>
        <v>813412481.88</v>
      </c>
      <c r="CC260" s="2">
        <f t="shared" si="495"/>
        <v>3557625.94</v>
      </c>
      <c r="CD260" s="2">
        <f t="shared" si="495"/>
        <v>1211944.3999999999</v>
      </c>
      <c r="CE260" s="2">
        <f t="shared" si="495"/>
        <v>3162249.65</v>
      </c>
      <c r="CF260" s="2">
        <f t="shared" si="495"/>
        <v>2194409.6800000002</v>
      </c>
      <c r="CG260" s="2">
        <f t="shared" si="495"/>
        <v>3584080.08</v>
      </c>
      <c r="CH260" s="2">
        <f t="shared" si="495"/>
        <v>2143968.11</v>
      </c>
      <c r="CI260" s="2">
        <f t="shared" si="495"/>
        <v>8555576.1500000004</v>
      </c>
      <c r="CJ260" s="2">
        <f t="shared" si="495"/>
        <v>10978153.34</v>
      </c>
      <c r="CK260" s="2">
        <f t="shared" si="495"/>
        <v>55978055.359999999</v>
      </c>
      <c r="CL260" s="2">
        <f t="shared" si="495"/>
        <v>14358603.630000001</v>
      </c>
      <c r="CM260" s="2">
        <f t="shared" si="495"/>
        <v>9233008.8399999999</v>
      </c>
      <c r="CN260" s="2">
        <f t="shared" si="495"/>
        <v>351097256.26999998</v>
      </c>
      <c r="CO260" s="2">
        <f t="shared" si="495"/>
        <v>154791504.22999999</v>
      </c>
      <c r="CP260" s="2">
        <f t="shared" si="495"/>
        <v>11433637.439999999</v>
      </c>
      <c r="CQ260" s="2">
        <f t="shared" si="495"/>
        <v>10205099.640000001</v>
      </c>
      <c r="CR260" s="2">
        <f t="shared" si="495"/>
        <v>3677167.12</v>
      </c>
      <c r="CS260" s="2">
        <f t="shared" si="495"/>
        <v>4202871.8</v>
      </c>
      <c r="CT260" s="2">
        <f t="shared" si="495"/>
        <v>2546623.79</v>
      </c>
      <c r="CU260" s="2">
        <f t="shared" si="495"/>
        <v>5398970.1699999999</v>
      </c>
      <c r="CV260" s="2">
        <f t="shared" si="495"/>
        <v>1176684.73</v>
      </c>
      <c r="CW260" s="2">
        <f t="shared" si="495"/>
        <v>3670089.93</v>
      </c>
      <c r="CX260" s="2">
        <f t="shared" si="495"/>
        <v>6094732.79</v>
      </c>
      <c r="CY260" s="2">
        <f t="shared" si="495"/>
        <v>1248005.03</v>
      </c>
      <c r="CZ260" s="2">
        <f t="shared" si="495"/>
        <v>20627962.239999998</v>
      </c>
      <c r="DA260" s="2">
        <f t="shared" si="495"/>
        <v>3739031.97</v>
      </c>
      <c r="DB260" s="2">
        <f t="shared" si="495"/>
        <v>4829785.63</v>
      </c>
      <c r="DC260" s="2">
        <f t="shared" si="495"/>
        <v>3660350.21</v>
      </c>
      <c r="DD260" s="2">
        <f t="shared" si="495"/>
        <v>3579436.51</v>
      </c>
      <c r="DE260" s="2">
        <f t="shared" si="495"/>
        <v>4553860.68</v>
      </c>
      <c r="DF260" s="2">
        <f t="shared" si="495"/>
        <v>220171107.84999999</v>
      </c>
      <c r="DG260" s="2">
        <f t="shared" si="495"/>
        <v>2234952.04</v>
      </c>
      <c r="DH260" s="2">
        <f t="shared" si="495"/>
        <v>19470035.079999998</v>
      </c>
      <c r="DI260" s="2">
        <f t="shared" si="495"/>
        <v>27046596.579999998</v>
      </c>
      <c r="DJ260" s="2">
        <f t="shared" si="495"/>
        <v>7957532.2999999998</v>
      </c>
      <c r="DK260" s="2">
        <f t="shared" si="495"/>
        <v>6235388.2400000002</v>
      </c>
      <c r="DL260" s="2">
        <f t="shared" si="495"/>
        <v>65969218.630000003</v>
      </c>
      <c r="DM260" s="2">
        <f t="shared" si="495"/>
        <v>4440186</v>
      </c>
      <c r="DN260" s="2">
        <f t="shared" si="495"/>
        <v>16078347.800000001</v>
      </c>
      <c r="DO260" s="2">
        <f t="shared" si="495"/>
        <v>38631131.200000003</v>
      </c>
      <c r="DP260" s="2">
        <f t="shared" si="495"/>
        <v>3871263.26</v>
      </c>
      <c r="DQ260" s="2">
        <f t="shared" si="495"/>
        <v>11141898.960000001</v>
      </c>
      <c r="DR260" s="2">
        <f t="shared" si="495"/>
        <v>15620516.02</v>
      </c>
      <c r="DS260" s="2">
        <f t="shared" si="495"/>
        <v>7619968.6699999999</v>
      </c>
      <c r="DT260" s="2">
        <f t="shared" si="495"/>
        <v>3690806.11</v>
      </c>
      <c r="DU260" s="2">
        <f t="shared" si="495"/>
        <v>5244798.28</v>
      </c>
      <c r="DV260" s="2">
        <f t="shared" si="495"/>
        <v>3772818.15</v>
      </c>
      <c r="DW260" s="2">
        <f t="shared" si="495"/>
        <v>4608388.25</v>
      </c>
      <c r="DX260" s="2">
        <f t="shared" si="495"/>
        <v>3811652.82</v>
      </c>
      <c r="DY260" s="2">
        <f t="shared" si="495"/>
        <v>4901614.07</v>
      </c>
      <c r="DZ260" s="2">
        <f t="shared" si="495"/>
        <v>8295269.54</v>
      </c>
      <c r="EA260" s="2">
        <f t="shared" ref="EA260:FX260" si="496">ROUND(EA258+EA259,2)</f>
        <v>6990510.96</v>
      </c>
      <c r="EB260" s="2">
        <f t="shared" si="496"/>
        <v>6635142.8399999999</v>
      </c>
      <c r="EC260" s="2">
        <f t="shared" si="496"/>
        <v>4157958.32</v>
      </c>
      <c r="ED260" s="2">
        <f t="shared" si="496"/>
        <v>23472137.91</v>
      </c>
      <c r="EE260" s="2">
        <f t="shared" si="496"/>
        <v>3625052.02</v>
      </c>
      <c r="EF260" s="2">
        <f t="shared" si="496"/>
        <v>15426421.609999999</v>
      </c>
      <c r="EG260" s="2">
        <f t="shared" si="496"/>
        <v>4154642.37</v>
      </c>
      <c r="EH260" s="2">
        <f t="shared" si="496"/>
        <v>4131474.94</v>
      </c>
      <c r="EI260" s="2">
        <f t="shared" si="496"/>
        <v>156318643.71000001</v>
      </c>
      <c r="EJ260" s="2">
        <f t="shared" si="496"/>
        <v>110377688.88</v>
      </c>
      <c r="EK260" s="2">
        <f t="shared" si="496"/>
        <v>8320449.4199999999</v>
      </c>
      <c r="EL260" s="2">
        <f t="shared" si="496"/>
        <v>5837730.5800000001</v>
      </c>
      <c r="EM260" s="2">
        <f t="shared" si="496"/>
        <v>5311364.71</v>
      </c>
      <c r="EN260" s="2">
        <f t="shared" si="496"/>
        <v>11636169.720000001</v>
      </c>
      <c r="EO260" s="2">
        <f t="shared" si="496"/>
        <v>4544808.24</v>
      </c>
      <c r="EP260" s="2">
        <f t="shared" si="496"/>
        <v>6204435.9100000001</v>
      </c>
      <c r="EQ260" s="2">
        <f t="shared" si="496"/>
        <v>29774743.809999999</v>
      </c>
      <c r="ER260" s="2">
        <f t="shared" si="496"/>
        <v>5125251.95</v>
      </c>
      <c r="ES260" s="2">
        <f t="shared" si="496"/>
        <v>3280041.96</v>
      </c>
      <c r="ET260" s="2">
        <f t="shared" si="496"/>
        <v>4356324.13</v>
      </c>
      <c r="EU260" s="2">
        <f t="shared" si="496"/>
        <v>7988030.6399999997</v>
      </c>
      <c r="EV260" s="2">
        <f t="shared" si="496"/>
        <v>1756284.2</v>
      </c>
      <c r="EW260" s="2">
        <f t="shared" si="496"/>
        <v>12310312.970000001</v>
      </c>
      <c r="EX260" s="2">
        <f t="shared" si="496"/>
        <v>3791058.95</v>
      </c>
      <c r="EY260" s="2">
        <f t="shared" si="496"/>
        <v>7712873.8300000001</v>
      </c>
      <c r="EZ260" s="2">
        <f t="shared" si="496"/>
        <v>2785771.63</v>
      </c>
      <c r="FA260" s="2">
        <f t="shared" si="496"/>
        <v>40565328.399999999</v>
      </c>
      <c r="FB260" s="2">
        <f t="shared" si="496"/>
        <v>4669135.07</v>
      </c>
      <c r="FC260" s="2">
        <f t="shared" si="496"/>
        <v>19308547.309999999</v>
      </c>
      <c r="FD260" s="2">
        <f t="shared" si="496"/>
        <v>5750524.75</v>
      </c>
      <c r="FE260" s="2">
        <f t="shared" si="496"/>
        <v>1792120.73</v>
      </c>
      <c r="FF260" s="2">
        <f t="shared" si="496"/>
        <v>3577540.21</v>
      </c>
      <c r="FG260" s="2">
        <f t="shared" si="496"/>
        <v>2619354.91</v>
      </c>
      <c r="FH260" s="2">
        <f t="shared" si="496"/>
        <v>1699007.17</v>
      </c>
      <c r="FI260" s="2">
        <f t="shared" si="496"/>
        <v>19864084.07</v>
      </c>
      <c r="FJ260" s="2">
        <f t="shared" si="496"/>
        <v>22797952.800000001</v>
      </c>
      <c r="FK260" s="2">
        <f t="shared" si="496"/>
        <v>28802469.870000001</v>
      </c>
      <c r="FL260" s="2">
        <f t="shared" si="496"/>
        <v>94492932.569999993</v>
      </c>
      <c r="FM260" s="2">
        <f t="shared" si="496"/>
        <v>44786937.950000003</v>
      </c>
      <c r="FN260" s="2">
        <f t="shared" si="496"/>
        <v>263522403.81</v>
      </c>
      <c r="FO260" s="2">
        <f t="shared" si="496"/>
        <v>13522508.17</v>
      </c>
      <c r="FP260" s="2">
        <f t="shared" si="496"/>
        <v>27763927.629999999</v>
      </c>
      <c r="FQ260" s="2">
        <f t="shared" si="496"/>
        <v>12016173.42</v>
      </c>
      <c r="FR260" s="2">
        <f t="shared" si="496"/>
        <v>3324301.46</v>
      </c>
      <c r="FS260" s="2">
        <f t="shared" si="496"/>
        <v>3289221.67</v>
      </c>
      <c r="FT260" s="2">
        <f t="shared" si="496"/>
        <v>1436897.26</v>
      </c>
      <c r="FU260" s="2">
        <f t="shared" si="496"/>
        <v>10306594.300000001</v>
      </c>
      <c r="FV260" s="2">
        <f t="shared" si="496"/>
        <v>9126561.9900000002</v>
      </c>
      <c r="FW260" s="2">
        <f t="shared" si="496"/>
        <v>2933185.69</v>
      </c>
      <c r="FX260" s="2">
        <f t="shared" si="496"/>
        <v>1690711.52</v>
      </c>
      <c r="FY260" s="2"/>
      <c r="FZ260" s="2">
        <f>SUM(C260:FX260)</f>
        <v>9801909047.6199913</v>
      </c>
      <c r="GA260" s="62"/>
      <c r="GB260" s="2">
        <f>FZ260-GA260</f>
        <v>9801909047.6199913</v>
      </c>
      <c r="GC260" s="2"/>
      <c r="GD260" s="2"/>
      <c r="GE260" s="2"/>
      <c r="GF260" s="2"/>
      <c r="GG260" s="2"/>
      <c r="GH260" s="2"/>
      <c r="GI260" s="2"/>
      <c r="GJ260" s="2"/>
      <c r="GK260" s="2"/>
    </row>
    <row r="261" spans="1:193" x14ac:dyDescent="0.35">
      <c r="A261" s="2"/>
      <c r="B261" s="2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2"/>
      <c r="FZ261" s="2"/>
      <c r="GA261" s="29"/>
      <c r="GB261" s="2"/>
      <c r="GC261" s="2"/>
      <c r="GD261" s="2"/>
      <c r="GE261" s="2"/>
      <c r="GF261" s="2"/>
      <c r="GG261" s="2"/>
      <c r="GH261" s="2"/>
      <c r="GI261" s="2"/>
      <c r="GJ261" s="2"/>
      <c r="GK261" s="2"/>
    </row>
    <row r="262" spans="1:193" x14ac:dyDescent="0.35">
      <c r="A262" s="3" t="s">
        <v>490</v>
      </c>
      <c r="B262" s="30" t="s">
        <v>562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</row>
    <row r="263" spans="1:193" x14ac:dyDescent="0.35">
      <c r="A263" s="3" t="s">
        <v>563</v>
      </c>
      <c r="B263" s="2" t="s">
        <v>564</v>
      </c>
      <c r="C263" s="29">
        <f t="shared" ref="C263:AH263" si="497">C49</f>
        <v>2.7E-2</v>
      </c>
      <c r="D263" s="29">
        <f t="shared" si="497"/>
        <v>2.7E-2</v>
      </c>
      <c r="E263" s="29">
        <f t="shared" si="497"/>
        <v>2.7E-2</v>
      </c>
      <c r="F263" s="29">
        <f t="shared" si="497"/>
        <v>2.7E-2</v>
      </c>
      <c r="G263" s="29">
        <f t="shared" si="497"/>
        <v>2.5264999999999999E-2</v>
      </c>
      <c r="H263" s="29">
        <f t="shared" si="497"/>
        <v>2.7E-2</v>
      </c>
      <c r="I263" s="29">
        <f t="shared" si="497"/>
        <v>2.7E-2</v>
      </c>
      <c r="J263" s="29">
        <f t="shared" si="497"/>
        <v>2.7E-2</v>
      </c>
      <c r="K263" s="29">
        <f t="shared" si="497"/>
        <v>2.7E-2</v>
      </c>
      <c r="L263" s="29">
        <f t="shared" si="497"/>
        <v>2.6894999999999999E-2</v>
      </c>
      <c r="M263" s="29">
        <f t="shared" si="497"/>
        <v>2.5946999999999998E-2</v>
      </c>
      <c r="N263" s="29">
        <f t="shared" si="497"/>
        <v>1.8756000000000002E-2</v>
      </c>
      <c r="O263" s="29">
        <f t="shared" si="497"/>
        <v>2.7E-2</v>
      </c>
      <c r="P263" s="29">
        <f t="shared" si="497"/>
        <v>2.7E-2</v>
      </c>
      <c r="Q263" s="29">
        <f t="shared" si="497"/>
        <v>2.7E-2</v>
      </c>
      <c r="R263" s="29">
        <f t="shared" si="497"/>
        <v>2.7E-2</v>
      </c>
      <c r="S263" s="29">
        <f t="shared" si="497"/>
        <v>2.6013999999999999E-2</v>
      </c>
      <c r="T263" s="29">
        <f t="shared" si="497"/>
        <v>2.4301E-2</v>
      </c>
      <c r="U263" s="29">
        <f t="shared" si="497"/>
        <v>2.3800999999999999E-2</v>
      </c>
      <c r="V263" s="29">
        <f t="shared" si="497"/>
        <v>2.7E-2</v>
      </c>
      <c r="W263" s="29">
        <f t="shared" si="497"/>
        <v>2.7E-2</v>
      </c>
      <c r="X263" s="29">
        <f t="shared" si="497"/>
        <v>1.5755999999999999E-2</v>
      </c>
      <c r="Y263" s="29">
        <f t="shared" si="497"/>
        <v>2.4498000000000002E-2</v>
      </c>
      <c r="Z263" s="29">
        <f t="shared" si="497"/>
        <v>2.359E-2</v>
      </c>
      <c r="AA263" s="29">
        <f t="shared" si="497"/>
        <v>2.7E-2</v>
      </c>
      <c r="AB263" s="29">
        <f t="shared" si="497"/>
        <v>2.7E-2</v>
      </c>
      <c r="AC263" s="29">
        <f t="shared" si="497"/>
        <v>2.0982000000000001E-2</v>
      </c>
      <c r="AD263" s="29">
        <f t="shared" si="497"/>
        <v>1.9693000000000002E-2</v>
      </c>
      <c r="AE263" s="29">
        <f t="shared" si="497"/>
        <v>1.2814000000000001E-2</v>
      </c>
      <c r="AF263" s="29">
        <f t="shared" si="497"/>
        <v>1.1674E-2</v>
      </c>
      <c r="AG263" s="29">
        <f t="shared" si="497"/>
        <v>1.2485E-2</v>
      </c>
      <c r="AH263" s="29">
        <f t="shared" si="497"/>
        <v>2.2123E-2</v>
      </c>
      <c r="AI263" s="29">
        <f t="shared" ref="AI263:BN263" si="498">AI49</f>
        <v>2.7E-2</v>
      </c>
      <c r="AJ263" s="29">
        <f t="shared" si="498"/>
        <v>2.3788E-2</v>
      </c>
      <c r="AK263" s="29">
        <f t="shared" si="498"/>
        <v>2.128E-2</v>
      </c>
      <c r="AL263" s="29">
        <f t="shared" si="498"/>
        <v>2.7E-2</v>
      </c>
      <c r="AM263" s="29">
        <f t="shared" si="498"/>
        <v>2.1449000000000003E-2</v>
      </c>
      <c r="AN263" s="29">
        <f t="shared" si="498"/>
        <v>2.7E-2</v>
      </c>
      <c r="AO263" s="29">
        <f t="shared" si="498"/>
        <v>2.7E-2</v>
      </c>
      <c r="AP263" s="29">
        <f t="shared" si="498"/>
        <v>2.7E-2</v>
      </c>
      <c r="AQ263" s="29">
        <f t="shared" si="498"/>
        <v>1.8685E-2</v>
      </c>
      <c r="AR263" s="29">
        <f t="shared" si="498"/>
        <v>2.7E-2</v>
      </c>
      <c r="AS263" s="29">
        <f t="shared" si="498"/>
        <v>1.2137999999999999E-2</v>
      </c>
      <c r="AT263" s="29">
        <f t="shared" si="498"/>
        <v>2.7E-2</v>
      </c>
      <c r="AU263" s="29">
        <f t="shared" si="498"/>
        <v>2.4187999999999998E-2</v>
      </c>
      <c r="AV263" s="29">
        <f t="shared" si="498"/>
        <v>2.7E-2</v>
      </c>
      <c r="AW263" s="29">
        <f t="shared" si="498"/>
        <v>2.4431000000000001E-2</v>
      </c>
      <c r="AX263" s="29">
        <f t="shared" si="498"/>
        <v>2.1797999999999998E-2</v>
      </c>
      <c r="AY263" s="29">
        <f t="shared" si="498"/>
        <v>2.7E-2</v>
      </c>
      <c r="AZ263" s="29">
        <f t="shared" si="498"/>
        <v>1.5720000000000001E-2</v>
      </c>
      <c r="BA263" s="29">
        <f t="shared" si="498"/>
        <v>2.6893999999999998E-2</v>
      </c>
      <c r="BB263" s="29">
        <f t="shared" si="498"/>
        <v>2.4684000000000001E-2</v>
      </c>
      <c r="BC263" s="29">
        <f t="shared" si="498"/>
        <v>2.0715000000000001E-2</v>
      </c>
      <c r="BD263" s="29">
        <f t="shared" si="498"/>
        <v>2.7E-2</v>
      </c>
      <c r="BE263" s="29">
        <f t="shared" si="498"/>
        <v>2.7E-2</v>
      </c>
      <c r="BF263" s="29">
        <f t="shared" si="498"/>
        <v>2.7E-2</v>
      </c>
      <c r="BG263" s="29">
        <f t="shared" si="498"/>
        <v>2.7E-2</v>
      </c>
      <c r="BH263" s="29">
        <f t="shared" si="498"/>
        <v>2.6419000000000002E-2</v>
      </c>
      <c r="BI263" s="29">
        <f t="shared" si="498"/>
        <v>1.3433E-2</v>
      </c>
      <c r="BJ263" s="29">
        <f t="shared" si="498"/>
        <v>2.7E-2</v>
      </c>
      <c r="BK263" s="29">
        <f t="shared" si="498"/>
        <v>2.7E-2</v>
      </c>
      <c r="BL263" s="29">
        <f t="shared" si="498"/>
        <v>2.7E-2</v>
      </c>
      <c r="BM263" s="29">
        <f t="shared" si="498"/>
        <v>2.5833999999999999E-2</v>
      </c>
      <c r="BN263" s="29">
        <f t="shared" si="498"/>
        <v>2.7E-2</v>
      </c>
      <c r="BO263" s="29">
        <f t="shared" ref="BO263:DM263" si="499">BO49</f>
        <v>2.0202999999999999E-2</v>
      </c>
      <c r="BP263" s="29">
        <f t="shared" si="499"/>
        <v>2.6702E-2</v>
      </c>
      <c r="BQ263" s="29">
        <f t="shared" si="499"/>
        <v>2.6759000000000002E-2</v>
      </c>
      <c r="BR263" s="29">
        <f t="shared" si="499"/>
        <v>9.6999999999999986E-3</v>
      </c>
      <c r="BS263" s="29">
        <f t="shared" si="499"/>
        <v>4.3949999999999996E-3</v>
      </c>
      <c r="BT263" s="29">
        <f t="shared" si="499"/>
        <v>6.6509999999999998E-3</v>
      </c>
      <c r="BU263" s="29">
        <f t="shared" si="499"/>
        <v>1.3811E-2</v>
      </c>
      <c r="BV263" s="29">
        <f t="shared" si="499"/>
        <v>1.0330000000000001E-2</v>
      </c>
      <c r="BW263" s="29">
        <f t="shared" si="499"/>
        <v>1.5736E-2</v>
      </c>
      <c r="BX263" s="29">
        <f t="shared" si="499"/>
        <v>1.9067000000000001E-2</v>
      </c>
      <c r="BY263" s="29">
        <f t="shared" si="499"/>
        <v>2.7E-2</v>
      </c>
      <c r="BZ263" s="29">
        <f t="shared" si="499"/>
        <v>2.7E-2</v>
      </c>
      <c r="CA263" s="29">
        <f t="shared" si="499"/>
        <v>2.3040999999999999E-2</v>
      </c>
      <c r="CB263" s="29">
        <f t="shared" si="499"/>
        <v>2.7E-2</v>
      </c>
      <c r="CC263" s="29">
        <f t="shared" si="499"/>
        <v>2.7E-2</v>
      </c>
      <c r="CD263" s="29">
        <f t="shared" si="499"/>
        <v>2.452E-2</v>
      </c>
      <c r="CE263" s="29">
        <f t="shared" si="499"/>
        <v>2.7E-2</v>
      </c>
      <c r="CF263" s="29">
        <f t="shared" si="499"/>
        <v>2.4333999999999998E-2</v>
      </c>
      <c r="CG263" s="29">
        <f t="shared" si="499"/>
        <v>2.7E-2</v>
      </c>
      <c r="CH263" s="29">
        <f t="shared" si="499"/>
        <v>2.7E-2</v>
      </c>
      <c r="CI263" s="29">
        <f t="shared" si="499"/>
        <v>2.7E-2</v>
      </c>
      <c r="CJ263" s="29">
        <f t="shared" si="499"/>
        <v>2.6513999999999999E-2</v>
      </c>
      <c r="CK263" s="29">
        <f t="shared" si="499"/>
        <v>1.1601E-2</v>
      </c>
      <c r="CL263" s="29">
        <f t="shared" si="499"/>
        <v>1.3228999999999999E-2</v>
      </c>
      <c r="CM263" s="29">
        <f t="shared" si="499"/>
        <v>7.2740000000000001E-3</v>
      </c>
      <c r="CN263" s="29">
        <f t="shared" si="499"/>
        <v>2.7E-2</v>
      </c>
      <c r="CO263" s="29">
        <f t="shared" si="499"/>
        <v>2.7E-2</v>
      </c>
      <c r="CP263" s="29">
        <f t="shared" si="499"/>
        <v>1.8135999999999999E-2</v>
      </c>
      <c r="CQ263" s="29">
        <f t="shared" si="499"/>
        <v>1.7426999999999998E-2</v>
      </c>
      <c r="CR263" s="29">
        <f t="shared" si="499"/>
        <v>4.169E-3</v>
      </c>
      <c r="CS263" s="29">
        <f t="shared" si="499"/>
        <v>2.7E-2</v>
      </c>
      <c r="CT263" s="29">
        <f t="shared" si="499"/>
        <v>1.3519999999999999E-2</v>
      </c>
      <c r="CU263" s="29">
        <f t="shared" si="499"/>
        <v>2.4615999999999999E-2</v>
      </c>
      <c r="CV263" s="29">
        <f t="shared" si="499"/>
        <v>1.5979E-2</v>
      </c>
      <c r="CW263" s="29">
        <f t="shared" si="499"/>
        <v>1.7379000000000002E-2</v>
      </c>
      <c r="CX263" s="29">
        <f t="shared" si="499"/>
        <v>2.6824000000000001E-2</v>
      </c>
      <c r="CY263" s="29">
        <f t="shared" si="499"/>
        <v>2.7E-2</v>
      </c>
      <c r="CZ263" s="29">
        <f t="shared" si="499"/>
        <v>2.7E-2</v>
      </c>
      <c r="DA263" s="29">
        <f t="shared" si="499"/>
        <v>2.7E-2</v>
      </c>
      <c r="DB263" s="29">
        <f t="shared" si="499"/>
        <v>2.7E-2</v>
      </c>
      <c r="DC263" s="29">
        <f t="shared" si="499"/>
        <v>2.2418E-2</v>
      </c>
      <c r="DD263" s="29">
        <f t="shared" si="499"/>
        <v>3.4300000000000003E-3</v>
      </c>
      <c r="DE263" s="29">
        <f t="shared" si="499"/>
        <v>1.1894999999999999E-2</v>
      </c>
      <c r="DF263" s="29">
        <f t="shared" si="499"/>
        <v>2.7E-2</v>
      </c>
      <c r="DG263" s="29">
        <f t="shared" si="499"/>
        <v>2.5453E-2</v>
      </c>
      <c r="DH263" s="29">
        <f t="shared" si="499"/>
        <v>2.5515999999999997E-2</v>
      </c>
      <c r="DI263" s="29">
        <f t="shared" si="499"/>
        <v>2.3844999999999998E-2</v>
      </c>
      <c r="DJ263" s="29">
        <f t="shared" si="499"/>
        <v>2.5883E-2</v>
      </c>
      <c r="DK263" s="29">
        <f t="shared" si="499"/>
        <v>2.0658000000000003E-2</v>
      </c>
      <c r="DL263" s="29">
        <f t="shared" si="499"/>
        <v>2.6966999999999998E-2</v>
      </c>
      <c r="DM263" s="29">
        <f t="shared" si="499"/>
        <v>2.4899000000000001E-2</v>
      </c>
      <c r="DN263" s="29">
        <v>2.7E-2</v>
      </c>
      <c r="DO263" s="29">
        <f>DO49</f>
        <v>2.7E-2</v>
      </c>
      <c r="DP263" s="29">
        <f>DP49</f>
        <v>2.7E-2</v>
      </c>
      <c r="DQ263" s="29">
        <v>2.4545000000000001E-2</v>
      </c>
      <c r="DR263" s="29">
        <f t="shared" ref="DR263:FH263" si="500">DR49</f>
        <v>2.7E-2</v>
      </c>
      <c r="DS263" s="29">
        <f t="shared" si="500"/>
        <v>2.7E-2</v>
      </c>
      <c r="DT263" s="29">
        <f t="shared" si="500"/>
        <v>2.6728999999999999E-2</v>
      </c>
      <c r="DU263" s="29">
        <f t="shared" si="500"/>
        <v>2.7E-2</v>
      </c>
      <c r="DV263" s="29">
        <f t="shared" si="500"/>
        <v>2.7E-2</v>
      </c>
      <c r="DW263" s="29">
        <f t="shared" si="500"/>
        <v>2.6997E-2</v>
      </c>
      <c r="DX263" s="29">
        <f t="shared" si="500"/>
        <v>2.3931000000000001E-2</v>
      </c>
      <c r="DY263" s="29">
        <f t="shared" si="500"/>
        <v>1.7927999999999999E-2</v>
      </c>
      <c r="DZ263" s="29">
        <f t="shared" si="500"/>
        <v>2.2661999999999998E-2</v>
      </c>
      <c r="EA263" s="29">
        <f t="shared" si="500"/>
        <v>1.1192000000000001E-2</v>
      </c>
      <c r="EB263" s="29">
        <f t="shared" si="500"/>
        <v>2.7E-2</v>
      </c>
      <c r="EC263" s="29">
        <f t="shared" si="500"/>
        <v>2.7E-2</v>
      </c>
      <c r="ED263" s="29">
        <f t="shared" si="500"/>
        <v>4.084E-3</v>
      </c>
      <c r="EE263" s="29">
        <f t="shared" si="500"/>
        <v>2.7E-2</v>
      </c>
      <c r="EF263" s="29">
        <f t="shared" si="500"/>
        <v>2.4594999999999999E-2</v>
      </c>
      <c r="EG263" s="29">
        <f t="shared" si="500"/>
        <v>2.7E-2</v>
      </c>
      <c r="EH263" s="29">
        <f t="shared" si="500"/>
        <v>2.7E-2</v>
      </c>
      <c r="EI263" s="29">
        <f t="shared" si="500"/>
        <v>2.7E-2</v>
      </c>
      <c r="EJ263" s="29">
        <f t="shared" si="500"/>
        <v>2.7E-2</v>
      </c>
      <c r="EK263" s="29">
        <f t="shared" si="500"/>
        <v>5.7670000000000004E-3</v>
      </c>
      <c r="EL263" s="29">
        <f t="shared" si="500"/>
        <v>6.143E-3</v>
      </c>
      <c r="EM263" s="29">
        <f t="shared" si="500"/>
        <v>2.1308000000000001E-2</v>
      </c>
      <c r="EN263" s="29">
        <f t="shared" si="500"/>
        <v>2.7E-2</v>
      </c>
      <c r="EO263" s="29">
        <f t="shared" si="500"/>
        <v>2.7E-2</v>
      </c>
      <c r="EP263" s="29">
        <f t="shared" si="500"/>
        <v>2.5585999999999998E-2</v>
      </c>
      <c r="EQ263" s="29">
        <f t="shared" si="500"/>
        <v>5.5929999999999999E-3</v>
      </c>
      <c r="ER263" s="29">
        <f t="shared" si="500"/>
        <v>2.1283E-2</v>
      </c>
      <c r="ES263" s="29">
        <f t="shared" si="500"/>
        <v>2.7E-2</v>
      </c>
      <c r="ET263" s="29">
        <f t="shared" si="500"/>
        <v>2.7E-2</v>
      </c>
      <c r="EU263" s="29">
        <f t="shared" si="500"/>
        <v>2.7E-2</v>
      </c>
      <c r="EV263" s="29">
        <f t="shared" si="500"/>
        <v>1.5009E-2</v>
      </c>
      <c r="EW263" s="29">
        <f t="shared" si="500"/>
        <v>7.2809999999999993E-3</v>
      </c>
      <c r="EX263" s="29">
        <f t="shared" si="500"/>
        <v>8.9099999999999995E-3</v>
      </c>
      <c r="EY263" s="29">
        <f t="shared" si="500"/>
        <v>2.7E-2</v>
      </c>
      <c r="EZ263" s="29">
        <f t="shared" si="500"/>
        <v>2.7E-2</v>
      </c>
      <c r="FA263" s="29">
        <f t="shared" si="500"/>
        <v>1.0666E-2</v>
      </c>
      <c r="FB263" s="29">
        <f t="shared" si="500"/>
        <v>9.6240000000000006E-3</v>
      </c>
      <c r="FC263" s="29">
        <f t="shared" si="500"/>
        <v>2.7E-2</v>
      </c>
      <c r="FD263" s="29">
        <f t="shared" si="500"/>
        <v>2.7E-2</v>
      </c>
      <c r="FE263" s="29">
        <f t="shared" si="500"/>
        <v>1.9181E-2</v>
      </c>
      <c r="FF263" s="29">
        <f t="shared" si="500"/>
        <v>2.7E-2</v>
      </c>
      <c r="FG263" s="29">
        <f t="shared" si="500"/>
        <v>2.7E-2</v>
      </c>
      <c r="FH263" s="29">
        <f t="shared" si="500"/>
        <v>2.4771999999999999E-2</v>
      </c>
      <c r="FI263" s="29">
        <v>9.639E-3</v>
      </c>
      <c r="FJ263" s="29">
        <v>2.2207999999999999E-2</v>
      </c>
      <c r="FK263" s="29">
        <f t="shared" ref="FK263:FX263" si="501">FK49</f>
        <v>1.0845E-2</v>
      </c>
      <c r="FL263" s="29">
        <f t="shared" si="501"/>
        <v>2.7E-2</v>
      </c>
      <c r="FM263" s="29">
        <f t="shared" si="501"/>
        <v>2.3414000000000001E-2</v>
      </c>
      <c r="FN263" s="29">
        <f t="shared" si="501"/>
        <v>2.7E-2</v>
      </c>
      <c r="FO263" s="29">
        <f t="shared" si="501"/>
        <v>4.2009999999999999E-3</v>
      </c>
      <c r="FP263" s="29">
        <f t="shared" si="501"/>
        <v>1.2143000000000001E-2</v>
      </c>
      <c r="FQ263" s="29">
        <f t="shared" si="501"/>
        <v>2.188E-2</v>
      </c>
      <c r="FR263" s="29">
        <f t="shared" si="501"/>
        <v>5.9360000000000003E-3</v>
      </c>
      <c r="FS263" s="29">
        <f t="shared" si="501"/>
        <v>5.0679999999999996E-3</v>
      </c>
      <c r="FT263" s="29">
        <f t="shared" si="501"/>
        <v>3.3940000000000003E-3</v>
      </c>
      <c r="FU263" s="29">
        <f t="shared" si="501"/>
        <v>2.3344999999999998E-2</v>
      </c>
      <c r="FV263" s="29">
        <f t="shared" si="501"/>
        <v>2.0032000000000001E-2</v>
      </c>
      <c r="FW263" s="29">
        <f t="shared" si="501"/>
        <v>2.6498000000000001E-2</v>
      </c>
      <c r="FX263" s="29">
        <f t="shared" si="501"/>
        <v>2.4674999999999999E-2</v>
      </c>
      <c r="FY263" s="46"/>
      <c r="FZ263" s="2"/>
      <c r="GA263" s="29"/>
      <c r="GB263" s="2"/>
      <c r="GC263" s="2"/>
      <c r="GD263" s="2"/>
      <c r="GE263" s="2"/>
      <c r="GF263" s="2"/>
      <c r="GG263" s="2"/>
      <c r="GH263" s="2"/>
      <c r="GI263" s="2"/>
      <c r="GJ263" s="2"/>
      <c r="GK263" s="2"/>
    </row>
    <row r="264" spans="1:193" x14ac:dyDescent="0.35">
      <c r="A264" s="2"/>
      <c r="B264" s="2" t="s">
        <v>989</v>
      </c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"/>
      <c r="FZ264" s="2"/>
      <c r="GA264" s="29"/>
      <c r="GB264" s="2"/>
      <c r="GC264" s="2"/>
      <c r="GD264" s="2"/>
      <c r="GE264" s="2"/>
      <c r="GF264" s="2"/>
      <c r="GG264" s="2"/>
      <c r="GH264" s="2"/>
      <c r="GI264" s="2"/>
      <c r="GJ264" s="2"/>
      <c r="GK264" s="2"/>
    </row>
    <row r="265" spans="1:193" x14ac:dyDescent="0.35">
      <c r="A265" s="3" t="s">
        <v>565</v>
      </c>
      <c r="B265" s="2" t="s">
        <v>566</v>
      </c>
      <c r="C265" s="29">
        <f t="shared" ref="C265:AH265" si="502">ROUND((C260-(C103*C44)-C47)/C48,6)</f>
        <v>6.1342000000000001E-2</v>
      </c>
      <c r="D265" s="29">
        <f t="shared" si="502"/>
        <v>9.4182000000000002E-2</v>
      </c>
      <c r="E265" s="29">
        <f t="shared" si="502"/>
        <v>5.3897E-2</v>
      </c>
      <c r="F265" s="29">
        <f t="shared" si="502"/>
        <v>8.3771999999999999E-2</v>
      </c>
      <c r="G265" s="29">
        <f t="shared" si="502"/>
        <v>3.7775999999999997E-2</v>
      </c>
      <c r="H265" s="29">
        <f t="shared" si="502"/>
        <v>8.8696999999999998E-2</v>
      </c>
      <c r="I265" s="29">
        <f t="shared" si="502"/>
        <v>7.9602999999999993E-2</v>
      </c>
      <c r="J265" s="29">
        <f t="shared" si="502"/>
        <v>0.118696</v>
      </c>
      <c r="K265" s="29">
        <f t="shared" si="502"/>
        <v>8.0312999999999996E-2</v>
      </c>
      <c r="L265" s="29">
        <f t="shared" si="502"/>
        <v>2.716E-2</v>
      </c>
      <c r="M265" s="29">
        <f t="shared" si="502"/>
        <v>3.5196999999999999E-2</v>
      </c>
      <c r="N265" s="29">
        <f t="shared" si="502"/>
        <v>5.9470000000000002E-2</v>
      </c>
      <c r="O265" s="29">
        <f t="shared" si="502"/>
        <v>4.8641999999999998E-2</v>
      </c>
      <c r="P265" s="29">
        <f t="shared" si="502"/>
        <v>8.9693999999999996E-2</v>
      </c>
      <c r="Q265" s="29">
        <f t="shared" si="502"/>
        <v>8.516E-2</v>
      </c>
      <c r="R265" s="29">
        <f t="shared" si="502"/>
        <v>1.048743</v>
      </c>
      <c r="S265" s="29">
        <f t="shared" si="502"/>
        <v>2.9401E-2</v>
      </c>
      <c r="T265" s="29">
        <f t="shared" si="502"/>
        <v>0.119689</v>
      </c>
      <c r="U265" s="29">
        <f t="shared" si="502"/>
        <v>4.2770000000000002E-2</v>
      </c>
      <c r="V265" s="29">
        <f t="shared" si="502"/>
        <v>0.107234</v>
      </c>
      <c r="W265" s="29">
        <f t="shared" si="502"/>
        <v>0.189303</v>
      </c>
      <c r="X265" s="29">
        <f t="shared" si="502"/>
        <v>6.5107999999999999E-2</v>
      </c>
      <c r="Y265" s="29">
        <f t="shared" si="502"/>
        <v>0.136847</v>
      </c>
      <c r="Z265" s="29">
        <f t="shared" si="502"/>
        <v>0.13705600000000001</v>
      </c>
      <c r="AA265" s="29">
        <f t="shared" si="502"/>
        <v>4.9888000000000002E-2</v>
      </c>
      <c r="AB265" s="29">
        <f t="shared" si="502"/>
        <v>2.8176E-2</v>
      </c>
      <c r="AC265" s="29">
        <f t="shared" si="502"/>
        <v>2.1080000000000002E-2</v>
      </c>
      <c r="AD265" s="29">
        <f t="shared" si="502"/>
        <v>3.1060999999999998E-2</v>
      </c>
      <c r="AE265" s="29">
        <f t="shared" si="502"/>
        <v>4.2696999999999999E-2</v>
      </c>
      <c r="AF265" s="29">
        <f t="shared" si="502"/>
        <v>3.3565999999999999E-2</v>
      </c>
      <c r="AG265" s="29">
        <f t="shared" si="502"/>
        <v>1.9612000000000001E-2</v>
      </c>
      <c r="AH265" s="29">
        <f t="shared" si="502"/>
        <v>0.23342599999999999</v>
      </c>
      <c r="AI265" s="29">
        <f t="shared" ref="AI265:BN265" si="503">ROUND((AI260-(AI103*AI44)-AI47)/AI48,6)</f>
        <v>0.44145400000000001</v>
      </c>
      <c r="AJ265" s="29">
        <f t="shared" si="503"/>
        <v>8.6027000000000006E-2</v>
      </c>
      <c r="AK265" s="29">
        <f t="shared" si="503"/>
        <v>4.9177999999999999E-2</v>
      </c>
      <c r="AL265" s="29">
        <f t="shared" si="503"/>
        <v>4.9599999999999998E-2</v>
      </c>
      <c r="AM265" s="29">
        <f t="shared" si="503"/>
        <v>7.6102000000000003E-2</v>
      </c>
      <c r="AN265" s="29">
        <f t="shared" si="503"/>
        <v>2.3052E-2</v>
      </c>
      <c r="AO265" s="29">
        <f t="shared" si="503"/>
        <v>7.4921000000000001E-2</v>
      </c>
      <c r="AP265" s="29">
        <f t="shared" si="503"/>
        <v>3.9154000000000001E-2</v>
      </c>
      <c r="AQ265" s="29">
        <f t="shared" si="503"/>
        <v>4.5936999999999999E-2</v>
      </c>
      <c r="AR265" s="29">
        <f t="shared" si="503"/>
        <v>6.1221999999999999E-2</v>
      </c>
      <c r="AS265" s="29">
        <f t="shared" si="503"/>
        <v>1.5481E-2</v>
      </c>
      <c r="AT265" s="29">
        <f t="shared" si="503"/>
        <v>6.4546999999999993E-2</v>
      </c>
      <c r="AU265" s="29">
        <f t="shared" si="503"/>
        <v>6.2323000000000003E-2</v>
      </c>
      <c r="AV265" s="29">
        <f t="shared" si="503"/>
        <v>0.10463699999999999</v>
      </c>
      <c r="AW265" s="29">
        <f t="shared" si="503"/>
        <v>0.111993</v>
      </c>
      <c r="AX265" s="29">
        <f t="shared" si="503"/>
        <v>6.4928E-2</v>
      </c>
      <c r="AY265" s="29">
        <f t="shared" si="503"/>
        <v>9.3590999999999994E-2</v>
      </c>
      <c r="AZ265" s="29">
        <f t="shared" si="503"/>
        <v>0.12331499999999999</v>
      </c>
      <c r="BA265" s="29">
        <f t="shared" si="503"/>
        <v>0.100829</v>
      </c>
      <c r="BB265" s="29">
        <f t="shared" si="503"/>
        <v>0.28489599999999998</v>
      </c>
      <c r="BC265" s="29">
        <f t="shared" si="503"/>
        <v>5.7814999999999998E-2</v>
      </c>
      <c r="BD265" s="29">
        <f t="shared" si="503"/>
        <v>6.1524000000000002E-2</v>
      </c>
      <c r="BE265" s="29">
        <f t="shared" si="503"/>
        <v>6.0252E-2</v>
      </c>
      <c r="BF265" s="29">
        <f t="shared" si="503"/>
        <v>9.0561000000000003E-2</v>
      </c>
      <c r="BG265" s="29">
        <f t="shared" si="503"/>
        <v>0.17155899999999999</v>
      </c>
      <c r="BH265" s="29">
        <f t="shared" si="503"/>
        <v>8.6799000000000001E-2</v>
      </c>
      <c r="BI265" s="29">
        <f t="shared" si="503"/>
        <v>8.2817000000000002E-2</v>
      </c>
      <c r="BJ265" s="29">
        <f t="shared" si="503"/>
        <v>6.5848000000000004E-2</v>
      </c>
      <c r="BK265" s="29">
        <f t="shared" si="503"/>
        <v>0.194605</v>
      </c>
      <c r="BL265" s="29">
        <f t="shared" si="503"/>
        <v>0.23130300000000001</v>
      </c>
      <c r="BM265" s="29">
        <f t="shared" si="503"/>
        <v>0.120772</v>
      </c>
      <c r="BN265" s="29">
        <f t="shared" si="503"/>
        <v>8.2480999999999999E-2</v>
      </c>
      <c r="BO265" s="29">
        <f t="shared" ref="BO265:DZ265" si="504">ROUND((BO260-(BO103*BO44)-BO47)/BO48,6)</f>
        <v>6.3363000000000003E-2</v>
      </c>
      <c r="BP265" s="29">
        <f t="shared" si="504"/>
        <v>2.6453000000000001E-2</v>
      </c>
      <c r="BQ265" s="29">
        <f t="shared" si="504"/>
        <v>3.2916000000000001E-2</v>
      </c>
      <c r="BR265" s="29">
        <f t="shared" si="504"/>
        <v>4.2194000000000002E-2</v>
      </c>
      <c r="BS265" s="29">
        <f t="shared" si="504"/>
        <v>1.5782999999999998E-2</v>
      </c>
      <c r="BT265" s="29">
        <f t="shared" si="504"/>
        <v>1.1838E-2</v>
      </c>
      <c r="BU265" s="29">
        <f t="shared" si="504"/>
        <v>3.2989999999999998E-2</v>
      </c>
      <c r="BV265" s="29">
        <f t="shared" si="504"/>
        <v>9.4369999999999992E-3</v>
      </c>
      <c r="BW265" s="29">
        <f t="shared" si="504"/>
        <v>1.9473000000000001E-2</v>
      </c>
      <c r="BX265" s="29">
        <f t="shared" si="504"/>
        <v>2.0174999999999998E-2</v>
      </c>
      <c r="BY265" s="29">
        <f t="shared" si="504"/>
        <v>4.1699E-2</v>
      </c>
      <c r="BZ265" s="29">
        <f t="shared" si="504"/>
        <v>8.7159E-2</v>
      </c>
      <c r="CA265" s="29">
        <f t="shared" si="504"/>
        <v>2.4452999999999999E-2</v>
      </c>
      <c r="CB265" s="29">
        <f t="shared" si="504"/>
        <v>5.3395999999999999E-2</v>
      </c>
      <c r="CC265" s="29">
        <f t="shared" si="504"/>
        <v>0.15973499999999999</v>
      </c>
      <c r="CD265" s="29">
        <f t="shared" si="504"/>
        <v>5.7376999999999997E-2</v>
      </c>
      <c r="CE265" s="29">
        <f t="shared" si="504"/>
        <v>6.6354999999999997E-2</v>
      </c>
      <c r="CF265" s="29">
        <f t="shared" si="504"/>
        <v>6.5394999999999995E-2</v>
      </c>
      <c r="CG265" s="29">
        <f t="shared" si="504"/>
        <v>0.134185</v>
      </c>
      <c r="CH265" s="29">
        <f t="shared" si="504"/>
        <v>0.112986</v>
      </c>
      <c r="CI265" s="29">
        <f t="shared" si="504"/>
        <v>6.5429000000000001E-2</v>
      </c>
      <c r="CJ265" s="29">
        <f t="shared" si="504"/>
        <v>2.4136000000000001E-2</v>
      </c>
      <c r="CK265" s="29">
        <f t="shared" si="504"/>
        <v>3.1168999999999999E-2</v>
      </c>
      <c r="CL265" s="29">
        <f t="shared" si="504"/>
        <v>5.1699000000000002E-2</v>
      </c>
      <c r="CM265" s="29">
        <f t="shared" si="504"/>
        <v>3.1426999999999997E-2</v>
      </c>
      <c r="CN265" s="29">
        <f t="shared" si="504"/>
        <v>6.3587000000000005E-2</v>
      </c>
      <c r="CO265" s="29">
        <f t="shared" si="504"/>
        <v>4.1520000000000001E-2</v>
      </c>
      <c r="CP265" s="29">
        <f t="shared" si="504"/>
        <v>1.5689999999999999E-2</v>
      </c>
      <c r="CQ265" s="29">
        <f t="shared" si="504"/>
        <v>5.3474000000000001E-2</v>
      </c>
      <c r="CR265" s="29">
        <f t="shared" si="504"/>
        <v>2.1912000000000001E-2</v>
      </c>
      <c r="CS265" s="29">
        <f t="shared" si="504"/>
        <v>6.7742999999999998E-2</v>
      </c>
      <c r="CT265" s="29">
        <f t="shared" si="504"/>
        <v>3.739E-2</v>
      </c>
      <c r="CU265" s="29">
        <f t="shared" si="504"/>
        <v>0.26922000000000001</v>
      </c>
      <c r="CV265" s="29">
        <f t="shared" si="504"/>
        <v>4.5741999999999998E-2</v>
      </c>
      <c r="CW265" s="29">
        <f t="shared" si="504"/>
        <v>4.5168E-2</v>
      </c>
      <c r="CX265" s="29">
        <f t="shared" si="504"/>
        <v>6.4450999999999994E-2</v>
      </c>
      <c r="CY265" s="29">
        <f t="shared" si="504"/>
        <v>0.180703</v>
      </c>
      <c r="CZ265" s="29">
        <f t="shared" si="504"/>
        <v>7.7808000000000002E-2</v>
      </c>
      <c r="DA265" s="29">
        <f t="shared" si="504"/>
        <v>7.4381000000000003E-2</v>
      </c>
      <c r="DB265" s="29">
        <f t="shared" si="504"/>
        <v>0.10831</v>
      </c>
      <c r="DC265" s="29">
        <f t="shared" si="504"/>
        <v>5.7710999999999998E-2</v>
      </c>
      <c r="DD265" s="29">
        <f t="shared" si="504"/>
        <v>1.1904E-2</v>
      </c>
      <c r="DE265" s="29">
        <f t="shared" si="504"/>
        <v>2.4686E-2</v>
      </c>
      <c r="DF265" s="29">
        <f t="shared" si="504"/>
        <v>7.3981000000000005E-2</v>
      </c>
      <c r="DG265" s="29">
        <f t="shared" si="504"/>
        <v>3.2145E-2</v>
      </c>
      <c r="DH265" s="29">
        <f t="shared" si="504"/>
        <v>4.5775000000000003E-2</v>
      </c>
      <c r="DI265" s="29">
        <f t="shared" si="504"/>
        <v>4.2673999999999997E-2</v>
      </c>
      <c r="DJ265" s="29">
        <f t="shared" si="504"/>
        <v>0.113362</v>
      </c>
      <c r="DK265" s="29">
        <f t="shared" si="504"/>
        <v>9.4925999999999996E-2</v>
      </c>
      <c r="DL265" s="29">
        <f t="shared" si="504"/>
        <v>6.9254999999999997E-2</v>
      </c>
      <c r="DM265" s="29">
        <f t="shared" si="504"/>
        <v>0.156999</v>
      </c>
      <c r="DN265" s="29">
        <f t="shared" si="504"/>
        <v>5.4719999999999998E-2</v>
      </c>
      <c r="DO265" s="29">
        <f t="shared" si="504"/>
        <v>9.8743999999999998E-2</v>
      </c>
      <c r="DP265" s="29">
        <f t="shared" si="504"/>
        <v>0.11164200000000001</v>
      </c>
      <c r="DQ265" s="29">
        <f t="shared" si="504"/>
        <v>2.1433000000000001E-2</v>
      </c>
      <c r="DR265" s="29">
        <f t="shared" si="504"/>
        <v>0.15420600000000001</v>
      </c>
      <c r="DS265" s="29">
        <f t="shared" si="504"/>
        <v>0.16492299999999999</v>
      </c>
      <c r="DT265" s="29">
        <f t="shared" si="504"/>
        <v>0.29738399999999998</v>
      </c>
      <c r="DU265" s="29">
        <f t="shared" si="504"/>
        <v>0.1588</v>
      </c>
      <c r="DV265" s="29">
        <f t="shared" si="504"/>
        <v>0.38114599999999998</v>
      </c>
      <c r="DW265" s="29">
        <f t="shared" si="504"/>
        <v>0.185368</v>
      </c>
      <c r="DX265" s="29">
        <f t="shared" si="504"/>
        <v>3.1219E-2</v>
      </c>
      <c r="DY265" s="29">
        <f t="shared" si="504"/>
        <v>2.1049999999999999E-2</v>
      </c>
      <c r="DZ265" s="29">
        <f t="shared" si="504"/>
        <v>3.0404E-2</v>
      </c>
      <c r="EA265" s="29">
        <f t="shared" ref="EA265:FX265" si="505">ROUND((EA260-(EA103*EA44)-EA47)/EA48,6)</f>
        <v>9.7070000000000004E-3</v>
      </c>
      <c r="EB265" s="29">
        <f t="shared" si="505"/>
        <v>6.9177000000000002E-2</v>
      </c>
      <c r="EC265" s="29">
        <f t="shared" si="505"/>
        <v>0.101003</v>
      </c>
      <c r="ED265" s="29">
        <f t="shared" si="505"/>
        <v>3.9090000000000001E-3</v>
      </c>
      <c r="EE265" s="29">
        <f t="shared" si="505"/>
        <v>0.18917800000000001</v>
      </c>
      <c r="EF265" s="29">
        <f t="shared" si="505"/>
        <v>0.138761</v>
      </c>
      <c r="EG265" s="29">
        <f t="shared" si="505"/>
        <v>0.123117</v>
      </c>
      <c r="EH265" s="29">
        <f t="shared" si="505"/>
        <v>0.26344600000000001</v>
      </c>
      <c r="EI265" s="29">
        <f t="shared" si="505"/>
        <v>0.10029399999999999</v>
      </c>
      <c r="EJ265" s="29">
        <f t="shared" si="505"/>
        <v>8.8232000000000005E-2</v>
      </c>
      <c r="EK265" s="29">
        <f t="shared" si="505"/>
        <v>1.3568E-2</v>
      </c>
      <c r="EL265" s="29">
        <f t="shared" si="505"/>
        <v>2.0067000000000002E-2</v>
      </c>
      <c r="EM265" s="29">
        <f t="shared" si="505"/>
        <v>3.7518000000000003E-2</v>
      </c>
      <c r="EN265" s="29">
        <f t="shared" si="505"/>
        <v>0.13234599999999999</v>
      </c>
      <c r="EO265" s="29">
        <f t="shared" si="505"/>
        <v>9.2709E-2</v>
      </c>
      <c r="EP265" s="29">
        <f t="shared" si="505"/>
        <v>3.8483999999999997E-2</v>
      </c>
      <c r="EQ265" s="29">
        <f t="shared" si="505"/>
        <v>1.4723999999999999E-2</v>
      </c>
      <c r="ER265" s="29">
        <f t="shared" si="505"/>
        <v>3.3071999999999997E-2</v>
      </c>
      <c r="ES265" s="29">
        <f t="shared" si="505"/>
        <v>8.3215999999999998E-2</v>
      </c>
      <c r="ET265" s="29">
        <f t="shared" si="505"/>
        <v>7.5217000000000006E-2</v>
      </c>
      <c r="EU265" s="29">
        <f t="shared" si="505"/>
        <v>0.16302900000000001</v>
      </c>
      <c r="EV265" s="29">
        <f t="shared" si="505"/>
        <v>2.0872000000000002E-2</v>
      </c>
      <c r="EW265" s="29">
        <f t="shared" si="505"/>
        <v>8.9189999999999998E-3</v>
      </c>
      <c r="EX265" s="29">
        <f t="shared" si="505"/>
        <v>6.4603999999999995E-2</v>
      </c>
      <c r="EY265" s="29">
        <f t="shared" si="505"/>
        <v>0.21981100000000001</v>
      </c>
      <c r="EZ265" s="29">
        <f t="shared" si="505"/>
        <v>8.9274999999999993E-2</v>
      </c>
      <c r="FA265" s="29">
        <f t="shared" si="505"/>
        <v>1.0194E-2</v>
      </c>
      <c r="FB265" s="29">
        <f t="shared" si="505"/>
        <v>8.5529999999999998E-3</v>
      </c>
      <c r="FC265" s="29">
        <f t="shared" si="505"/>
        <v>3.8564000000000001E-2</v>
      </c>
      <c r="FD265" s="29">
        <f t="shared" si="505"/>
        <v>0.100673</v>
      </c>
      <c r="FE265" s="29">
        <f t="shared" si="505"/>
        <v>5.1156E-2</v>
      </c>
      <c r="FF265" s="29">
        <f t="shared" si="505"/>
        <v>0.140128</v>
      </c>
      <c r="FG265" s="29">
        <f t="shared" si="505"/>
        <v>8.2638000000000003E-2</v>
      </c>
      <c r="FH265" s="29">
        <f t="shared" si="505"/>
        <v>4.1973000000000003E-2</v>
      </c>
      <c r="FI265" s="29">
        <f t="shared" si="505"/>
        <v>1.3532000000000001E-2</v>
      </c>
      <c r="FJ265" s="29">
        <f t="shared" si="505"/>
        <v>2.2076999999999999E-2</v>
      </c>
      <c r="FK265" s="29">
        <f t="shared" si="505"/>
        <v>1.2872E-2</v>
      </c>
      <c r="FL265" s="29">
        <f t="shared" si="505"/>
        <v>4.0362000000000002E-2</v>
      </c>
      <c r="FM265" s="29">
        <f t="shared" si="505"/>
        <v>3.7402999999999999E-2</v>
      </c>
      <c r="FN265" s="29">
        <f t="shared" si="505"/>
        <v>8.5718000000000003E-2</v>
      </c>
      <c r="FO265" s="29">
        <f t="shared" si="505"/>
        <v>3.9909999999999998E-3</v>
      </c>
      <c r="FP265" s="29">
        <f t="shared" si="505"/>
        <v>1.7513999999999998E-2</v>
      </c>
      <c r="FQ265" s="29">
        <f t="shared" si="505"/>
        <v>2.1481E-2</v>
      </c>
      <c r="FR265" s="29">
        <f t="shared" si="505"/>
        <v>5.5009999999999998E-3</v>
      </c>
      <c r="FS265" s="29">
        <f t="shared" si="505"/>
        <v>7.2300000000000003E-3</v>
      </c>
      <c r="FT265" s="29">
        <f t="shared" si="505"/>
        <v>2.8909999999999999E-3</v>
      </c>
      <c r="FU265" s="29">
        <f t="shared" si="505"/>
        <v>5.7845000000000001E-2</v>
      </c>
      <c r="FV265" s="29">
        <f t="shared" si="505"/>
        <v>6.1872000000000003E-2</v>
      </c>
      <c r="FW265" s="29">
        <f t="shared" si="505"/>
        <v>0.137403</v>
      </c>
      <c r="FX265" s="29">
        <f t="shared" si="505"/>
        <v>9.3779000000000001E-2</v>
      </c>
      <c r="FY265" s="29"/>
      <c r="FZ265" s="29">
        <f>SUM(C265:FX265)</f>
        <v>14.831163999999999</v>
      </c>
      <c r="GA265" s="29"/>
      <c r="GB265" s="2"/>
      <c r="GC265" s="2"/>
      <c r="GD265" s="2"/>
      <c r="GE265" s="2"/>
      <c r="GF265" s="2"/>
      <c r="GG265" s="2"/>
      <c r="GH265" s="2"/>
      <c r="GI265" s="2"/>
      <c r="GJ265" s="2"/>
      <c r="GK265" s="2"/>
    </row>
    <row r="266" spans="1:193" x14ac:dyDescent="0.35">
      <c r="A266" s="2"/>
      <c r="B266" s="2" t="s">
        <v>567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"/>
      <c r="GC266" s="2"/>
      <c r="GD266" s="2"/>
      <c r="GE266" s="2"/>
      <c r="GF266" s="2"/>
      <c r="GG266" s="2"/>
      <c r="GH266" s="2"/>
      <c r="GI266" s="2"/>
      <c r="GJ266" s="2"/>
      <c r="GK266" s="2"/>
    </row>
    <row r="267" spans="1:193" x14ac:dyDescent="0.35">
      <c r="A267" s="2"/>
      <c r="B267" s="2" t="s">
        <v>568</v>
      </c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69"/>
      <c r="GB267" s="29"/>
      <c r="GC267" s="29"/>
      <c r="GD267" s="29"/>
      <c r="GE267" s="2"/>
      <c r="GF267" s="2"/>
      <c r="GG267" s="2"/>
      <c r="GH267" s="2"/>
      <c r="GI267" s="2"/>
      <c r="GJ267" s="2"/>
      <c r="GK267" s="2"/>
    </row>
    <row r="268" spans="1:193" x14ac:dyDescent="0.35">
      <c r="A268" s="3" t="s">
        <v>569</v>
      </c>
      <c r="B268" s="2" t="s">
        <v>570</v>
      </c>
      <c r="C268" s="29">
        <f t="shared" ref="C268:AH268" si="506">ROUND(((C50)*(1+C207+C208))/C48,6)</f>
        <v>0.818268</v>
      </c>
      <c r="D268" s="29">
        <f t="shared" si="506"/>
        <v>0.21595500000000001</v>
      </c>
      <c r="E268" s="29">
        <f t="shared" si="506"/>
        <v>0.74543400000000004</v>
      </c>
      <c r="F268" s="29">
        <f t="shared" si="506"/>
        <v>0.32048900000000002</v>
      </c>
      <c r="G268" s="29">
        <f t="shared" si="506"/>
        <v>2.1136089999999998</v>
      </c>
      <c r="H268" s="29">
        <f t="shared" si="506"/>
        <v>6.7700740000000001</v>
      </c>
      <c r="I268" s="29">
        <f t="shared" si="506"/>
        <v>0.81092600000000004</v>
      </c>
      <c r="J268" s="29">
        <f t="shared" si="506"/>
        <v>4.9722400000000002</v>
      </c>
      <c r="K268" s="29">
        <f t="shared" si="506"/>
        <v>18.291446000000001</v>
      </c>
      <c r="L268" s="29">
        <f t="shared" si="506"/>
        <v>1.0915870000000001</v>
      </c>
      <c r="M268" s="29">
        <f t="shared" si="506"/>
        <v>2.6527530000000001</v>
      </c>
      <c r="N268" s="29">
        <f t="shared" si="506"/>
        <v>0.104479</v>
      </c>
      <c r="O268" s="29">
        <f t="shared" si="506"/>
        <v>0.35158800000000001</v>
      </c>
      <c r="P268" s="29">
        <f t="shared" si="506"/>
        <v>16.154547000000001</v>
      </c>
      <c r="Q268" s="29">
        <f t="shared" si="506"/>
        <v>0.184976</v>
      </c>
      <c r="R268" s="29">
        <f t="shared" si="506"/>
        <v>15.697467</v>
      </c>
      <c r="S268" s="29">
        <f t="shared" si="506"/>
        <v>1.6363300000000001</v>
      </c>
      <c r="T268" s="29">
        <f t="shared" si="506"/>
        <v>36.997695</v>
      </c>
      <c r="U268" s="29">
        <f t="shared" si="506"/>
        <v>34.353940999999999</v>
      </c>
      <c r="V268" s="29">
        <f t="shared" si="506"/>
        <v>25.343627999999999</v>
      </c>
      <c r="W268" s="29">
        <f t="shared" si="506"/>
        <v>39.214736000000002</v>
      </c>
      <c r="X268" s="29">
        <f t="shared" si="506"/>
        <v>53.754275999999997</v>
      </c>
      <c r="Y268" s="29">
        <f t="shared" si="506"/>
        <v>11.91991</v>
      </c>
      <c r="Z268" s="29">
        <f t="shared" si="506"/>
        <v>36.831102000000001</v>
      </c>
      <c r="AA268" s="29">
        <f t="shared" si="506"/>
        <v>0.14736399999999999</v>
      </c>
      <c r="AB268" s="29">
        <f t="shared" si="506"/>
        <v>9.5287999999999998E-2</v>
      </c>
      <c r="AC268" s="29">
        <f t="shared" si="506"/>
        <v>1.946523</v>
      </c>
      <c r="AD268" s="29">
        <f t="shared" si="506"/>
        <v>2.0359560000000001</v>
      </c>
      <c r="AE268" s="29">
        <f t="shared" si="506"/>
        <v>20.540614999999999</v>
      </c>
      <c r="AF268" s="29">
        <f t="shared" si="506"/>
        <v>9.9281559999999995</v>
      </c>
      <c r="AG268" s="29">
        <f t="shared" si="506"/>
        <v>2.5514709999999998</v>
      </c>
      <c r="AH268" s="29">
        <f t="shared" si="506"/>
        <v>19.993355000000001</v>
      </c>
      <c r="AI268" s="29">
        <f t="shared" ref="AI268:BN268" si="507">ROUND(((AI50)*(1+AI207+AI208))/AI48,6)</f>
        <v>79.794419000000005</v>
      </c>
      <c r="AJ268" s="29">
        <f t="shared" si="507"/>
        <v>26.784884000000002</v>
      </c>
      <c r="AK268" s="29">
        <f t="shared" si="507"/>
        <v>14.356127000000001</v>
      </c>
      <c r="AL268" s="29">
        <f t="shared" si="507"/>
        <v>11.23227</v>
      </c>
      <c r="AM268" s="29">
        <f t="shared" si="507"/>
        <v>13.642588999999999</v>
      </c>
      <c r="AN268" s="29">
        <f t="shared" si="507"/>
        <v>4.9568279999999998</v>
      </c>
      <c r="AO268" s="29">
        <f t="shared" si="507"/>
        <v>1.5833520000000001</v>
      </c>
      <c r="AP268" s="29">
        <f t="shared" si="507"/>
        <v>4.1200000000000001E-2</v>
      </c>
      <c r="AQ268" s="29">
        <f t="shared" si="507"/>
        <v>11.273180999999999</v>
      </c>
      <c r="AR268" s="29">
        <f t="shared" si="507"/>
        <v>9.1895000000000004E-2</v>
      </c>
      <c r="AS268" s="29">
        <f t="shared" si="507"/>
        <v>0.19950200000000001</v>
      </c>
      <c r="AT268" s="29">
        <f t="shared" si="507"/>
        <v>2.2399209999999998</v>
      </c>
      <c r="AU268" s="29">
        <f t="shared" si="507"/>
        <v>12.524053</v>
      </c>
      <c r="AV268" s="29">
        <f t="shared" si="507"/>
        <v>21.285696000000002</v>
      </c>
      <c r="AW268" s="29">
        <f t="shared" si="507"/>
        <v>26.176794000000001</v>
      </c>
      <c r="AX268" s="29">
        <f t="shared" si="507"/>
        <v>40.831927</v>
      </c>
      <c r="AY268" s="29">
        <f t="shared" si="507"/>
        <v>15.291727</v>
      </c>
      <c r="AZ268" s="29">
        <f t="shared" si="507"/>
        <v>9.502E-3</v>
      </c>
      <c r="BA268" s="29">
        <f t="shared" si="507"/>
        <v>1.0404420000000001</v>
      </c>
      <c r="BB268" s="29">
        <f t="shared" si="507"/>
        <v>3.4927869999999999</v>
      </c>
      <c r="BC268" s="29">
        <f t="shared" si="507"/>
        <v>0.20627499999999999</v>
      </c>
      <c r="BD268" s="29">
        <f t="shared" si="507"/>
        <v>1.6215759999999999</v>
      </c>
      <c r="BE268" s="29">
        <f t="shared" si="507"/>
        <v>4.2458910000000003</v>
      </c>
      <c r="BF268" s="29">
        <f t="shared" si="507"/>
        <v>0.335345</v>
      </c>
      <c r="BG268" s="29">
        <f t="shared" si="507"/>
        <v>15.108503000000001</v>
      </c>
      <c r="BH268" s="29">
        <f t="shared" si="507"/>
        <v>11.672397</v>
      </c>
      <c r="BI268" s="29">
        <f t="shared" si="507"/>
        <v>18.308547999999998</v>
      </c>
      <c r="BJ268" s="29">
        <f t="shared" si="507"/>
        <v>0.99343999999999999</v>
      </c>
      <c r="BK268" s="29">
        <f t="shared" si="507"/>
        <v>0.57792200000000005</v>
      </c>
      <c r="BL268" s="29">
        <f t="shared" si="507"/>
        <v>96.030023</v>
      </c>
      <c r="BM268" s="29">
        <f t="shared" si="507"/>
        <v>19.449081</v>
      </c>
      <c r="BN268" s="29">
        <f t="shared" si="507"/>
        <v>2.423959</v>
      </c>
      <c r="BO268" s="29">
        <f t="shared" ref="BO268:DZ268" si="508">ROUND(((BO50)*(1+BO207+BO208))/BO48,6)</f>
        <v>4.4067990000000004</v>
      </c>
      <c r="BP268" s="29">
        <f t="shared" si="508"/>
        <v>7.9147109999999996</v>
      </c>
      <c r="BQ268" s="29">
        <f t="shared" si="508"/>
        <v>0.46474300000000002</v>
      </c>
      <c r="BR268" s="29">
        <f t="shared" si="508"/>
        <v>0.83785399999999999</v>
      </c>
      <c r="BS268" s="29">
        <f t="shared" si="508"/>
        <v>1.1435550000000001</v>
      </c>
      <c r="BT268" s="29">
        <f t="shared" si="508"/>
        <v>2.0165060000000001</v>
      </c>
      <c r="BU268" s="29">
        <f t="shared" si="508"/>
        <v>5.3095530000000002</v>
      </c>
      <c r="BV268" s="29">
        <f t="shared" si="508"/>
        <v>0.69685799999999998</v>
      </c>
      <c r="BW268" s="29">
        <f t="shared" si="508"/>
        <v>0.87441500000000005</v>
      </c>
      <c r="BX268" s="29">
        <f t="shared" si="508"/>
        <v>11.838457</v>
      </c>
      <c r="BY268" s="29">
        <f t="shared" si="508"/>
        <v>6.32376</v>
      </c>
      <c r="BZ268" s="29">
        <f t="shared" si="508"/>
        <v>25.350218000000002</v>
      </c>
      <c r="CA268" s="29">
        <f t="shared" si="508"/>
        <v>8.7766359999999999</v>
      </c>
      <c r="CB268" s="29">
        <f t="shared" si="508"/>
        <v>6.6765000000000005E-2</v>
      </c>
      <c r="CC268" s="29">
        <f t="shared" si="508"/>
        <v>46.650098999999997</v>
      </c>
      <c r="CD268" s="29">
        <f t="shared" si="508"/>
        <v>13.077076999999999</v>
      </c>
      <c r="CE268" s="29">
        <f t="shared" si="508"/>
        <v>23.084942999999999</v>
      </c>
      <c r="CF268" s="29">
        <f t="shared" si="508"/>
        <v>27.709945999999999</v>
      </c>
      <c r="CG268" s="29">
        <f t="shared" si="508"/>
        <v>37.120581000000001</v>
      </c>
      <c r="CH268" s="29">
        <f t="shared" si="508"/>
        <v>49.316167999999998</v>
      </c>
      <c r="CI268" s="29">
        <f t="shared" si="508"/>
        <v>7.962904</v>
      </c>
      <c r="CJ268" s="29">
        <f t="shared" si="508"/>
        <v>2.1280990000000002</v>
      </c>
      <c r="CK268" s="29">
        <f t="shared" si="508"/>
        <v>0.49673600000000001</v>
      </c>
      <c r="CL268" s="29">
        <f t="shared" si="508"/>
        <v>3.3907419999999999</v>
      </c>
      <c r="CM268" s="29">
        <f t="shared" si="508"/>
        <v>3.2711700000000001</v>
      </c>
      <c r="CN268" s="29">
        <f t="shared" si="508"/>
        <v>0.185419</v>
      </c>
      <c r="CO268" s="29">
        <f t="shared" si="508"/>
        <v>0.273447</v>
      </c>
      <c r="CP268" s="29">
        <f t="shared" si="508"/>
        <v>1.3350489999999999</v>
      </c>
      <c r="CQ268" s="29">
        <f t="shared" si="508"/>
        <v>5.4728570000000003</v>
      </c>
      <c r="CR268" s="29">
        <f t="shared" si="508"/>
        <v>5.2344790000000003</v>
      </c>
      <c r="CS268" s="29">
        <f t="shared" si="508"/>
        <v>14.337683999999999</v>
      </c>
      <c r="CT268" s="29">
        <f t="shared" si="508"/>
        <v>16.745066000000001</v>
      </c>
      <c r="CU268" s="29">
        <f t="shared" si="508"/>
        <v>58.838512000000001</v>
      </c>
      <c r="CV268" s="29">
        <f t="shared" si="508"/>
        <v>41.454071999999996</v>
      </c>
      <c r="CW268" s="29">
        <f t="shared" si="508"/>
        <v>11.889843000000001</v>
      </c>
      <c r="CX268" s="29">
        <f t="shared" si="508"/>
        <v>11.137544</v>
      </c>
      <c r="CY268" s="29">
        <f t="shared" si="508"/>
        <v>150.40974700000001</v>
      </c>
      <c r="CZ268" s="29">
        <f t="shared" si="508"/>
        <v>3.821914</v>
      </c>
      <c r="DA268" s="29">
        <f t="shared" si="508"/>
        <v>21.459251999999999</v>
      </c>
      <c r="DB268" s="29">
        <f t="shared" si="508"/>
        <v>22.718436000000001</v>
      </c>
      <c r="DC268" s="29">
        <f t="shared" si="508"/>
        <v>17.526589000000001</v>
      </c>
      <c r="DD268" s="29">
        <f t="shared" si="508"/>
        <v>3.9032789999999999</v>
      </c>
      <c r="DE268" s="29">
        <f t="shared" si="508"/>
        <v>5.5628729999999997</v>
      </c>
      <c r="DF268" s="29">
        <f t="shared" si="508"/>
        <v>0.33702900000000002</v>
      </c>
      <c r="DG268" s="29">
        <f t="shared" si="508"/>
        <v>14.001253999999999</v>
      </c>
      <c r="DH268" s="29">
        <f t="shared" si="508"/>
        <v>2.3004509999999998</v>
      </c>
      <c r="DI268" s="29">
        <f t="shared" si="508"/>
        <v>1.5989720000000001</v>
      </c>
      <c r="DJ268" s="29">
        <f t="shared" si="508"/>
        <v>14.015107</v>
      </c>
      <c r="DK268" s="29">
        <f t="shared" si="508"/>
        <v>14.978821999999999</v>
      </c>
      <c r="DL268" s="29">
        <f t="shared" si="508"/>
        <v>1.0938110000000001</v>
      </c>
      <c r="DM268" s="29">
        <f t="shared" si="508"/>
        <v>37.158763999999998</v>
      </c>
      <c r="DN268" s="29">
        <f t="shared" si="508"/>
        <v>3.5587420000000001</v>
      </c>
      <c r="DO268" s="29">
        <f t="shared" si="508"/>
        <v>2.7010529999999999</v>
      </c>
      <c r="DP268" s="29">
        <f t="shared" si="508"/>
        <v>30.206885</v>
      </c>
      <c r="DQ268" s="29">
        <f t="shared" si="508"/>
        <v>2.1722290000000002</v>
      </c>
      <c r="DR268" s="29">
        <f t="shared" si="508"/>
        <v>9.8287980000000008</v>
      </c>
      <c r="DS268" s="29">
        <f t="shared" si="508"/>
        <v>19.464597999999999</v>
      </c>
      <c r="DT268" s="29">
        <f t="shared" si="508"/>
        <v>83.630302999999998</v>
      </c>
      <c r="DU268" s="29">
        <f t="shared" si="508"/>
        <v>30.459384</v>
      </c>
      <c r="DV268" s="29">
        <f t="shared" si="508"/>
        <v>97.052805000000006</v>
      </c>
      <c r="DW268" s="29">
        <f t="shared" si="508"/>
        <v>39.077908000000001</v>
      </c>
      <c r="DX268" s="29">
        <f t="shared" si="508"/>
        <v>8.9568309999999993</v>
      </c>
      <c r="DY268" s="29">
        <f t="shared" si="508"/>
        <v>4.2195799999999997</v>
      </c>
      <c r="DZ268" s="29">
        <f t="shared" si="508"/>
        <v>3.3713829999999998</v>
      </c>
      <c r="EA268" s="29">
        <f t="shared" ref="EA268:FX268" si="509">ROUND(((EA50)*(1+EA207+EA208))/EA48,6)</f>
        <v>1.4874590000000001</v>
      </c>
      <c r="EB268" s="29">
        <f t="shared" si="509"/>
        <v>9.7528900000000007</v>
      </c>
      <c r="EC268" s="29">
        <f t="shared" si="509"/>
        <v>22.421168000000002</v>
      </c>
      <c r="ED268" s="29">
        <f t="shared" si="509"/>
        <v>0.17316200000000001</v>
      </c>
      <c r="EE268" s="29">
        <f t="shared" si="509"/>
        <v>53.113843000000003</v>
      </c>
      <c r="EF268" s="29">
        <f t="shared" si="509"/>
        <v>8.4678769999999997</v>
      </c>
      <c r="EG268" s="29">
        <f t="shared" si="509"/>
        <v>31.234182000000001</v>
      </c>
      <c r="EH268" s="29">
        <f t="shared" si="509"/>
        <v>65.527940000000001</v>
      </c>
      <c r="EI268" s="29">
        <f t="shared" si="509"/>
        <v>0.62918200000000002</v>
      </c>
      <c r="EJ268" s="29">
        <f t="shared" si="509"/>
        <v>0.80998199999999998</v>
      </c>
      <c r="EK268" s="29">
        <f t="shared" si="509"/>
        <v>1.64917</v>
      </c>
      <c r="EL268" s="29">
        <f t="shared" si="509"/>
        <v>3.338133</v>
      </c>
      <c r="EM268" s="29">
        <f t="shared" si="509"/>
        <v>7.0038590000000003</v>
      </c>
      <c r="EN268" s="29">
        <f t="shared" si="509"/>
        <v>11.210554</v>
      </c>
      <c r="EO268" s="29">
        <f t="shared" si="509"/>
        <v>19.730798</v>
      </c>
      <c r="EP268" s="29">
        <f t="shared" si="509"/>
        <v>6.7172599999999996</v>
      </c>
      <c r="EQ268" s="29">
        <f t="shared" si="509"/>
        <v>4.9430000000000003E-3</v>
      </c>
      <c r="ER268" s="29">
        <f t="shared" si="509"/>
        <v>6.7225210000000004</v>
      </c>
      <c r="ES268" s="29">
        <f t="shared" si="509"/>
        <v>23.299453</v>
      </c>
      <c r="ET268" s="29">
        <f t="shared" si="509"/>
        <v>18.809619000000001</v>
      </c>
      <c r="EU268" s="29">
        <f t="shared" si="509"/>
        <v>21.14517</v>
      </c>
      <c r="EV268" s="29">
        <f t="shared" si="509"/>
        <v>10.486860999999999</v>
      </c>
      <c r="EW268" s="29">
        <f t="shared" si="509"/>
        <v>0.68018000000000001</v>
      </c>
      <c r="EX268" s="29">
        <f t="shared" si="509"/>
        <v>17.949508999999999</v>
      </c>
      <c r="EY268" s="29">
        <f t="shared" si="509"/>
        <v>24.813918000000001</v>
      </c>
      <c r="EZ268" s="29">
        <f t="shared" si="509"/>
        <v>33.518841999999999</v>
      </c>
      <c r="FA268" s="29">
        <f t="shared" si="509"/>
        <v>0.25243300000000002</v>
      </c>
      <c r="FB268" s="29">
        <f t="shared" si="509"/>
        <v>1.9455720000000001</v>
      </c>
      <c r="FC268" s="29">
        <f t="shared" si="509"/>
        <v>1.805075</v>
      </c>
      <c r="FD268" s="29">
        <f t="shared" si="509"/>
        <v>18.135480999999999</v>
      </c>
      <c r="FE268" s="29">
        <f t="shared" si="509"/>
        <v>25.53783</v>
      </c>
      <c r="FF268" s="29">
        <f t="shared" si="509"/>
        <v>36.704321</v>
      </c>
      <c r="FG268" s="29">
        <f t="shared" si="509"/>
        <v>29.907422</v>
      </c>
      <c r="FH268" s="29">
        <f t="shared" si="509"/>
        <v>26.795287999999999</v>
      </c>
      <c r="FI268" s="29">
        <f t="shared" si="509"/>
        <v>0.67914699999999995</v>
      </c>
      <c r="FJ268" s="29">
        <f t="shared" si="509"/>
        <v>1.0213909999999999</v>
      </c>
      <c r="FK268" s="29">
        <f t="shared" si="509"/>
        <v>0.455953</v>
      </c>
      <c r="FL268" s="29">
        <f t="shared" si="509"/>
        <v>0.45844099999999999</v>
      </c>
      <c r="FM268" s="29">
        <f t="shared" si="509"/>
        <v>0.88541000000000003</v>
      </c>
      <c r="FN268" s="29">
        <f t="shared" si="509"/>
        <v>0.34502699999999997</v>
      </c>
      <c r="FO268" s="29">
        <f t="shared" si="509"/>
        <v>0.32521</v>
      </c>
      <c r="FP268" s="29">
        <f t="shared" si="509"/>
        <v>0.68081999999999998</v>
      </c>
      <c r="FQ268" s="29">
        <f t="shared" si="509"/>
        <v>1.885014</v>
      </c>
      <c r="FR268" s="29">
        <f t="shared" si="509"/>
        <v>1.7170289999999999</v>
      </c>
      <c r="FS268" s="29">
        <f t="shared" si="509"/>
        <v>2.0572089999999998</v>
      </c>
      <c r="FT268" s="29">
        <f t="shared" si="509"/>
        <v>2.0433759999999999</v>
      </c>
      <c r="FU268" s="29">
        <f t="shared" si="509"/>
        <v>5.5307380000000004</v>
      </c>
      <c r="FV268" s="29">
        <f t="shared" si="509"/>
        <v>6.2823820000000001</v>
      </c>
      <c r="FW268" s="29">
        <f t="shared" si="509"/>
        <v>39.990718000000001</v>
      </c>
      <c r="FX268" s="29">
        <f t="shared" si="509"/>
        <v>64.837843000000007</v>
      </c>
      <c r="FY268" s="29"/>
      <c r="FZ268" s="29"/>
      <c r="GA268" s="29"/>
      <c r="GB268" s="29"/>
      <c r="GC268" s="29"/>
      <c r="GD268" s="29"/>
      <c r="GE268" s="2"/>
      <c r="GF268" s="2"/>
      <c r="GG268" s="2"/>
      <c r="GH268" s="2"/>
      <c r="GI268" s="2"/>
      <c r="GJ268" s="2"/>
      <c r="GK268" s="2"/>
    </row>
    <row r="269" spans="1:193" x14ac:dyDescent="0.35">
      <c r="A269" s="2"/>
      <c r="B269" s="2" t="s">
        <v>571</v>
      </c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"/>
      <c r="GB269" s="29"/>
      <c r="GC269" s="29"/>
      <c r="GD269" s="29"/>
      <c r="GE269" s="2"/>
      <c r="GF269" s="2"/>
      <c r="GG269" s="2"/>
      <c r="GH269" s="2"/>
      <c r="GI269" s="2"/>
      <c r="GJ269" s="2"/>
      <c r="GK269" s="2"/>
    </row>
    <row r="270" spans="1:193" x14ac:dyDescent="0.35">
      <c r="A270" s="2"/>
      <c r="B270" s="2" t="s">
        <v>572</v>
      </c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"/>
      <c r="GB270" s="29"/>
      <c r="GC270" s="29"/>
      <c r="GD270" s="29"/>
      <c r="GE270" s="2"/>
      <c r="GF270" s="2"/>
      <c r="GG270" s="2"/>
      <c r="GH270" s="2"/>
      <c r="GI270" s="2"/>
      <c r="GJ270" s="2"/>
      <c r="GK270" s="2"/>
    </row>
    <row r="271" spans="1:193" x14ac:dyDescent="0.35">
      <c r="A271" s="3" t="s">
        <v>573</v>
      </c>
      <c r="B271" s="2" t="s">
        <v>574</v>
      </c>
      <c r="C271" s="29">
        <f t="shared" ref="C271:AH271" si="510">MIN(C263,C265)</f>
        <v>2.7E-2</v>
      </c>
      <c r="D271" s="29">
        <f t="shared" si="510"/>
        <v>2.7E-2</v>
      </c>
      <c r="E271" s="29">
        <f t="shared" si="510"/>
        <v>2.7E-2</v>
      </c>
      <c r="F271" s="29">
        <f t="shared" si="510"/>
        <v>2.7E-2</v>
      </c>
      <c r="G271" s="29">
        <f t="shared" si="510"/>
        <v>2.5264999999999999E-2</v>
      </c>
      <c r="H271" s="29">
        <f t="shared" si="510"/>
        <v>2.7E-2</v>
      </c>
      <c r="I271" s="29">
        <f t="shared" si="510"/>
        <v>2.7E-2</v>
      </c>
      <c r="J271" s="29">
        <f t="shared" si="510"/>
        <v>2.7E-2</v>
      </c>
      <c r="K271" s="29">
        <f t="shared" si="510"/>
        <v>2.7E-2</v>
      </c>
      <c r="L271" s="29">
        <f t="shared" si="510"/>
        <v>2.6894999999999999E-2</v>
      </c>
      <c r="M271" s="29">
        <f t="shared" si="510"/>
        <v>2.5946999999999998E-2</v>
      </c>
      <c r="N271" s="29">
        <f t="shared" si="510"/>
        <v>1.8756000000000002E-2</v>
      </c>
      <c r="O271" s="29">
        <f t="shared" si="510"/>
        <v>2.7E-2</v>
      </c>
      <c r="P271" s="29">
        <f t="shared" si="510"/>
        <v>2.7E-2</v>
      </c>
      <c r="Q271" s="29">
        <f t="shared" si="510"/>
        <v>2.7E-2</v>
      </c>
      <c r="R271" s="29">
        <f t="shared" si="510"/>
        <v>2.7E-2</v>
      </c>
      <c r="S271" s="29">
        <f t="shared" si="510"/>
        <v>2.6013999999999999E-2</v>
      </c>
      <c r="T271" s="29">
        <f t="shared" si="510"/>
        <v>2.4301E-2</v>
      </c>
      <c r="U271" s="29">
        <f t="shared" si="510"/>
        <v>2.3800999999999999E-2</v>
      </c>
      <c r="V271" s="29">
        <f t="shared" si="510"/>
        <v>2.7E-2</v>
      </c>
      <c r="W271" s="29">
        <f t="shared" si="510"/>
        <v>2.7E-2</v>
      </c>
      <c r="X271" s="29">
        <f t="shared" si="510"/>
        <v>1.5755999999999999E-2</v>
      </c>
      <c r="Y271" s="29">
        <f t="shared" si="510"/>
        <v>2.4498000000000002E-2</v>
      </c>
      <c r="Z271" s="29">
        <f t="shared" si="510"/>
        <v>2.359E-2</v>
      </c>
      <c r="AA271" s="29">
        <f t="shared" si="510"/>
        <v>2.7E-2</v>
      </c>
      <c r="AB271" s="29">
        <f t="shared" si="510"/>
        <v>2.7E-2</v>
      </c>
      <c r="AC271" s="29">
        <f t="shared" si="510"/>
        <v>2.0982000000000001E-2</v>
      </c>
      <c r="AD271" s="29">
        <f t="shared" si="510"/>
        <v>1.9693000000000002E-2</v>
      </c>
      <c r="AE271" s="29">
        <f t="shared" si="510"/>
        <v>1.2814000000000001E-2</v>
      </c>
      <c r="AF271" s="29">
        <f t="shared" si="510"/>
        <v>1.1674E-2</v>
      </c>
      <c r="AG271" s="29">
        <f t="shared" si="510"/>
        <v>1.2485E-2</v>
      </c>
      <c r="AH271" s="29">
        <f t="shared" si="510"/>
        <v>2.2123E-2</v>
      </c>
      <c r="AI271" s="29">
        <f t="shared" ref="AI271:AZ271" si="511">MIN(AI263,AI265)</f>
        <v>2.7E-2</v>
      </c>
      <c r="AJ271" s="29">
        <f t="shared" si="511"/>
        <v>2.3788E-2</v>
      </c>
      <c r="AK271" s="29">
        <f t="shared" si="511"/>
        <v>2.128E-2</v>
      </c>
      <c r="AL271" s="29">
        <f t="shared" si="511"/>
        <v>2.7E-2</v>
      </c>
      <c r="AM271" s="29">
        <f t="shared" si="511"/>
        <v>2.1449000000000003E-2</v>
      </c>
      <c r="AN271" s="29">
        <f t="shared" si="511"/>
        <v>2.3052E-2</v>
      </c>
      <c r="AO271" s="29">
        <f t="shared" si="511"/>
        <v>2.7E-2</v>
      </c>
      <c r="AP271" s="29">
        <f t="shared" si="511"/>
        <v>2.7E-2</v>
      </c>
      <c r="AQ271" s="29">
        <f t="shared" si="511"/>
        <v>1.8685E-2</v>
      </c>
      <c r="AR271" s="29">
        <f t="shared" si="511"/>
        <v>2.7E-2</v>
      </c>
      <c r="AS271" s="29">
        <f t="shared" si="511"/>
        <v>1.2137999999999999E-2</v>
      </c>
      <c r="AT271" s="29">
        <f t="shared" si="511"/>
        <v>2.7E-2</v>
      </c>
      <c r="AU271" s="29">
        <f t="shared" si="511"/>
        <v>2.4187999999999998E-2</v>
      </c>
      <c r="AV271" s="29">
        <f t="shared" si="511"/>
        <v>2.7E-2</v>
      </c>
      <c r="AW271" s="29">
        <f t="shared" si="511"/>
        <v>2.4431000000000001E-2</v>
      </c>
      <c r="AX271" s="29">
        <f t="shared" si="511"/>
        <v>2.1797999999999998E-2</v>
      </c>
      <c r="AY271" s="29">
        <f t="shared" si="511"/>
        <v>2.7E-2</v>
      </c>
      <c r="AZ271" s="29">
        <f t="shared" si="511"/>
        <v>1.5720000000000001E-2</v>
      </c>
      <c r="BA271" s="29">
        <f t="shared" ref="BA271:DL271" si="512">MIN(BA263,BA265)</f>
        <v>2.6893999999999998E-2</v>
      </c>
      <c r="BB271" s="29">
        <f t="shared" si="512"/>
        <v>2.4684000000000001E-2</v>
      </c>
      <c r="BC271" s="29">
        <f t="shared" si="512"/>
        <v>2.0715000000000001E-2</v>
      </c>
      <c r="BD271" s="29">
        <f t="shared" si="512"/>
        <v>2.7E-2</v>
      </c>
      <c r="BE271" s="29">
        <f t="shared" si="512"/>
        <v>2.7E-2</v>
      </c>
      <c r="BF271" s="29">
        <f t="shared" si="512"/>
        <v>2.7E-2</v>
      </c>
      <c r="BG271" s="29">
        <f t="shared" si="512"/>
        <v>2.7E-2</v>
      </c>
      <c r="BH271" s="29">
        <f t="shared" si="512"/>
        <v>2.6419000000000002E-2</v>
      </c>
      <c r="BI271" s="29">
        <f t="shared" si="512"/>
        <v>1.3433E-2</v>
      </c>
      <c r="BJ271" s="29">
        <f t="shared" si="512"/>
        <v>2.7E-2</v>
      </c>
      <c r="BK271" s="29">
        <f t="shared" si="512"/>
        <v>2.7E-2</v>
      </c>
      <c r="BL271" s="29">
        <f t="shared" si="512"/>
        <v>2.7E-2</v>
      </c>
      <c r="BM271" s="29">
        <f t="shared" si="512"/>
        <v>2.5833999999999999E-2</v>
      </c>
      <c r="BN271" s="29">
        <f t="shared" si="512"/>
        <v>2.7E-2</v>
      </c>
      <c r="BO271" s="29">
        <f t="shared" si="512"/>
        <v>2.0202999999999999E-2</v>
      </c>
      <c r="BP271" s="29">
        <f t="shared" si="512"/>
        <v>2.6453000000000001E-2</v>
      </c>
      <c r="BQ271" s="29">
        <f t="shared" si="512"/>
        <v>2.6759000000000002E-2</v>
      </c>
      <c r="BR271" s="29">
        <f t="shared" si="512"/>
        <v>9.6999999999999986E-3</v>
      </c>
      <c r="BS271" s="29">
        <f t="shared" si="512"/>
        <v>4.3949999999999996E-3</v>
      </c>
      <c r="BT271" s="29">
        <f t="shared" si="512"/>
        <v>6.6509999999999998E-3</v>
      </c>
      <c r="BU271" s="29">
        <f t="shared" si="512"/>
        <v>1.3811E-2</v>
      </c>
      <c r="BV271" s="29">
        <f t="shared" si="512"/>
        <v>9.4369999999999992E-3</v>
      </c>
      <c r="BW271" s="29">
        <f t="shared" si="512"/>
        <v>1.5736E-2</v>
      </c>
      <c r="BX271" s="29">
        <f t="shared" si="512"/>
        <v>1.9067000000000001E-2</v>
      </c>
      <c r="BY271" s="29">
        <f t="shared" si="512"/>
        <v>2.7E-2</v>
      </c>
      <c r="BZ271" s="29">
        <f t="shared" si="512"/>
        <v>2.7E-2</v>
      </c>
      <c r="CA271" s="29">
        <f t="shared" si="512"/>
        <v>2.3040999999999999E-2</v>
      </c>
      <c r="CB271" s="29">
        <f t="shared" si="512"/>
        <v>2.7E-2</v>
      </c>
      <c r="CC271" s="29">
        <f t="shared" si="512"/>
        <v>2.7E-2</v>
      </c>
      <c r="CD271" s="29">
        <f t="shared" si="512"/>
        <v>2.452E-2</v>
      </c>
      <c r="CE271" s="29">
        <f t="shared" si="512"/>
        <v>2.7E-2</v>
      </c>
      <c r="CF271" s="29">
        <f t="shared" si="512"/>
        <v>2.4333999999999998E-2</v>
      </c>
      <c r="CG271" s="29">
        <f t="shared" si="512"/>
        <v>2.7E-2</v>
      </c>
      <c r="CH271" s="29">
        <f t="shared" si="512"/>
        <v>2.7E-2</v>
      </c>
      <c r="CI271" s="29">
        <f t="shared" si="512"/>
        <v>2.7E-2</v>
      </c>
      <c r="CJ271" s="29">
        <f t="shared" si="512"/>
        <v>2.4136000000000001E-2</v>
      </c>
      <c r="CK271" s="29">
        <f t="shared" si="512"/>
        <v>1.1601E-2</v>
      </c>
      <c r="CL271" s="29">
        <f t="shared" si="512"/>
        <v>1.3228999999999999E-2</v>
      </c>
      <c r="CM271" s="29">
        <f t="shared" si="512"/>
        <v>7.2740000000000001E-3</v>
      </c>
      <c r="CN271" s="29">
        <f t="shared" si="512"/>
        <v>2.7E-2</v>
      </c>
      <c r="CO271" s="29">
        <f t="shared" si="512"/>
        <v>2.7E-2</v>
      </c>
      <c r="CP271" s="29">
        <f t="shared" si="512"/>
        <v>1.5689999999999999E-2</v>
      </c>
      <c r="CQ271" s="29">
        <f t="shared" si="512"/>
        <v>1.7426999999999998E-2</v>
      </c>
      <c r="CR271" s="29">
        <f t="shared" si="512"/>
        <v>4.169E-3</v>
      </c>
      <c r="CS271" s="29">
        <f t="shared" si="512"/>
        <v>2.7E-2</v>
      </c>
      <c r="CT271" s="29">
        <f t="shared" si="512"/>
        <v>1.3519999999999999E-2</v>
      </c>
      <c r="CU271" s="29">
        <f t="shared" si="512"/>
        <v>2.4615999999999999E-2</v>
      </c>
      <c r="CV271" s="29">
        <f t="shared" si="512"/>
        <v>1.5979E-2</v>
      </c>
      <c r="CW271" s="29">
        <f t="shared" si="512"/>
        <v>1.7379000000000002E-2</v>
      </c>
      <c r="CX271" s="29">
        <f t="shared" si="512"/>
        <v>2.6824000000000001E-2</v>
      </c>
      <c r="CY271" s="29">
        <f t="shared" si="512"/>
        <v>2.7E-2</v>
      </c>
      <c r="CZ271" s="29">
        <f t="shared" si="512"/>
        <v>2.7E-2</v>
      </c>
      <c r="DA271" s="29">
        <f t="shared" si="512"/>
        <v>2.7E-2</v>
      </c>
      <c r="DB271" s="29">
        <f t="shared" si="512"/>
        <v>2.7E-2</v>
      </c>
      <c r="DC271" s="29">
        <f t="shared" si="512"/>
        <v>2.2418E-2</v>
      </c>
      <c r="DD271" s="29">
        <f t="shared" si="512"/>
        <v>3.4300000000000003E-3</v>
      </c>
      <c r="DE271" s="29">
        <f t="shared" si="512"/>
        <v>1.1894999999999999E-2</v>
      </c>
      <c r="DF271" s="29">
        <f t="shared" si="512"/>
        <v>2.7E-2</v>
      </c>
      <c r="DG271" s="29">
        <f t="shared" si="512"/>
        <v>2.5453E-2</v>
      </c>
      <c r="DH271" s="29">
        <f t="shared" si="512"/>
        <v>2.5515999999999997E-2</v>
      </c>
      <c r="DI271" s="29">
        <f t="shared" si="512"/>
        <v>2.3844999999999998E-2</v>
      </c>
      <c r="DJ271" s="29">
        <f t="shared" si="512"/>
        <v>2.5883E-2</v>
      </c>
      <c r="DK271" s="29">
        <f t="shared" si="512"/>
        <v>2.0658000000000003E-2</v>
      </c>
      <c r="DL271" s="29">
        <f t="shared" si="512"/>
        <v>2.6966999999999998E-2</v>
      </c>
      <c r="DM271" s="29">
        <f t="shared" ref="DM271:FX271" si="513">MIN(DM263,DM265)</f>
        <v>2.4899000000000001E-2</v>
      </c>
      <c r="DN271" s="29">
        <f t="shared" si="513"/>
        <v>2.7E-2</v>
      </c>
      <c r="DO271" s="29">
        <f t="shared" si="513"/>
        <v>2.7E-2</v>
      </c>
      <c r="DP271" s="29">
        <f t="shared" si="513"/>
        <v>2.7E-2</v>
      </c>
      <c r="DQ271" s="29">
        <f t="shared" si="513"/>
        <v>2.1433000000000001E-2</v>
      </c>
      <c r="DR271" s="29">
        <f t="shared" si="513"/>
        <v>2.7E-2</v>
      </c>
      <c r="DS271" s="29">
        <f t="shared" si="513"/>
        <v>2.7E-2</v>
      </c>
      <c r="DT271" s="29">
        <f t="shared" si="513"/>
        <v>2.6728999999999999E-2</v>
      </c>
      <c r="DU271" s="29">
        <f t="shared" si="513"/>
        <v>2.7E-2</v>
      </c>
      <c r="DV271" s="29">
        <f t="shared" si="513"/>
        <v>2.7E-2</v>
      </c>
      <c r="DW271" s="29">
        <f t="shared" si="513"/>
        <v>2.6997E-2</v>
      </c>
      <c r="DX271" s="29">
        <f t="shared" si="513"/>
        <v>2.3931000000000001E-2</v>
      </c>
      <c r="DY271" s="29">
        <f t="shared" si="513"/>
        <v>1.7927999999999999E-2</v>
      </c>
      <c r="DZ271" s="29">
        <f t="shared" si="513"/>
        <v>2.2661999999999998E-2</v>
      </c>
      <c r="EA271" s="29">
        <f t="shared" si="513"/>
        <v>9.7070000000000004E-3</v>
      </c>
      <c r="EB271" s="29">
        <f t="shared" si="513"/>
        <v>2.7E-2</v>
      </c>
      <c r="EC271" s="29">
        <f t="shared" si="513"/>
        <v>2.7E-2</v>
      </c>
      <c r="ED271" s="29">
        <f t="shared" si="513"/>
        <v>3.9090000000000001E-3</v>
      </c>
      <c r="EE271" s="29">
        <f t="shared" si="513"/>
        <v>2.7E-2</v>
      </c>
      <c r="EF271" s="29">
        <f t="shared" si="513"/>
        <v>2.4594999999999999E-2</v>
      </c>
      <c r="EG271" s="29">
        <f t="shared" si="513"/>
        <v>2.7E-2</v>
      </c>
      <c r="EH271" s="29">
        <f t="shared" si="513"/>
        <v>2.7E-2</v>
      </c>
      <c r="EI271" s="29">
        <f t="shared" si="513"/>
        <v>2.7E-2</v>
      </c>
      <c r="EJ271" s="29">
        <f t="shared" si="513"/>
        <v>2.7E-2</v>
      </c>
      <c r="EK271" s="29">
        <f t="shared" si="513"/>
        <v>5.7670000000000004E-3</v>
      </c>
      <c r="EL271" s="29">
        <f t="shared" si="513"/>
        <v>6.143E-3</v>
      </c>
      <c r="EM271" s="29">
        <f t="shared" si="513"/>
        <v>2.1308000000000001E-2</v>
      </c>
      <c r="EN271" s="29">
        <f t="shared" si="513"/>
        <v>2.7E-2</v>
      </c>
      <c r="EO271" s="29">
        <f t="shared" si="513"/>
        <v>2.7E-2</v>
      </c>
      <c r="EP271" s="29">
        <f t="shared" si="513"/>
        <v>2.5585999999999998E-2</v>
      </c>
      <c r="EQ271" s="29">
        <f>MIN(EQ263,EQ265)</f>
        <v>5.5929999999999999E-3</v>
      </c>
      <c r="ER271" s="29">
        <f t="shared" si="513"/>
        <v>2.1283E-2</v>
      </c>
      <c r="ES271" s="29">
        <f t="shared" si="513"/>
        <v>2.7E-2</v>
      </c>
      <c r="ET271" s="29">
        <f t="shared" si="513"/>
        <v>2.7E-2</v>
      </c>
      <c r="EU271" s="29">
        <f t="shared" si="513"/>
        <v>2.7E-2</v>
      </c>
      <c r="EV271" s="29">
        <f t="shared" si="513"/>
        <v>1.5009E-2</v>
      </c>
      <c r="EW271" s="29">
        <f t="shared" si="513"/>
        <v>7.2809999999999993E-3</v>
      </c>
      <c r="EX271" s="29">
        <f t="shared" si="513"/>
        <v>8.9099999999999995E-3</v>
      </c>
      <c r="EY271" s="29">
        <f t="shared" si="513"/>
        <v>2.7E-2</v>
      </c>
      <c r="EZ271" s="29">
        <f t="shared" si="513"/>
        <v>2.7E-2</v>
      </c>
      <c r="FA271" s="29">
        <f t="shared" si="513"/>
        <v>1.0194E-2</v>
      </c>
      <c r="FB271" s="29">
        <f t="shared" si="513"/>
        <v>8.5529999999999998E-3</v>
      </c>
      <c r="FC271" s="29">
        <f t="shared" si="513"/>
        <v>2.7E-2</v>
      </c>
      <c r="FD271" s="29">
        <f t="shared" si="513"/>
        <v>2.7E-2</v>
      </c>
      <c r="FE271" s="29">
        <f t="shared" si="513"/>
        <v>1.9181E-2</v>
      </c>
      <c r="FF271" s="29">
        <f t="shared" si="513"/>
        <v>2.7E-2</v>
      </c>
      <c r="FG271" s="29">
        <f t="shared" si="513"/>
        <v>2.7E-2</v>
      </c>
      <c r="FH271" s="29">
        <f t="shared" si="513"/>
        <v>2.4771999999999999E-2</v>
      </c>
      <c r="FI271" s="29">
        <f>MIN(FI263,FI265)</f>
        <v>9.639E-3</v>
      </c>
      <c r="FJ271" s="29">
        <f t="shared" si="513"/>
        <v>2.2076999999999999E-2</v>
      </c>
      <c r="FK271" s="29">
        <f t="shared" si="513"/>
        <v>1.0845E-2</v>
      </c>
      <c r="FL271" s="29">
        <f t="shared" si="513"/>
        <v>2.7E-2</v>
      </c>
      <c r="FM271" s="29">
        <f t="shared" si="513"/>
        <v>2.3414000000000001E-2</v>
      </c>
      <c r="FN271" s="29">
        <f t="shared" si="513"/>
        <v>2.7E-2</v>
      </c>
      <c r="FO271" s="29">
        <f t="shared" si="513"/>
        <v>3.9909999999999998E-3</v>
      </c>
      <c r="FP271" s="29">
        <f t="shared" si="513"/>
        <v>1.2143000000000001E-2</v>
      </c>
      <c r="FQ271" s="29">
        <f>MIN(FQ263,FQ265)</f>
        <v>2.1481E-2</v>
      </c>
      <c r="FR271" s="29">
        <f t="shared" si="513"/>
        <v>5.5009999999999998E-3</v>
      </c>
      <c r="FS271" s="29">
        <f t="shared" si="513"/>
        <v>5.0679999999999996E-3</v>
      </c>
      <c r="FT271" s="29">
        <f t="shared" si="513"/>
        <v>2.8909999999999999E-3</v>
      </c>
      <c r="FU271" s="29">
        <f t="shared" si="513"/>
        <v>2.3344999999999998E-2</v>
      </c>
      <c r="FV271" s="29">
        <f t="shared" si="513"/>
        <v>2.0032000000000001E-2</v>
      </c>
      <c r="FW271" s="29">
        <f t="shared" si="513"/>
        <v>2.6498000000000001E-2</v>
      </c>
      <c r="FX271" s="29">
        <f t="shared" si="513"/>
        <v>2.4674999999999999E-2</v>
      </c>
      <c r="FY271" s="29"/>
      <c r="FZ271" s="29"/>
      <c r="GA271" s="2"/>
      <c r="GB271" s="29"/>
      <c r="GC271" s="29"/>
      <c r="GD271" s="29"/>
      <c r="GE271" s="2"/>
      <c r="GF271" s="2"/>
      <c r="GG271" s="2"/>
      <c r="GH271" s="2"/>
      <c r="GI271" s="2"/>
      <c r="GJ271" s="2"/>
      <c r="GK271" s="2"/>
    </row>
    <row r="272" spans="1:193" x14ac:dyDescent="0.35">
      <c r="A272" s="2"/>
      <c r="B272" s="2" t="s">
        <v>575</v>
      </c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"/>
      <c r="GB272" s="29"/>
      <c r="GC272" s="29"/>
      <c r="GD272" s="29"/>
      <c r="GE272" s="2"/>
      <c r="GF272" s="2"/>
      <c r="GG272" s="2"/>
      <c r="GH272" s="2"/>
      <c r="GI272" s="2"/>
      <c r="GJ272" s="2"/>
      <c r="GK272" s="2"/>
    </row>
    <row r="273" spans="1:193" x14ac:dyDescent="0.35">
      <c r="A273" s="3" t="s">
        <v>576</v>
      </c>
      <c r="B273" s="2" t="s">
        <v>577</v>
      </c>
      <c r="C273" s="70">
        <v>0</v>
      </c>
      <c r="D273" s="70">
        <v>0</v>
      </c>
      <c r="E273" s="70">
        <v>0</v>
      </c>
      <c r="F273" s="70">
        <v>0</v>
      </c>
      <c r="G273" s="70">
        <v>0</v>
      </c>
      <c r="H273" s="70">
        <v>0</v>
      </c>
      <c r="I273" s="70">
        <v>0</v>
      </c>
      <c r="J273" s="70">
        <v>0</v>
      </c>
      <c r="K273" s="70">
        <v>0</v>
      </c>
      <c r="L273" s="70">
        <v>0</v>
      </c>
      <c r="M273" s="70">
        <v>0</v>
      </c>
      <c r="N273" s="70">
        <v>0</v>
      </c>
      <c r="O273" s="70">
        <v>0</v>
      </c>
      <c r="P273" s="70">
        <v>0</v>
      </c>
      <c r="Q273" s="70">
        <v>0</v>
      </c>
      <c r="R273" s="70">
        <v>0</v>
      </c>
      <c r="S273" s="70">
        <v>0</v>
      </c>
      <c r="T273" s="70">
        <v>0</v>
      </c>
      <c r="U273" s="70">
        <v>0</v>
      </c>
      <c r="V273" s="70">
        <v>0</v>
      </c>
      <c r="W273" s="70">
        <v>0</v>
      </c>
      <c r="X273" s="70">
        <v>0</v>
      </c>
      <c r="Y273" s="70">
        <v>0</v>
      </c>
      <c r="Z273" s="70">
        <v>0</v>
      </c>
      <c r="AA273" s="70">
        <v>0</v>
      </c>
      <c r="AB273" s="70">
        <v>0</v>
      </c>
      <c r="AC273" s="70">
        <v>0</v>
      </c>
      <c r="AD273" s="70">
        <v>0</v>
      </c>
      <c r="AE273" s="70">
        <v>0</v>
      </c>
      <c r="AF273" s="70">
        <v>0</v>
      </c>
      <c r="AG273" s="70">
        <v>0</v>
      </c>
      <c r="AH273" s="70">
        <v>0</v>
      </c>
      <c r="AI273" s="70">
        <v>0</v>
      </c>
      <c r="AJ273" s="70">
        <v>0</v>
      </c>
      <c r="AK273" s="70">
        <v>0</v>
      </c>
      <c r="AL273" s="70">
        <v>0</v>
      </c>
      <c r="AM273" s="70">
        <v>0</v>
      </c>
      <c r="AN273" s="70">
        <v>0</v>
      </c>
      <c r="AO273" s="70">
        <v>0</v>
      </c>
      <c r="AP273" s="70">
        <v>0</v>
      </c>
      <c r="AQ273" s="70">
        <v>0</v>
      </c>
      <c r="AR273" s="70">
        <v>0</v>
      </c>
      <c r="AS273" s="70">
        <v>0</v>
      </c>
      <c r="AT273" s="70">
        <v>0</v>
      </c>
      <c r="AU273" s="70">
        <v>0</v>
      </c>
      <c r="AV273" s="70">
        <v>0</v>
      </c>
      <c r="AW273" s="70">
        <v>0</v>
      </c>
      <c r="AX273" s="70">
        <v>0</v>
      </c>
      <c r="AY273" s="70">
        <v>0</v>
      </c>
      <c r="AZ273" s="70">
        <v>0</v>
      </c>
      <c r="BA273" s="70">
        <v>0</v>
      </c>
      <c r="BB273" s="70">
        <v>0</v>
      </c>
      <c r="BC273" s="70">
        <v>0</v>
      </c>
      <c r="BD273" s="70">
        <v>0</v>
      </c>
      <c r="BE273" s="70">
        <v>0</v>
      </c>
      <c r="BF273" s="70">
        <v>0</v>
      </c>
      <c r="BG273" s="70">
        <v>0</v>
      </c>
      <c r="BH273" s="70">
        <v>0</v>
      </c>
      <c r="BI273" s="70">
        <v>0</v>
      </c>
      <c r="BJ273" s="70">
        <v>0</v>
      </c>
      <c r="BK273" s="70">
        <v>0</v>
      </c>
      <c r="BL273" s="70">
        <v>0</v>
      </c>
      <c r="BM273" s="70">
        <v>0</v>
      </c>
      <c r="BN273" s="70">
        <v>0</v>
      </c>
      <c r="BO273" s="70">
        <v>0</v>
      </c>
      <c r="BP273" s="70">
        <v>0</v>
      </c>
      <c r="BQ273" s="70">
        <v>0</v>
      </c>
      <c r="BR273" s="70">
        <v>0</v>
      </c>
      <c r="BS273" s="70">
        <v>0</v>
      </c>
      <c r="BT273" s="70">
        <v>0</v>
      </c>
      <c r="BU273" s="70">
        <v>0</v>
      </c>
      <c r="BV273" s="70">
        <v>0</v>
      </c>
      <c r="BW273" s="70">
        <v>0</v>
      </c>
      <c r="BX273" s="70">
        <v>0</v>
      </c>
      <c r="BY273" s="70">
        <v>0</v>
      </c>
      <c r="BZ273" s="70">
        <v>0</v>
      </c>
      <c r="CA273" s="70">
        <v>0</v>
      </c>
      <c r="CB273" s="70">
        <v>0</v>
      </c>
      <c r="CC273" s="70">
        <v>0</v>
      </c>
      <c r="CD273" s="70">
        <v>0</v>
      </c>
      <c r="CE273" s="70">
        <v>0</v>
      </c>
      <c r="CF273" s="70">
        <v>0</v>
      </c>
      <c r="CG273" s="70">
        <v>0</v>
      </c>
      <c r="CH273" s="70">
        <v>0</v>
      </c>
      <c r="CI273" s="70">
        <v>0</v>
      </c>
      <c r="CJ273" s="70">
        <v>0</v>
      </c>
      <c r="CK273" s="70">
        <v>0</v>
      </c>
      <c r="CL273" s="70">
        <v>0</v>
      </c>
      <c r="CM273" s="70">
        <v>0</v>
      </c>
      <c r="CN273" s="70">
        <v>0</v>
      </c>
      <c r="CO273" s="70">
        <v>0</v>
      </c>
      <c r="CP273" s="70">
        <v>0</v>
      </c>
      <c r="CQ273" s="70">
        <v>0</v>
      </c>
      <c r="CR273" s="70">
        <v>0</v>
      </c>
      <c r="CS273" s="70">
        <v>0</v>
      </c>
      <c r="CT273" s="70">
        <v>0</v>
      </c>
      <c r="CU273" s="70">
        <v>0</v>
      </c>
      <c r="CV273" s="70">
        <v>0</v>
      </c>
      <c r="CW273" s="70">
        <v>0</v>
      </c>
      <c r="CX273" s="70">
        <v>0</v>
      </c>
      <c r="CY273" s="70">
        <v>0</v>
      </c>
      <c r="CZ273" s="70">
        <v>0</v>
      </c>
      <c r="DA273" s="70">
        <v>0</v>
      </c>
      <c r="DB273" s="70">
        <v>0</v>
      </c>
      <c r="DC273" s="70">
        <v>0</v>
      </c>
      <c r="DD273" s="70">
        <v>0</v>
      </c>
      <c r="DE273" s="70">
        <v>0</v>
      </c>
      <c r="DF273" s="70">
        <v>0</v>
      </c>
      <c r="DG273" s="70">
        <v>0</v>
      </c>
      <c r="DH273" s="70">
        <v>0</v>
      </c>
      <c r="DI273" s="70">
        <v>0</v>
      </c>
      <c r="DJ273" s="70">
        <v>0</v>
      </c>
      <c r="DK273" s="70">
        <v>0</v>
      </c>
      <c r="DL273" s="70">
        <v>0</v>
      </c>
      <c r="DM273" s="70">
        <v>0</v>
      </c>
      <c r="DN273" s="70">
        <v>0</v>
      </c>
      <c r="DO273" s="70">
        <v>0</v>
      </c>
      <c r="DP273" s="70">
        <v>0</v>
      </c>
      <c r="DQ273" s="70">
        <v>0</v>
      </c>
      <c r="DR273" s="70">
        <v>0</v>
      </c>
      <c r="DS273" s="70">
        <v>0</v>
      </c>
      <c r="DT273" s="70">
        <v>0</v>
      </c>
      <c r="DU273" s="70">
        <v>0</v>
      </c>
      <c r="DV273" s="70">
        <v>0</v>
      </c>
      <c r="DW273" s="70">
        <v>0</v>
      </c>
      <c r="DX273" s="70">
        <v>0</v>
      </c>
      <c r="DY273" s="70">
        <v>0</v>
      </c>
      <c r="DZ273" s="70">
        <v>0</v>
      </c>
      <c r="EA273" s="70">
        <v>0</v>
      </c>
      <c r="EB273" s="70">
        <v>0</v>
      </c>
      <c r="EC273" s="70">
        <v>0</v>
      </c>
      <c r="ED273" s="70">
        <v>0</v>
      </c>
      <c r="EE273" s="70">
        <v>0</v>
      </c>
      <c r="EF273" s="70">
        <v>0</v>
      </c>
      <c r="EG273" s="70">
        <v>0</v>
      </c>
      <c r="EH273" s="70">
        <v>0</v>
      </c>
      <c r="EI273" s="70">
        <v>0</v>
      </c>
      <c r="EJ273" s="70">
        <v>0</v>
      </c>
      <c r="EK273" s="70">
        <v>0</v>
      </c>
      <c r="EL273" s="70">
        <v>0</v>
      </c>
      <c r="EM273" s="70">
        <v>0</v>
      </c>
      <c r="EN273" s="70">
        <v>0</v>
      </c>
      <c r="EO273" s="70">
        <v>0</v>
      </c>
      <c r="EP273" s="70">
        <v>0</v>
      </c>
      <c r="EQ273" s="70">
        <v>0</v>
      </c>
      <c r="ER273" s="70">
        <v>0</v>
      </c>
      <c r="ES273" s="70">
        <v>0</v>
      </c>
      <c r="ET273" s="70">
        <v>0</v>
      </c>
      <c r="EU273" s="70">
        <v>0</v>
      </c>
      <c r="EV273" s="70">
        <v>0</v>
      </c>
      <c r="EW273" s="70">
        <v>0</v>
      </c>
      <c r="EX273" s="70">
        <v>0</v>
      </c>
      <c r="EY273" s="70">
        <v>0</v>
      </c>
      <c r="EZ273" s="70">
        <v>0</v>
      </c>
      <c r="FA273" s="70">
        <v>0</v>
      </c>
      <c r="FB273" s="70">
        <v>0</v>
      </c>
      <c r="FC273" s="70">
        <v>0</v>
      </c>
      <c r="FD273" s="70">
        <v>0</v>
      </c>
      <c r="FE273" s="70">
        <v>0</v>
      </c>
      <c r="FF273" s="70">
        <v>0</v>
      </c>
      <c r="FG273" s="70">
        <v>0</v>
      </c>
      <c r="FH273" s="70">
        <v>0</v>
      </c>
      <c r="FI273" s="70">
        <v>0</v>
      </c>
      <c r="FJ273" s="70">
        <v>0</v>
      </c>
      <c r="FK273" s="70">
        <v>0</v>
      </c>
      <c r="FL273" s="70">
        <v>0</v>
      </c>
      <c r="FM273" s="70">
        <v>0</v>
      </c>
      <c r="FN273" s="70">
        <v>0</v>
      </c>
      <c r="FO273" s="70">
        <v>0</v>
      </c>
      <c r="FP273" s="70">
        <v>0</v>
      </c>
      <c r="FQ273" s="70">
        <v>0</v>
      </c>
      <c r="FR273" s="70">
        <v>0</v>
      </c>
      <c r="FS273" s="70">
        <v>0</v>
      </c>
      <c r="FT273" s="70">
        <v>0</v>
      </c>
      <c r="FU273" s="70">
        <v>0</v>
      </c>
      <c r="FV273" s="70">
        <v>0</v>
      </c>
      <c r="FW273" s="70">
        <v>0</v>
      </c>
      <c r="FX273" s="70">
        <v>0</v>
      </c>
      <c r="FY273" s="29"/>
      <c r="FZ273" s="29"/>
      <c r="GA273" s="29"/>
      <c r="GB273" s="29"/>
      <c r="GC273" s="29"/>
      <c r="GD273" s="29"/>
      <c r="GE273" s="2"/>
      <c r="GF273" s="2"/>
      <c r="GG273" s="2"/>
      <c r="GH273" s="2"/>
      <c r="GI273" s="2"/>
      <c r="GJ273" s="2"/>
      <c r="GK273" s="2"/>
    </row>
    <row r="274" spans="1:193" x14ac:dyDescent="0.35">
      <c r="A274" s="3" t="s">
        <v>578</v>
      </c>
      <c r="B274" s="2" t="s">
        <v>579</v>
      </c>
      <c r="C274" s="29">
        <f t="shared" ref="C274:AH274" si="514">IF(C273&gt;0,C273,C271)</f>
        <v>2.7E-2</v>
      </c>
      <c r="D274" s="29">
        <f t="shared" si="514"/>
        <v>2.7E-2</v>
      </c>
      <c r="E274" s="29">
        <f t="shared" si="514"/>
        <v>2.7E-2</v>
      </c>
      <c r="F274" s="29">
        <f t="shared" si="514"/>
        <v>2.7E-2</v>
      </c>
      <c r="G274" s="29">
        <f t="shared" si="514"/>
        <v>2.5264999999999999E-2</v>
      </c>
      <c r="H274" s="29">
        <f t="shared" si="514"/>
        <v>2.7E-2</v>
      </c>
      <c r="I274" s="29">
        <f t="shared" si="514"/>
        <v>2.7E-2</v>
      </c>
      <c r="J274" s="29">
        <f t="shared" si="514"/>
        <v>2.7E-2</v>
      </c>
      <c r="K274" s="29">
        <f t="shared" si="514"/>
        <v>2.7E-2</v>
      </c>
      <c r="L274" s="29">
        <f t="shared" si="514"/>
        <v>2.6894999999999999E-2</v>
      </c>
      <c r="M274" s="29">
        <f t="shared" si="514"/>
        <v>2.5946999999999998E-2</v>
      </c>
      <c r="N274" s="29">
        <f t="shared" si="514"/>
        <v>1.8756000000000002E-2</v>
      </c>
      <c r="O274" s="29">
        <f t="shared" si="514"/>
        <v>2.7E-2</v>
      </c>
      <c r="P274" s="29">
        <f t="shared" si="514"/>
        <v>2.7E-2</v>
      </c>
      <c r="Q274" s="29">
        <f t="shared" si="514"/>
        <v>2.7E-2</v>
      </c>
      <c r="R274" s="29">
        <f t="shared" si="514"/>
        <v>2.7E-2</v>
      </c>
      <c r="S274" s="29">
        <f t="shared" si="514"/>
        <v>2.6013999999999999E-2</v>
      </c>
      <c r="T274" s="29">
        <f t="shared" si="514"/>
        <v>2.4301E-2</v>
      </c>
      <c r="U274" s="29">
        <f t="shared" si="514"/>
        <v>2.3800999999999999E-2</v>
      </c>
      <c r="V274" s="29">
        <f t="shared" si="514"/>
        <v>2.7E-2</v>
      </c>
      <c r="W274" s="29">
        <f t="shared" si="514"/>
        <v>2.7E-2</v>
      </c>
      <c r="X274" s="29">
        <f t="shared" si="514"/>
        <v>1.5755999999999999E-2</v>
      </c>
      <c r="Y274" s="29">
        <f t="shared" si="514"/>
        <v>2.4498000000000002E-2</v>
      </c>
      <c r="Z274" s="29">
        <f t="shared" si="514"/>
        <v>2.359E-2</v>
      </c>
      <c r="AA274" s="29">
        <f t="shared" si="514"/>
        <v>2.7E-2</v>
      </c>
      <c r="AB274" s="29">
        <f t="shared" si="514"/>
        <v>2.7E-2</v>
      </c>
      <c r="AC274" s="29">
        <f t="shared" si="514"/>
        <v>2.0982000000000001E-2</v>
      </c>
      <c r="AD274" s="29">
        <f t="shared" si="514"/>
        <v>1.9693000000000002E-2</v>
      </c>
      <c r="AE274" s="29">
        <f t="shared" si="514"/>
        <v>1.2814000000000001E-2</v>
      </c>
      <c r="AF274" s="29">
        <f t="shared" si="514"/>
        <v>1.1674E-2</v>
      </c>
      <c r="AG274" s="29">
        <f t="shared" si="514"/>
        <v>1.2485E-2</v>
      </c>
      <c r="AH274" s="29">
        <f t="shared" si="514"/>
        <v>2.2123E-2</v>
      </c>
      <c r="AI274" s="29">
        <f t="shared" ref="AI274:BN274" si="515">IF(AI273&gt;0,AI273,AI271)</f>
        <v>2.7E-2</v>
      </c>
      <c r="AJ274" s="29">
        <f t="shared" si="515"/>
        <v>2.3788E-2</v>
      </c>
      <c r="AK274" s="29">
        <f t="shared" si="515"/>
        <v>2.128E-2</v>
      </c>
      <c r="AL274" s="29">
        <f t="shared" si="515"/>
        <v>2.7E-2</v>
      </c>
      <c r="AM274" s="29">
        <f t="shared" si="515"/>
        <v>2.1449000000000003E-2</v>
      </c>
      <c r="AN274" s="29">
        <f t="shared" si="515"/>
        <v>2.3052E-2</v>
      </c>
      <c r="AO274" s="29">
        <f t="shared" si="515"/>
        <v>2.7E-2</v>
      </c>
      <c r="AP274" s="29">
        <f t="shared" si="515"/>
        <v>2.7E-2</v>
      </c>
      <c r="AQ274" s="29">
        <f t="shared" si="515"/>
        <v>1.8685E-2</v>
      </c>
      <c r="AR274" s="29">
        <f t="shared" si="515"/>
        <v>2.7E-2</v>
      </c>
      <c r="AS274" s="29">
        <f t="shared" si="515"/>
        <v>1.2137999999999999E-2</v>
      </c>
      <c r="AT274" s="29">
        <f t="shared" si="515"/>
        <v>2.7E-2</v>
      </c>
      <c r="AU274" s="29">
        <f t="shared" si="515"/>
        <v>2.4187999999999998E-2</v>
      </c>
      <c r="AV274" s="29">
        <f t="shared" si="515"/>
        <v>2.7E-2</v>
      </c>
      <c r="AW274" s="29">
        <f t="shared" si="515"/>
        <v>2.4431000000000001E-2</v>
      </c>
      <c r="AX274" s="29">
        <f t="shared" si="515"/>
        <v>2.1797999999999998E-2</v>
      </c>
      <c r="AY274" s="29">
        <f t="shared" si="515"/>
        <v>2.7E-2</v>
      </c>
      <c r="AZ274" s="29">
        <f t="shared" si="515"/>
        <v>1.5720000000000001E-2</v>
      </c>
      <c r="BA274" s="29">
        <f t="shared" si="515"/>
        <v>2.6893999999999998E-2</v>
      </c>
      <c r="BB274" s="29">
        <f t="shared" si="515"/>
        <v>2.4684000000000001E-2</v>
      </c>
      <c r="BC274" s="29">
        <f t="shared" si="515"/>
        <v>2.0715000000000001E-2</v>
      </c>
      <c r="BD274" s="29">
        <f t="shared" si="515"/>
        <v>2.7E-2</v>
      </c>
      <c r="BE274" s="29">
        <f t="shared" si="515"/>
        <v>2.7E-2</v>
      </c>
      <c r="BF274" s="29">
        <f t="shared" si="515"/>
        <v>2.7E-2</v>
      </c>
      <c r="BG274" s="29">
        <f t="shared" si="515"/>
        <v>2.7E-2</v>
      </c>
      <c r="BH274" s="29">
        <f t="shared" si="515"/>
        <v>2.6419000000000002E-2</v>
      </c>
      <c r="BI274" s="29">
        <f t="shared" si="515"/>
        <v>1.3433E-2</v>
      </c>
      <c r="BJ274" s="29">
        <f t="shared" si="515"/>
        <v>2.7E-2</v>
      </c>
      <c r="BK274" s="29">
        <f t="shared" si="515"/>
        <v>2.7E-2</v>
      </c>
      <c r="BL274" s="29">
        <f t="shared" si="515"/>
        <v>2.7E-2</v>
      </c>
      <c r="BM274" s="29">
        <f t="shared" si="515"/>
        <v>2.5833999999999999E-2</v>
      </c>
      <c r="BN274" s="29">
        <f t="shared" si="515"/>
        <v>2.7E-2</v>
      </c>
      <c r="BO274" s="29">
        <f t="shared" ref="BO274:DZ274" si="516">IF(BO273&gt;0,BO273,BO271)</f>
        <v>2.0202999999999999E-2</v>
      </c>
      <c r="BP274" s="29">
        <f t="shared" si="516"/>
        <v>2.6453000000000001E-2</v>
      </c>
      <c r="BQ274" s="29">
        <f t="shared" si="516"/>
        <v>2.6759000000000002E-2</v>
      </c>
      <c r="BR274" s="29">
        <f t="shared" si="516"/>
        <v>9.6999999999999986E-3</v>
      </c>
      <c r="BS274" s="29">
        <f t="shared" si="516"/>
        <v>4.3949999999999996E-3</v>
      </c>
      <c r="BT274" s="29">
        <f t="shared" si="516"/>
        <v>6.6509999999999998E-3</v>
      </c>
      <c r="BU274" s="29">
        <f t="shared" si="516"/>
        <v>1.3811E-2</v>
      </c>
      <c r="BV274" s="29">
        <f t="shared" si="516"/>
        <v>9.4369999999999992E-3</v>
      </c>
      <c r="BW274" s="29">
        <f t="shared" si="516"/>
        <v>1.5736E-2</v>
      </c>
      <c r="BX274" s="29">
        <f t="shared" si="516"/>
        <v>1.9067000000000001E-2</v>
      </c>
      <c r="BY274" s="29">
        <f t="shared" si="516"/>
        <v>2.7E-2</v>
      </c>
      <c r="BZ274" s="29">
        <f t="shared" si="516"/>
        <v>2.7E-2</v>
      </c>
      <c r="CA274" s="29">
        <f t="shared" si="516"/>
        <v>2.3040999999999999E-2</v>
      </c>
      <c r="CB274" s="29">
        <f t="shared" si="516"/>
        <v>2.7E-2</v>
      </c>
      <c r="CC274" s="29">
        <f t="shared" si="516"/>
        <v>2.7E-2</v>
      </c>
      <c r="CD274" s="29">
        <f t="shared" si="516"/>
        <v>2.452E-2</v>
      </c>
      <c r="CE274" s="29">
        <f t="shared" si="516"/>
        <v>2.7E-2</v>
      </c>
      <c r="CF274" s="29">
        <f t="shared" si="516"/>
        <v>2.4333999999999998E-2</v>
      </c>
      <c r="CG274" s="29">
        <f t="shared" si="516"/>
        <v>2.7E-2</v>
      </c>
      <c r="CH274" s="29">
        <f t="shared" si="516"/>
        <v>2.7E-2</v>
      </c>
      <c r="CI274" s="29">
        <f t="shared" si="516"/>
        <v>2.7E-2</v>
      </c>
      <c r="CJ274" s="29">
        <f t="shared" si="516"/>
        <v>2.4136000000000001E-2</v>
      </c>
      <c r="CK274" s="29">
        <f t="shared" si="516"/>
        <v>1.1601E-2</v>
      </c>
      <c r="CL274" s="29">
        <f t="shared" si="516"/>
        <v>1.3228999999999999E-2</v>
      </c>
      <c r="CM274" s="29">
        <f t="shared" si="516"/>
        <v>7.2740000000000001E-3</v>
      </c>
      <c r="CN274" s="29">
        <f t="shared" si="516"/>
        <v>2.7E-2</v>
      </c>
      <c r="CO274" s="29">
        <f t="shared" si="516"/>
        <v>2.7E-2</v>
      </c>
      <c r="CP274" s="29">
        <f t="shared" si="516"/>
        <v>1.5689999999999999E-2</v>
      </c>
      <c r="CQ274" s="29">
        <f t="shared" si="516"/>
        <v>1.7426999999999998E-2</v>
      </c>
      <c r="CR274" s="29">
        <f t="shared" si="516"/>
        <v>4.169E-3</v>
      </c>
      <c r="CS274" s="29">
        <f t="shared" si="516"/>
        <v>2.7E-2</v>
      </c>
      <c r="CT274" s="29">
        <f t="shared" si="516"/>
        <v>1.3519999999999999E-2</v>
      </c>
      <c r="CU274" s="29">
        <f t="shared" si="516"/>
        <v>2.4615999999999999E-2</v>
      </c>
      <c r="CV274" s="29">
        <f t="shared" si="516"/>
        <v>1.5979E-2</v>
      </c>
      <c r="CW274" s="29">
        <f t="shared" si="516"/>
        <v>1.7379000000000002E-2</v>
      </c>
      <c r="CX274" s="29">
        <f t="shared" si="516"/>
        <v>2.6824000000000001E-2</v>
      </c>
      <c r="CY274" s="29">
        <f t="shared" si="516"/>
        <v>2.7E-2</v>
      </c>
      <c r="CZ274" s="29">
        <f t="shared" si="516"/>
        <v>2.7E-2</v>
      </c>
      <c r="DA274" s="29">
        <f t="shared" si="516"/>
        <v>2.7E-2</v>
      </c>
      <c r="DB274" s="29">
        <f t="shared" si="516"/>
        <v>2.7E-2</v>
      </c>
      <c r="DC274" s="29">
        <f t="shared" si="516"/>
        <v>2.2418E-2</v>
      </c>
      <c r="DD274" s="29">
        <f t="shared" si="516"/>
        <v>3.4300000000000003E-3</v>
      </c>
      <c r="DE274" s="29">
        <f t="shared" si="516"/>
        <v>1.1894999999999999E-2</v>
      </c>
      <c r="DF274" s="29">
        <f t="shared" si="516"/>
        <v>2.7E-2</v>
      </c>
      <c r="DG274" s="29">
        <f t="shared" si="516"/>
        <v>2.5453E-2</v>
      </c>
      <c r="DH274" s="29">
        <f t="shared" si="516"/>
        <v>2.5515999999999997E-2</v>
      </c>
      <c r="DI274" s="29">
        <f t="shared" si="516"/>
        <v>2.3844999999999998E-2</v>
      </c>
      <c r="DJ274" s="29">
        <f t="shared" si="516"/>
        <v>2.5883E-2</v>
      </c>
      <c r="DK274" s="29">
        <f t="shared" si="516"/>
        <v>2.0658000000000003E-2</v>
      </c>
      <c r="DL274" s="29">
        <f t="shared" si="516"/>
        <v>2.6966999999999998E-2</v>
      </c>
      <c r="DM274" s="29">
        <f t="shared" si="516"/>
        <v>2.4899000000000001E-2</v>
      </c>
      <c r="DN274" s="29">
        <f t="shared" si="516"/>
        <v>2.7E-2</v>
      </c>
      <c r="DO274" s="29">
        <f t="shared" si="516"/>
        <v>2.7E-2</v>
      </c>
      <c r="DP274" s="29">
        <f t="shared" si="516"/>
        <v>2.7E-2</v>
      </c>
      <c r="DQ274" s="29">
        <f t="shared" si="516"/>
        <v>2.1433000000000001E-2</v>
      </c>
      <c r="DR274" s="29">
        <f t="shared" si="516"/>
        <v>2.7E-2</v>
      </c>
      <c r="DS274" s="29">
        <f t="shared" si="516"/>
        <v>2.7E-2</v>
      </c>
      <c r="DT274" s="29">
        <f t="shared" si="516"/>
        <v>2.6728999999999999E-2</v>
      </c>
      <c r="DU274" s="29">
        <f t="shared" si="516"/>
        <v>2.7E-2</v>
      </c>
      <c r="DV274" s="29">
        <f t="shared" si="516"/>
        <v>2.7E-2</v>
      </c>
      <c r="DW274" s="29">
        <f t="shared" si="516"/>
        <v>2.6997E-2</v>
      </c>
      <c r="DX274" s="29">
        <f t="shared" si="516"/>
        <v>2.3931000000000001E-2</v>
      </c>
      <c r="DY274" s="29">
        <f t="shared" si="516"/>
        <v>1.7927999999999999E-2</v>
      </c>
      <c r="DZ274" s="29">
        <f t="shared" si="516"/>
        <v>2.2661999999999998E-2</v>
      </c>
      <c r="EA274" s="29">
        <f t="shared" ref="EA274:FO274" si="517">IF(EA273&gt;0,EA273,EA271)</f>
        <v>9.7070000000000004E-3</v>
      </c>
      <c r="EB274" s="29">
        <f t="shared" si="517"/>
        <v>2.7E-2</v>
      </c>
      <c r="EC274" s="29">
        <f t="shared" si="517"/>
        <v>2.7E-2</v>
      </c>
      <c r="ED274" s="29">
        <f t="shared" si="517"/>
        <v>3.9090000000000001E-3</v>
      </c>
      <c r="EE274" s="29">
        <f t="shared" si="517"/>
        <v>2.7E-2</v>
      </c>
      <c r="EF274" s="29">
        <f t="shared" si="517"/>
        <v>2.4594999999999999E-2</v>
      </c>
      <c r="EG274" s="29">
        <f t="shared" si="517"/>
        <v>2.7E-2</v>
      </c>
      <c r="EH274" s="29">
        <f t="shared" si="517"/>
        <v>2.7E-2</v>
      </c>
      <c r="EI274" s="29">
        <f t="shared" si="517"/>
        <v>2.7E-2</v>
      </c>
      <c r="EJ274" s="29">
        <f t="shared" si="517"/>
        <v>2.7E-2</v>
      </c>
      <c r="EK274" s="29">
        <f t="shared" si="517"/>
        <v>5.7670000000000004E-3</v>
      </c>
      <c r="EL274" s="29">
        <f t="shared" si="517"/>
        <v>6.143E-3</v>
      </c>
      <c r="EM274" s="29">
        <f t="shared" si="517"/>
        <v>2.1308000000000001E-2</v>
      </c>
      <c r="EN274" s="29">
        <f t="shared" si="517"/>
        <v>2.7E-2</v>
      </c>
      <c r="EO274" s="29">
        <f t="shared" si="517"/>
        <v>2.7E-2</v>
      </c>
      <c r="EP274" s="29">
        <f t="shared" si="517"/>
        <v>2.5585999999999998E-2</v>
      </c>
      <c r="EQ274" s="29">
        <f t="shared" si="517"/>
        <v>5.5929999999999999E-3</v>
      </c>
      <c r="ER274" s="29">
        <f t="shared" si="517"/>
        <v>2.1283E-2</v>
      </c>
      <c r="ES274" s="29">
        <f t="shared" si="517"/>
        <v>2.7E-2</v>
      </c>
      <c r="ET274" s="29">
        <f t="shared" si="517"/>
        <v>2.7E-2</v>
      </c>
      <c r="EU274" s="29">
        <f t="shared" si="517"/>
        <v>2.7E-2</v>
      </c>
      <c r="EV274" s="29">
        <f t="shared" si="517"/>
        <v>1.5009E-2</v>
      </c>
      <c r="EW274" s="29">
        <f t="shared" si="517"/>
        <v>7.2809999999999993E-3</v>
      </c>
      <c r="EX274" s="29">
        <f t="shared" si="517"/>
        <v>8.9099999999999995E-3</v>
      </c>
      <c r="EY274" s="29">
        <f t="shared" si="517"/>
        <v>2.7E-2</v>
      </c>
      <c r="EZ274" s="29">
        <f t="shared" si="517"/>
        <v>2.7E-2</v>
      </c>
      <c r="FA274" s="29">
        <f t="shared" si="517"/>
        <v>1.0194E-2</v>
      </c>
      <c r="FB274" s="29">
        <f t="shared" si="517"/>
        <v>8.5529999999999998E-3</v>
      </c>
      <c r="FC274" s="29">
        <f t="shared" si="517"/>
        <v>2.7E-2</v>
      </c>
      <c r="FD274" s="29">
        <f t="shared" si="517"/>
        <v>2.7E-2</v>
      </c>
      <c r="FE274" s="29">
        <f t="shared" si="517"/>
        <v>1.9181E-2</v>
      </c>
      <c r="FF274" s="29">
        <f t="shared" si="517"/>
        <v>2.7E-2</v>
      </c>
      <c r="FG274" s="29">
        <f t="shared" si="517"/>
        <v>2.7E-2</v>
      </c>
      <c r="FH274" s="29">
        <f t="shared" si="517"/>
        <v>2.4771999999999999E-2</v>
      </c>
      <c r="FI274" s="29">
        <f t="shared" si="517"/>
        <v>9.639E-3</v>
      </c>
      <c r="FJ274" s="29">
        <f t="shared" si="517"/>
        <v>2.2076999999999999E-2</v>
      </c>
      <c r="FK274" s="29">
        <f t="shared" si="517"/>
        <v>1.0845E-2</v>
      </c>
      <c r="FL274" s="29">
        <f t="shared" si="517"/>
        <v>2.7E-2</v>
      </c>
      <c r="FM274" s="29">
        <f t="shared" si="517"/>
        <v>2.3414000000000001E-2</v>
      </c>
      <c r="FN274" s="29">
        <f t="shared" si="517"/>
        <v>2.7E-2</v>
      </c>
      <c r="FO274" s="29">
        <f t="shared" si="517"/>
        <v>3.9909999999999998E-3</v>
      </c>
      <c r="FP274" s="29">
        <f>IF(FP273&gt;0,FP273,FP271)</f>
        <v>1.2143000000000001E-2</v>
      </c>
      <c r="FQ274" s="29">
        <f t="shared" ref="FQ274:FX274" si="518">IF(FQ273&gt;0,FQ273,FQ271)</f>
        <v>2.1481E-2</v>
      </c>
      <c r="FR274" s="29">
        <f t="shared" si="518"/>
        <v>5.5009999999999998E-3</v>
      </c>
      <c r="FS274" s="29">
        <f t="shared" si="518"/>
        <v>5.0679999999999996E-3</v>
      </c>
      <c r="FT274" s="29">
        <f t="shared" si="518"/>
        <v>2.8909999999999999E-3</v>
      </c>
      <c r="FU274" s="29">
        <f t="shared" si="518"/>
        <v>2.3344999999999998E-2</v>
      </c>
      <c r="FV274" s="29">
        <f t="shared" si="518"/>
        <v>2.0032000000000001E-2</v>
      </c>
      <c r="FW274" s="29">
        <f t="shared" si="518"/>
        <v>2.6498000000000001E-2</v>
      </c>
      <c r="FX274" s="29">
        <f t="shared" si="518"/>
        <v>2.4674999999999999E-2</v>
      </c>
      <c r="FY274" s="29"/>
      <c r="FZ274" s="29">
        <f>ROUND(SUM(C274:FX274)*1000,6)</f>
        <v>3900.0880000000002</v>
      </c>
      <c r="GA274" s="29"/>
      <c r="GB274" s="29"/>
      <c r="GC274" s="29"/>
      <c r="GD274" s="29"/>
      <c r="GE274" s="2"/>
      <c r="GF274" s="2"/>
      <c r="GG274" s="2"/>
      <c r="GH274" s="2"/>
      <c r="GI274" s="2"/>
      <c r="GJ274" s="2"/>
      <c r="GK274" s="2"/>
    </row>
    <row r="275" spans="1:193" x14ac:dyDescent="0.35">
      <c r="A275" s="2"/>
      <c r="B275" s="2" t="s">
        <v>990</v>
      </c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70"/>
      <c r="FZ275" s="69"/>
      <c r="GA275" s="29"/>
      <c r="GB275" s="29"/>
      <c r="GC275" s="29"/>
      <c r="GD275" s="29"/>
      <c r="GE275" s="2"/>
      <c r="GF275" s="2"/>
      <c r="GG275" s="2"/>
      <c r="GH275" s="2"/>
      <c r="GI275" s="2"/>
      <c r="GJ275" s="2"/>
      <c r="GK275" s="2"/>
    </row>
    <row r="276" spans="1:193" x14ac:dyDescent="0.35">
      <c r="A276" s="3" t="s">
        <v>580</v>
      </c>
      <c r="B276" s="2" t="s">
        <v>581</v>
      </c>
      <c r="C276" s="29">
        <f t="shared" ref="C276:AH276" si="519">C263-C274-C282</f>
        <v>0</v>
      </c>
      <c r="D276" s="29">
        <f t="shared" si="519"/>
        <v>0</v>
      </c>
      <c r="E276" s="29">
        <f t="shared" si="519"/>
        <v>0</v>
      </c>
      <c r="F276" s="29">
        <f t="shared" si="519"/>
        <v>0</v>
      </c>
      <c r="G276" s="29">
        <f t="shared" si="519"/>
        <v>0</v>
      </c>
      <c r="H276" s="29">
        <f t="shared" si="519"/>
        <v>0</v>
      </c>
      <c r="I276" s="29">
        <f t="shared" si="519"/>
        <v>0</v>
      </c>
      <c r="J276" s="29">
        <f t="shared" si="519"/>
        <v>0</v>
      </c>
      <c r="K276" s="29">
        <f t="shared" si="519"/>
        <v>0</v>
      </c>
      <c r="L276" s="29">
        <f t="shared" si="519"/>
        <v>0</v>
      </c>
      <c r="M276" s="29">
        <f t="shared" si="519"/>
        <v>0</v>
      </c>
      <c r="N276" s="29">
        <f t="shared" si="519"/>
        <v>0</v>
      </c>
      <c r="O276" s="29">
        <f t="shared" si="519"/>
        <v>0</v>
      </c>
      <c r="P276" s="29">
        <f t="shared" si="519"/>
        <v>0</v>
      </c>
      <c r="Q276" s="29">
        <f t="shared" si="519"/>
        <v>0</v>
      </c>
      <c r="R276" s="29">
        <f t="shared" si="519"/>
        <v>0</v>
      </c>
      <c r="S276" s="29">
        <f t="shared" si="519"/>
        <v>0</v>
      </c>
      <c r="T276" s="29">
        <f t="shared" si="519"/>
        <v>0</v>
      </c>
      <c r="U276" s="29">
        <f t="shared" si="519"/>
        <v>0</v>
      </c>
      <c r="V276" s="29">
        <f t="shared" si="519"/>
        <v>0</v>
      </c>
      <c r="W276" s="29">
        <f t="shared" si="519"/>
        <v>0</v>
      </c>
      <c r="X276" s="29">
        <f t="shared" si="519"/>
        <v>0</v>
      </c>
      <c r="Y276" s="29">
        <f t="shared" si="519"/>
        <v>0</v>
      </c>
      <c r="Z276" s="29">
        <f t="shared" si="519"/>
        <v>0</v>
      </c>
      <c r="AA276" s="29">
        <f t="shared" si="519"/>
        <v>0</v>
      </c>
      <c r="AB276" s="29">
        <f t="shared" si="519"/>
        <v>0</v>
      </c>
      <c r="AC276" s="29">
        <f t="shared" si="519"/>
        <v>0</v>
      </c>
      <c r="AD276" s="29">
        <f t="shared" si="519"/>
        <v>0</v>
      </c>
      <c r="AE276" s="29">
        <f t="shared" si="519"/>
        <v>0</v>
      </c>
      <c r="AF276" s="29">
        <f t="shared" si="519"/>
        <v>0</v>
      </c>
      <c r="AG276" s="29">
        <f t="shared" si="519"/>
        <v>0</v>
      </c>
      <c r="AH276" s="29">
        <f t="shared" si="519"/>
        <v>0</v>
      </c>
      <c r="AI276" s="29">
        <f t="shared" ref="AI276:BO276" si="520">AI263-AI274-AI282</f>
        <v>0</v>
      </c>
      <c r="AJ276" s="29">
        <f t="shared" si="520"/>
        <v>0</v>
      </c>
      <c r="AK276" s="29">
        <f t="shared" si="520"/>
        <v>0</v>
      </c>
      <c r="AL276" s="29">
        <f t="shared" si="520"/>
        <v>0</v>
      </c>
      <c r="AM276" s="29">
        <f t="shared" si="520"/>
        <v>0</v>
      </c>
      <c r="AN276" s="29">
        <f t="shared" si="520"/>
        <v>2.9690000000000003E-3</v>
      </c>
      <c r="AO276" s="29">
        <f t="shared" si="520"/>
        <v>0</v>
      </c>
      <c r="AP276" s="29">
        <f t="shared" si="520"/>
        <v>0</v>
      </c>
      <c r="AQ276" s="29">
        <f t="shared" si="520"/>
        <v>0</v>
      </c>
      <c r="AR276" s="29">
        <f t="shared" si="520"/>
        <v>0</v>
      </c>
      <c r="AS276" s="29">
        <f t="shared" si="520"/>
        <v>0</v>
      </c>
      <c r="AT276" s="29">
        <f t="shared" si="520"/>
        <v>0</v>
      </c>
      <c r="AU276" s="29">
        <f t="shared" si="520"/>
        <v>0</v>
      </c>
      <c r="AV276" s="29">
        <f t="shared" si="520"/>
        <v>0</v>
      </c>
      <c r="AW276" s="29">
        <f t="shared" si="520"/>
        <v>0</v>
      </c>
      <c r="AX276" s="29">
        <f t="shared" si="520"/>
        <v>0</v>
      </c>
      <c r="AY276" s="29">
        <f t="shared" si="520"/>
        <v>0</v>
      </c>
      <c r="AZ276" s="29">
        <f t="shared" si="520"/>
        <v>0</v>
      </c>
      <c r="BA276" s="29">
        <f t="shared" si="520"/>
        <v>0</v>
      </c>
      <c r="BB276" s="29">
        <f t="shared" si="520"/>
        <v>0</v>
      </c>
      <c r="BC276" s="29">
        <f t="shared" si="520"/>
        <v>0</v>
      </c>
      <c r="BD276" s="29">
        <f t="shared" si="520"/>
        <v>0</v>
      </c>
      <c r="BE276" s="29">
        <f t="shared" si="520"/>
        <v>0</v>
      </c>
      <c r="BF276" s="29">
        <f t="shared" si="520"/>
        <v>0</v>
      </c>
      <c r="BG276" s="29">
        <f t="shared" si="520"/>
        <v>0</v>
      </c>
      <c r="BH276" s="29">
        <f t="shared" si="520"/>
        <v>0</v>
      </c>
      <c r="BI276" s="29">
        <f t="shared" si="520"/>
        <v>0</v>
      </c>
      <c r="BJ276" s="29">
        <f t="shared" si="520"/>
        <v>0</v>
      </c>
      <c r="BK276" s="29">
        <f t="shared" si="520"/>
        <v>0</v>
      </c>
      <c r="BL276" s="29">
        <f t="shared" si="520"/>
        <v>0</v>
      </c>
      <c r="BM276" s="29">
        <f t="shared" si="520"/>
        <v>0</v>
      </c>
      <c r="BN276" s="29">
        <f t="shared" si="520"/>
        <v>0</v>
      </c>
      <c r="BO276" s="29">
        <f t="shared" si="520"/>
        <v>0</v>
      </c>
      <c r="BP276" s="29">
        <f t="shared" ref="BP276:EA276" si="521">BP263-BP274-BP282</f>
        <v>-7.589415207398531E-19</v>
      </c>
      <c r="BQ276" s="29">
        <f t="shared" si="521"/>
        <v>0</v>
      </c>
      <c r="BR276" s="29">
        <f t="shared" si="521"/>
        <v>0</v>
      </c>
      <c r="BS276" s="29">
        <f t="shared" si="521"/>
        <v>0</v>
      </c>
      <c r="BT276" s="29">
        <f t="shared" si="521"/>
        <v>0</v>
      </c>
      <c r="BU276" s="29">
        <f t="shared" si="521"/>
        <v>0</v>
      </c>
      <c r="BV276" s="29">
        <f t="shared" si="521"/>
        <v>4.3200000000000145E-4</v>
      </c>
      <c r="BW276" s="29">
        <f t="shared" si="521"/>
        <v>0</v>
      </c>
      <c r="BX276" s="29">
        <f t="shared" si="521"/>
        <v>0</v>
      </c>
      <c r="BY276" s="29">
        <f t="shared" si="521"/>
        <v>0</v>
      </c>
      <c r="BZ276" s="29">
        <f t="shared" si="521"/>
        <v>0</v>
      </c>
      <c r="CA276" s="29">
        <f t="shared" si="521"/>
        <v>0</v>
      </c>
      <c r="CB276" s="29">
        <f t="shared" si="521"/>
        <v>0</v>
      </c>
      <c r="CC276" s="29">
        <f t="shared" si="521"/>
        <v>0</v>
      </c>
      <c r="CD276" s="29">
        <f t="shared" si="521"/>
        <v>0</v>
      </c>
      <c r="CE276" s="29">
        <f t="shared" si="521"/>
        <v>0</v>
      </c>
      <c r="CF276" s="29">
        <f t="shared" si="521"/>
        <v>0</v>
      </c>
      <c r="CG276" s="29">
        <f t="shared" si="521"/>
        <v>0</v>
      </c>
      <c r="CH276" s="29">
        <f t="shared" si="521"/>
        <v>0</v>
      </c>
      <c r="CI276" s="29">
        <f t="shared" si="521"/>
        <v>0</v>
      </c>
      <c r="CJ276" s="29">
        <f t="shared" si="521"/>
        <v>9.7299999999999817E-4</v>
      </c>
      <c r="CK276" s="29">
        <f t="shared" si="521"/>
        <v>0</v>
      </c>
      <c r="CL276" s="29">
        <f t="shared" si="521"/>
        <v>0</v>
      </c>
      <c r="CM276" s="29">
        <f t="shared" si="521"/>
        <v>0</v>
      </c>
      <c r="CN276" s="29">
        <f t="shared" si="521"/>
        <v>0</v>
      </c>
      <c r="CO276" s="29">
        <f t="shared" si="521"/>
        <v>0</v>
      </c>
      <c r="CP276" s="29">
        <f t="shared" si="521"/>
        <v>1.7610000000000004E-3</v>
      </c>
      <c r="CQ276" s="29">
        <f t="shared" si="521"/>
        <v>0</v>
      </c>
      <c r="CR276" s="29">
        <f t="shared" si="521"/>
        <v>0</v>
      </c>
      <c r="CS276" s="29">
        <f t="shared" si="521"/>
        <v>0</v>
      </c>
      <c r="CT276" s="29">
        <f t="shared" si="521"/>
        <v>0</v>
      </c>
      <c r="CU276" s="29">
        <f t="shared" si="521"/>
        <v>0</v>
      </c>
      <c r="CV276" s="29">
        <f t="shared" si="521"/>
        <v>0</v>
      </c>
      <c r="CW276" s="29">
        <f t="shared" si="521"/>
        <v>0</v>
      </c>
      <c r="CX276" s="29">
        <f t="shared" si="521"/>
        <v>0</v>
      </c>
      <c r="CY276" s="29">
        <f t="shared" si="521"/>
        <v>0</v>
      </c>
      <c r="CZ276" s="29">
        <f t="shared" si="521"/>
        <v>0</v>
      </c>
      <c r="DA276" s="29">
        <f t="shared" si="521"/>
        <v>0</v>
      </c>
      <c r="DB276" s="29">
        <f t="shared" si="521"/>
        <v>0</v>
      </c>
      <c r="DC276" s="29">
        <f t="shared" si="521"/>
        <v>0</v>
      </c>
      <c r="DD276" s="29">
        <f t="shared" si="521"/>
        <v>0</v>
      </c>
      <c r="DE276" s="29">
        <f t="shared" si="521"/>
        <v>0</v>
      </c>
      <c r="DF276" s="29">
        <f t="shared" si="521"/>
        <v>0</v>
      </c>
      <c r="DG276" s="29">
        <f t="shared" si="521"/>
        <v>0</v>
      </c>
      <c r="DH276" s="29">
        <f t="shared" si="521"/>
        <v>0</v>
      </c>
      <c r="DI276" s="29">
        <f t="shared" si="521"/>
        <v>0</v>
      </c>
      <c r="DJ276" s="29">
        <f t="shared" si="521"/>
        <v>0</v>
      </c>
      <c r="DK276" s="29">
        <f t="shared" si="521"/>
        <v>0</v>
      </c>
      <c r="DL276" s="29">
        <f t="shared" si="521"/>
        <v>0</v>
      </c>
      <c r="DM276" s="29">
        <f t="shared" si="521"/>
        <v>0</v>
      </c>
      <c r="DN276" s="29">
        <f t="shared" si="521"/>
        <v>0</v>
      </c>
      <c r="DO276" s="29">
        <f t="shared" si="521"/>
        <v>0</v>
      </c>
      <c r="DP276" s="29">
        <f t="shared" si="521"/>
        <v>0</v>
      </c>
      <c r="DQ276" s="29">
        <f t="shared" si="521"/>
        <v>2.3970000000000003E-3</v>
      </c>
      <c r="DR276" s="29">
        <f t="shared" si="521"/>
        <v>0</v>
      </c>
      <c r="DS276" s="29">
        <f t="shared" si="521"/>
        <v>0</v>
      </c>
      <c r="DT276" s="29">
        <f t="shared" si="521"/>
        <v>0</v>
      </c>
      <c r="DU276" s="29">
        <f t="shared" si="521"/>
        <v>0</v>
      </c>
      <c r="DV276" s="29">
        <f t="shared" si="521"/>
        <v>0</v>
      </c>
      <c r="DW276" s="29">
        <f t="shared" si="521"/>
        <v>0</v>
      </c>
      <c r="DX276" s="29">
        <f t="shared" si="521"/>
        <v>0</v>
      </c>
      <c r="DY276" s="29">
        <f t="shared" si="521"/>
        <v>0</v>
      </c>
      <c r="DZ276" s="29">
        <f t="shared" si="521"/>
        <v>0</v>
      </c>
      <c r="EA276" s="29">
        <f t="shared" si="521"/>
        <v>6.7600000000000028E-4</v>
      </c>
      <c r="EB276" s="29">
        <f t="shared" ref="EB276:FX276" si="522">EB263-EB274-EB282</f>
        <v>0</v>
      </c>
      <c r="EC276" s="29">
        <f t="shared" si="522"/>
        <v>0</v>
      </c>
      <c r="ED276" s="29">
        <f t="shared" si="522"/>
        <v>1.6999999999999817E-5</v>
      </c>
      <c r="EE276" s="29">
        <f t="shared" si="522"/>
        <v>0</v>
      </c>
      <c r="EF276" s="29">
        <f t="shared" si="522"/>
        <v>0</v>
      </c>
      <c r="EG276" s="29">
        <f t="shared" si="522"/>
        <v>0</v>
      </c>
      <c r="EH276" s="29">
        <f t="shared" si="522"/>
        <v>0</v>
      </c>
      <c r="EI276" s="29">
        <f t="shared" si="522"/>
        <v>0</v>
      </c>
      <c r="EJ276" s="29">
        <f t="shared" si="522"/>
        <v>0</v>
      </c>
      <c r="EK276" s="29">
        <f t="shared" si="522"/>
        <v>0</v>
      </c>
      <c r="EL276" s="29">
        <f t="shared" si="522"/>
        <v>0</v>
      </c>
      <c r="EM276" s="29">
        <f t="shared" si="522"/>
        <v>0</v>
      </c>
      <c r="EN276" s="29">
        <f t="shared" si="522"/>
        <v>0</v>
      </c>
      <c r="EO276" s="29">
        <f t="shared" si="522"/>
        <v>0</v>
      </c>
      <c r="EP276" s="29">
        <f t="shared" si="522"/>
        <v>0</v>
      </c>
      <c r="EQ276" s="29">
        <v>0</v>
      </c>
      <c r="ER276" s="29">
        <f t="shared" si="522"/>
        <v>0</v>
      </c>
      <c r="ES276" s="29">
        <f t="shared" si="522"/>
        <v>0</v>
      </c>
      <c r="ET276" s="29">
        <f t="shared" si="522"/>
        <v>0</v>
      </c>
      <c r="EU276" s="29">
        <f t="shared" si="522"/>
        <v>0</v>
      </c>
      <c r="EV276" s="29">
        <f t="shared" si="522"/>
        <v>0</v>
      </c>
      <c r="EW276" s="29">
        <f t="shared" si="522"/>
        <v>0</v>
      </c>
      <c r="EX276" s="29">
        <f t="shared" si="522"/>
        <v>0</v>
      </c>
      <c r="EY276" s="29">
        <f t="shared" si="522"/>
        <v>0</v>
      </c>
      <c r="EZ276" s="29">
        <f t="shared" si="522"/>
        <v>0</v>
      </c>
      <c r="FA276" s="29">
        <f t="shared" si="522"/>
        <v>0</v>
      </c>
      <c r="FB276" s="29">
        <f t="shared" si="522"/>
        <v>5.3900000000000074E-4</v>
      </c>
      <c r="FC276" s="29">
        <f t="shared" si="522"/>
        <v>0</v>
      </c>
      <c r="FD276" s="29">
        <f t="shared" si="522"/>
        <v>0</v>
      </c>
      <c r="FE276" s="29">
        <f t="shared" si="522"/>
        <v>0</v>
      </c>
      <c r="FF276" s="29">
        <f t="shared" si="522"/>
        <v>0</v>
      </c>
      <c r="FG276" s="29">
        <f t="shared" si="522"/>
        <v>0</v>
      </c>
      <c r="FH276" s="29">
        <f t="shared" si="522"/>
        <v>0</v>
      </c>
      <c r="FI276" s="29">
        <f t="shared" si="522"/>
        <v>0</v>
      </c>
      <c r="FJ276" s="29">
        <f t="shared" si="522"/>
        <v>-8.4025668367626594E-19</v>
      </c>
      <c r="FK276" s="29">
        <f t="shared" si="522"/>
        <v>0</v>
      </c>
      <c r="FL276" s="29">
        <f t="shared" si="522"/>
        <v>0</v>
      </c>
      <c r="FM276" s="29">
        <f t="shared" si="522"/>
        <v>0</v>
      </c>
      <c r="FN276" s="29">
        <f t="shared" si="522"/>
        <v>0</v>
      </c>
      <c r="FO276" s="29">
        <f t="shared" si="522"/>
        <v>2.2000000000000128E-5</v>
      </c>
      <c r="FP276" s="29">
        <f t="shared" si="522"/>
        <v>0</v>
      </c>
      <c r="FQ276" s="29">
        <f t="shared" si="522"/>
        <v>0</v>
      </c>
      <c r="FR276" s="29">
        <f t="shared" si="522"/>
        <v>2.8100000000000049E-4</v>
      </c>
      <c r="FS276" s="29">
        <f t="shared" si="522"/>
        <v>0</v>
      </c>
      <c r="FT276" s="29">
        <f>FT263-FT274-FT282</f>
        <v>3.5300000000000039E-4</v>
      </c>
      <c r="FU276" s="29">
        <f t="shared" si="522"/>
        <v>0</v>
      </c>
      <c r="FV276" s="29">
        <f t="shared" si="522"/>
        <v>0</v>
      </c>
      <c r="FW276" s="29">
        <f t="shared" si="522"/>
        <v>0</v>
      </c>
      <c r="FX276" s="29">
        <f t="shared" si="522"/>
        <v>0</v>
      </c>
      <c r="FY276" s="70"/>
      <c r="FZ276" s="29">
        <f>ROUND(SUM(C276:FX276)*1000,6)</f>
        <v>10.42</v>
      </c>
      <c r="GA276" s="29"/>
      <c r="GB276" s="29"/>
      <c r="GC276" s="29"/>
      <c r="GD276" s="29"/>
      <c r="GE276" s="2"/>
      <c r="GF276" s="2"/>
      <c r="GG276" s="2"/>
      <c r="GH276" s="2"/>
      <c r="GI276" s="2"/>
      <c r="GJ276" s="2"/>
      <c r="GK276" s="2"/>
    </row>
    <row r="277" spans="1:193" x14ac:dyDescent="0.35">
      <c r="A277" s="3" t="s">
        <v>490</v>
      </c>
      <c r="B277" s="2" t="s">
        <v>490</v>
      </c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>
        <v>4.931</v>
      </c>
      <c r="FR277" s="29">
        <v>6.2590000000000003</v>
      </c>
      <c r="FS277" s="29">
        <v>1.266</v>
      </c>
      <c r="FT277" s="29">
        <v>2.6150000000000002</v>
      </c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"/>
      <c r="GF277" s="2"/>
      <c r="GG277" s="2"/>
      <c r="GH277" s="2"/>
      <c r="GI277" s="2"/>
      <c r="GJ277" s="2"/>
      <c r="GK277" s="2"/>
    </row>
    <row r="278" spans="1:193" x14ac:dyDescent="0.35">
      <c r="A278" s="3" t="s">
        <v>490</v>
      </c>
      <c r="B278" s="30" t="s">
        <v>582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71"/>
      <c r="FZ278" s="2"/>
      <c r="GA278" s="29"/>
      <c r="GB278" s="69"/>
      <c r="GC278" s="69"/>
      <c r="GD278" s="21"/>
      <c r="GE278" s="2"/>
      <c r="GF278" s="2"/>
      <c r="GG278" s="2"/>
      <c r="GH278" s="2"/>
      <c r="GI278" s="2"/>
      <c r="GJ278" s="2"/>
      <c r="GK278" s="2"/>
    </row>
    <row r="279" spans="1:193" x14ac:dyDescent="0.35">
      <c r="A279" s="3" t="s">
        <v>583</v>
      </c>
      <c r="B279" s="2" t="s">
        <v>991</v>
      </c>
      <c r="C279" s="2">
        <f t="shared" ref="C279:AH279" si="523">C63</f>
        <v>3975359.6368625555</v>
      </c>
      <c r="D279" s="2">
        <f t="shared" si="523"/>
        <v>20560272.927547358</v>
      </c>
      <c r="E279" s="2">
        <f t="shared" si="523"/>
        <v>3957336.3845604667</v>
      </c>
      <c r="F279" s="2">
        <f t="shared" si="523"/>
        <v>11725720.408169016</v>
      </c>
      <c r="G279" s="2">
        <f t="shared" si="523"/>
        <v>749134.75238927116</v>
      </c>
      <c r="H279" s="2">
        <f t="shared" si="523"/>
        <v>875460.61353472143</v>
      </c>
      <c r="I279" s="2">
        <f t="shared" si="523"/>
        <v>4950900.101165615</v>
      </c>
      <c r="J279" s="2">
        <f t="shared" si="523"/>
        <v>1174607.3430782808</v>
      </c>
      <c r="K279" s="2">
        <f t="shared" si="523"/>
        <v>148174.02762891745</v>
      </c>
      <c r="L279" s="2">
        <f t="shared" si="523"/>
        <v>1809566.9849713142</v>
      </c>
      <c r="M279" s="2">
        <f t="shared" si="523"/>
        <v>720101.2592620654</v>
      </c>
      <c r="N279" s="2">
        <f t="shared" si="523"/>
        <v>33573698.057299666</v>
      </c>
      <c r="O279" s="2">
        <f t="shared" si="523"/>
        <v>7951652.0108887823</v>
      </c>
      <c r="P279" s="2">
        <f t="shared" si="523"/>
        <v>238195.42090387226</v>
      </c>
      <c r="Q279" s="2">
        <f t="shared" si="523"/>
        <v>24475693.320616804</v>
      </c>
      <c r="R279" s="2">
        <f t="shared" si="523"/>
        <v>2088234.5235152012</v>
      </c>
      <c r="S279" s="2">
        <f t="shared" si="523"/>
        <v>840187.19638839783</v>
      </c>
      <c r="T279" s="2">
        <f t="shared" si="523"/>
        <v>108965.2725716104</v>
      </c>
      <c r="U279" s="2">
        <f t="shared" si="523"/>
        <v>37193.431668595564</v>
      </c>
      <c r="V279" s="2">
        <f t="shared" si="523"/>
        <v>167495.00150570075</v>
      </c>
      <c r="W279" s="2">
        <f t="shared" si="523"/>
        <v>33789.81845509413</v>
      </c>
      <c r="X279" s="2">
        <f t="shared" si="523"/>
        <v>26750.286612030377</v>
      </c>
      <c r="Y279" s="2">
        <f t="shared" si="523"/>
        <v>420565.66285922786</v>
      </c>
      <c r="Z279" s="2">
        <f t="shared" si="523"/>
        <v>145527.75335373165</v>
      </c>
      <c r="AA279" s="2">
        <f t="shared" si="523"/>
        <v>17895248.291801848</v>
      </c>
      <c r="AB279" s="2">
        <f t="shared" si="523"/>
        <v>17593969.441777565</v>
      </c>
      <c r="AC279" s="2">
        <f t="shared" si="523"/>
        <v>549855.02079579222</v>
      </c>
      <c r="AD279" s="2">
        <f t="shared" si="523"/>
        <v>566683.47791309236</v>
      </c>
      <c r="AE279" s="2">
        <f t="shared" si="523"/>
        <v>81308.454960299423</v>
      </c>
      <c r="AF279" s="2">
        <f t="shared" si="523"/>
        <v>123406.36554046549</v>
      </c>
      <c r="AG279" s="2">
        <f t="shared" si="523"/>
        <v>434649.92047845712</v>
      </c>
      <c r="AH279" s="2">
        <f t="shared" si="523"/>
        <v>514721.37188820203</v>
      </c>
      <c r="AI279" s="2">
        <f t="shared" ref="AI279:BN279" si="524">AI63</f>
        <v>123369.26925853235</v>
      </c>
      <c r="AJ279" s="2">
        <f t="shared" si="524"/>
        <v>93298.180480559633</v>
      </c>
      <c r="AK279" s="2">
        <f t="shared" si="524"/>
        <v>108855.95357231262</v>
      </c>
      <c r="AL279" s="2">
        <f t="shared" si="524"/>
        <v>100022.79577645517</v>
      </c>
      <c r="AM279" s="2">
        <f t="shared" si="524"/>
        <v>251077.82193562208</v>
      </c>
      <c r="AN279" s="2">
        <f t="shared" si="524"/>
        <v>173117.44740056197</v>
      </c>
      <c r="AO279" s="2">
        <f t="shared" si="524"/>
        <v>2738424.7613501702</v>
      </c>
      <c r="AP279" s="2">
        <f t="shared" si="524"/>
        <v>49269592.772665814</v>
      </c>
      <c r="AQ279" s="2">
        <f t="shared" si="524"/>
        <v>204769.52257544457</v>
      </c>
      <c r="AR279" s="2">
        <f t="shared" si="524"/>
        <v>32081581.68313745</v>
      </c>
      <c r="AS279" s="2">
        <f t="shared" si="524"/>
        <v>3523721.4669548324</v>
      </c>
      <c r="AT279" s="2">
        <f t="shared" si="524"/>
        <v>1303247.3953737842</v>
      </c>
      <c r="AU279" s="2">
        <f t="shared" si="524"/>
        <v>216355.0149062376</v>
      </c>
      <c r="AV279" s="2">
        <f t="shared" si="524"/>
        <v>254468.35091938285</v>
      </c>
      <c r="AW279" s="2">
        <f t="shared" si="524"/>
        <v>155306.61526432243</v>
      </c>
      <c r="AX279" s="2">
        <f t="shared" si="524"/>
        <v>81260.452573746647</v>
      </c>
      <c r="AY279" s="2">
        <f t="shared" si="524"/>
        <v>304725.76989508385</v>
      </c>
      <c r="AZ279" s="2">
        <f t="shared" si="524"/>
        <v>6306805.3758183587</v>
      </c>
      <c r="BA279" s="2">
        <f t="shared" si="524"/>
        <v>5489607.5711656148</v>
      </c>
      <c r="BB279" s="2">
        <f t="shared" si="524"/>
        <v>6155948.8893297724</v>
      </c>
      <c r="BC279" s="2">
        <f t="shared" si="524"/>
        <v>10935575.765983488</v>
      </c>
      <c r="BD279" s="2">
        <f t="shared" si="524"/>
        <v>1547641.3968382713</v>
      </c>
      <c r="BE279" s="2">
        <f t="shared" si="524"/>
        <v>696507.8364247221</v>
      </c>
      <c r="BF279" s="2">
        <f t="shared" si="524"/>
        <v>9915498.5603788272</v>
      </c>
      <c r="BG279" s="2">
        <f t="shared" si="524"/>
        <v>596242.4494212087</v>
      </c>
      <c r="BH279" s="2">
        <f t="shared" si="524"/>
        <v>328311.70143720863</v>
      </c>
      <c r="BI279" s="2">
        <f t="shared" si="524"/>
        <v>241110.96726936224</v>
      </c>
      <c r="BJ279" s="2">
        <f t="shared" si="524"/>
        <v>2846222.1441412461</v>
      </c>
      <c r="BK279" s="2">
        <f t="shared" si="524"/>
        <v>11067242.313914524</v>
      </c>
      <c r="BL279" s="2">
        <f t="shared" si="524"/>
        <v>82561.460373204944</v>
      </c>
      <c r="BM279" s="2">
        <f t="shared" si="524"/>
        <v>396650.24049345305</v>
      </c>
      <c r="BN279" s="2">
        <f t="shared" si="524"/>
        <v>1938189.9087948226</v>
      </c>
      <c r="BO279" s="2">
        <f t="shared" ref="BO279:DZ279" si="525">BO63</f>
        <v>982847.09158799471</v>
      </c>
      <c r="BP279" s="2">
        <f t="shared" si="525"/>
        <v>117815.55602096832</v>
      </c>
      <c r="BQ279" s="2">
        <f t="shared" si="525"/>
        <v>2891628.4715609546</v>
      </c>
      <c r="BR279" s="2">
        <f t="shared" si="525"/>
        <v>2287490.4209619872</v>
      </c>
      <c r="BS279" s="2">
        <f t="shared" si="525"/>
        <v>562639.48752807383</v>
      </c>
      <c r="BT279" s="2">
        <f t="shared" si="525"/>
        <v>216225.53547308687</v>
      </c>
      <c r="BU279" s="2">
        <f t="shared" si="525"/>
        <v>232339.53380005827</v>
      </c>
      <c r="BV279" s="2">
        <f t="shared" si="525"/>
        <v>683641.06110556971</v>
      </c>
      <c r="BW279" s="2">
        <f t="shared" si="525"/>
        <v>846721.21781425888</v>
      </c>
      <c r="BX279" s="2">
        <f t="shared" si="525"/>
        <v>58107.016577187038</v>
      </c>
      <c r="BY279" s="2">
        <f t="shared" si="525"/>
        <v>428323.47825513745</v>
      </c>
      <c r="BZ279" s="2">
        <f t="shared" si="525"/>
        <v>149598.21046641792</v>
      </c>
      <c r="CA279" s="2">
        <f t="shared" si="525"/>
        <v>57816.581214433165</v>
      </c>
      <c r="CB279" s="2">
        <f t="shared" si="525"/>
        <v>39322975.835512385</v>
      </c>
      <c r="CC279" s="2">
        <f t="shared" si="525"/>
        <v>129384.2568167835</v>
      </c>
      <c r="CD279" s="2">
        <f t="shared" si="525"/>
        <v>27599.405618017885</v>
      </c>
      <c r="CE279" s="2">
        <f t="shared" si="525"/>
        <v>151475.69035242582</v>
      </c>
      <c r="CF279" s="2">
        <f t="shared" si="525"/>
        <v>72740.328148000757</v>
      </c>
      <c r="CG279" s="2">
        <f t="shared" si="525"/>
        <v>122773.86791181409</v>
      </c>
      <c r="CH279" s="2">
        <f t="shared" si="525"/>
        <v>81934.396361887222</v>
      </c>
      <c r="CI279" s="2">
        <f t="shared" si="525"/>
        <v>498560.82741916185</v>
      </c>
      <c r="CJ279" s="2">
        <f t="shared" si="525"/>
        <v>621085.91641571827</v>
      </c>
      <c r="CK279" s="2">
        <f t="shared" si="525"/>
        <v>3235219.7712578927</v>
      </c>
      <c r="CL279" s="2">
        <f t="shared" si="525"/>
        <v>887033.79710856453</v>
      </c>
      <c r="CM279" s="2">
        <f t="shared" si="525"/>
        <v>528492.52589113661</v>
      </c>
      <c r="CN279" s="2">
        <f t="shared" si="525"/>
        <v>15541079.608868385</v>
      </c>
      <c r="CO279" s="2">
        <f t="shared" si="525"/>
        <v>7951642.5939582326</v>
      </c>
      <c r="CP279" s="2">
        <f t="shared" si="525"/>
        <v>467722.82009106758</v>
      </c>
      <c r="CQ279" s="2">
        <f t="shared" si="525"/>
        <v>613383.0888482664</v>
      </c>
      <c r="CR279" s="2">
        <f t="shared" si="525"/>
        <v>175619.76823391014</v>
      </c>
      <c r="CS279" s="2">
        <f t="shared" si="525"/>
        <v>172824.97477906602</v>
      </c>
      <c r="CT279" s="2">
        <f t="shared" si="525"/>
        <v>102289.6096285465</v>
      </c>
      <c r="CU279" s="2">
        <f t="shared" si="525"/>
        <v>96441.5474873106</v>
      </c>
      <c r="CV279" s="2">
        <f t="shared" si="525"/>
        <v>46466.156612030383</v>
      </c>
      <c r="CW279" s="2">
        <f t="shared" si="525"/>
        <v>185389.55671093561</v>
      </c>
      <c r="CX279" s="2">
        <f t="shared" si="525"/>
        <v>378680.81769251748</v>
      </c>
      <c r="CY279" s="2">
        <f t="shared" si="525"/>
        <v>40319.767191755403</v>
      </c>
      <c r="CZ279" s="2">
        <f t="shared" si="525"/>
        <v>1445360.3518001593</v>
      </c>
      <c r="DA279" s="2">
        <f t="shared" si="525"/>
        <v>118761.57728543418</v>
      </c>
      <c r="DB279" s="2">
        <f t="shared" si="525"/>
        <v>230980.96268869838</v>
      </c>
      <c r="DC279" s="2">
        <f t="shared" si="525"/>
        <v>184644.23070619485</v>
      </c>
      <c r="DD279" s="2">
        <f t="shared" si="525"/>
        <v>107823.8875335956</v>
      </c>
      <c r="DE279" s="2">
        <f t="shared" si="525"/>
        <v>170910.24276903531</v>
      </c>
      <c r="DF279" s="2">
        <f t="shared" si="525"/>
        <v>13856826.092310289</v>
      </c>
      <c r="DG279" s="2">
        <f t="shared" si="525"/>
        <v>46615.189704227072</v>
      </c>
      <c r="DH279" s="2">
        <f t="shared" si="525"/>
        <v>1180004.4695122996</v>
      </c>
      <c r="DI279" s="2">
        <f t="shared" si="525"/>
        <v>1803958.9666310013</v>
      </c>
      <c r="DJ279" s="2">
        <f t="shared" si="525"/>
        <v>384848.61456185119</v>
      </c>
      <c r="DK279" s="2">
        <f t="shared" si="525"/>
        <v>277162.55962692905</v>
      </c>
      <c r="DL279" s="2">
        <f t="shared" si="525"/>
        <v>3301078.4921195148</v>
      </c>
      <c r="DM279" s="2">
        <f t="shared" si="525"/>
        <v>258586.006587004</v>
      </c>
      <c r="DN279" s="2">
        <f t="shared" si="525"/>
        <v>788062.09909076511</v>
      </c>
      <c r="DO279" s="2">
        <f t="shared" si="525"/>
        <v>1688269.4853138258</v>
      </c>
      <c r="DP279" s="2">
        <f t="shared" si="525"/>
        <v>166594.73793269598</v>
      </c>
      <c r="DQ279" s="2">
        <f t="shared" si="525"/>
        <v>358354.62037811964</v>
      </c>
      <c r="DR279" s="2">
        <f t="shared" si="525"/>
        <v>767204.8997198554</v>
      </c>
      <c r="DS279" s="2">
        <f t="shared" si="525"/>
        <v>345603.91752007912</v>
      </c>
      <c r="DT279" s="2">
        <f t="shared" si="525"/>
        <v>63361.576432750931</v>
      </c>
      <c r="DU279" s="2">
        <f t="shared" si="525"/>
        <v>149205.17810480119</v>
      </c>
      <c r="DV279" s="2">
        <f t="shared" si="525"/>
        <v>98441.847109261129</v>
      </c>
      <c r="DW279" s="2">
        <f t="shared" si="525"/>
        <v>123873.17229779011</v>
      </c>
      <c r="DX279" s="2">
        <f t="shared" si="525"/>
        <v>93206.578928209172</v>
      </c>
      <c r="DY279" s="2">
        <f t="shared" si="525"/>
        <v>196534.16107701175</v>
      </c>
      <c r="DZ279" s="2">
        <f t="shared" si="525"/>
        <v>625321.34965118638</v>
      </c>
      <c r="EA279" s="2">
        <f t="shared" ref="EA279:FX279" si="526">EA63</f>
        <v>532449.43882370694</v>
      </c>
      <c r="EB279" s="2">
        <f t="shared" si="526"/>
        <v>414187.58427971142</v>
      </c>
      <c r="EC279" s="2">
        <f t="shared" si="526"/>
        <v>207798.65111541696</v>
      </c>
      <c r="ED279" s="2">
        <f t="shared" si="526"/>
        <v>925536.09880404407</v>
      </c>
      <c r="EE279" s="2">
        <f t="shared" si="526"/>
        <v>94435.066005391389</v>
      </c>
      <c r="EF279" s="2">
        <f t="shared" si="526"/>
        <v>766840.28550778679</v>
      </c>
      <c r="EG279" s="2">
        <f t="shared" si="526"/>
        <v>132080.91287295337</v>
      </c>
      <c r="EH279" s="2">
        <f t="shared" si="526"/>
        <v>111448.8269026858</v>
      </c>
      <c r="EI279" s="2">
        <f t="shared" si="526"/>
        <v>8409210.7053326871</v>
      </c>
      <c r="EJ279" s="2">
        <f t="shared" si="526"/>
        <v>6070945.2586546866</v>
      </c>
      <c r="EK279" s="2">
        <f t="shared" si="526"/>
        <v>331709.13961849996</v>
      </c>
      <c r="EL279" s="2">
        <f t="shared" si="526"/>
        <v>359004.14726938715</v>
      </c>
      <c r="EM279" s="2">
        <f t="shared" si="526"/>
        <v>133629.31033063785</v>
      </c>
      <c r="EN279" s="2">
        <f t="shared" si="526"/>
        <v>599040.85408002674</v>
      </c>
      <c r="EO279" s="2">
        <f t="shared" si="526"/>
        <v>110515.75472165953</v>
      </c>
      <c r="EP279" s="2">
        <f t="shared" si="526"/>
        <v>198467.1499845293</v>
      </c>
      <c r="EQ279" s="2">
        <f t="shared" si="526"/>
        <v>1482699.5302336456</v>
      </c>
      <c r="ER279" s="2">
        <f t="shared" si="526"/>
        <v>178186.99681049981</v>
      </c>
      <c r="ES279" s="2">
        <f t="shared" si="526"/>
        <v>86407.437255903089</v>
      </c>
      <c r="ET279" s="2">
        <f t="shared" si="526"/>
        <v>99167.860137511045</v>
      </c>
      <c r="EU279" s="2">
        <f t="shared" si="526"/>
        <v>322912.49758654094</v>
      </c>
      <c r="EV279" s="2">
        <f t="shared" si="526"/>
        <v>43628.739060467371</v>
      </c>
      <c r="EW279" s="2">
        <f t="shared" si="526"/>
        <v>369514.55207151332</v>
      </c>
      <c r="EX279" s="2">
        <f t="shared" si="526"/>
        <v>81318.092788917696</v>
      </c>
      <c r="EY279" s="2">
        <f t="shared" si="526"/>
        <v>429529.24359690119</v>
      </c>
      <c r="EZ279" s="2">
        <f t="shared" si="526"/>
        <v>87699.390095574476</v>
      </c>
      <c r="FA279" s="2">
        <f t="shared" si="526"/>
        <v>1826713.564192686</v>
      </c>
      <c r="FB279" s="2">
        <f t="shared" si="526"/>
        <v>261415.66140057801</v>
      </c>
      <c r="FC279" s="2">
        <f t="shared" si="526"/>
        <v>1118743.3030608119</v>
      </c>
      <c r="FD279" s="2">
        <f t="shared" si="526"/>
        <v>347007.27838893526</v>
      </c>
      <c r="FE279" s="2">
        <f t="shared" si="526"/>
        <v>73495.369355636954</v>
      </c>
      <c r="FF279" s="2">
        <f t="shared" si="526"/>
        <v>194612.29182576112</v>
      </c>
      <c r="FG279" s="2">
        <f t="shared" si="526"/>
        <v>84433.012111264994</v>
      </c>
      <c r="FH279" s="2">
        <f t="shared" si="526"/>
        <v>86807.970763982477</v>
      </c>
      <c r="FI279" s="2">
        <f t="shared" si="526"/>
        <v>1197393.3302733083</v>
      </c>
      <c r="FJ279" s="2">
        <f t="shared" si="526"/>
        <v>801762.05190615822</v>
      </c>
      <c r="FK279" s="2">
        <f t="shared" si="526"/>
        <v>1253001.4648258083</v>
      </c>
      <c r="FL279" s="2">
        <f t="shared" si="526"/>
        <v>3501094.1756532299</v>
      </c>
      <c r="FM279" s="2">
        <f t="shared" si="526"/>
        <v>1963488.5233917458</v>
      </c>
      <c r="FN279" s="2">
        <f t="shared" si="526"/>
        <v>11231428.410913067</v>
      </c>
      <c r="FO279" s="2">
        <f t="shared" si="526"/>
        <v>607592.63138315966</v>
      </c>
      <c r="FP279" s="2">
        <f t="shared" si="526"/>
        <v>1267504.9977336868</v>
      </c>
      <c r="FQ279" s="2">
        <f t="shared" si="526"/>
        <v>603021.10860051261</v>
      </c>
      <c r="FR279" s="2">
        <f t="shared" si="526"/>
        <v>88488.239989595269</v>
      </c>
      <c r="FS279" s="2">
        <f t="shared" si="526"/>
        <v>82384.211328193938</v>
      </c>
      <c r="FT279" s="2">
        <f t="shared" si="526"/>
        <v>69243.539168030751</v>
      </c>
      <c r="FU279" s="2">
        <f t="shared" si="526"/>
        <v>591729.33694608184</v>
      </c>
      <c r="FV279" s="2">
        <f t="shared" si="526"/>
        <v>438814.89076443302</v>
      </c>
      <c r="FW279" s="2">
        <f t="shared" si="526"/>
        <v>104794.87353843845</v>
      </c>
      <c r="FX279" s="2">
        <f t="shared" si="526"/>
        <v>35710.539170131822</v>
      </c>
      <c r="FY279" s="2"/>
      <c r="FZ279" s="2"/>
      <c r="GA279" s="29"/>
      <c r="GB279" s="29"/>
      <c r="GC279" s="29"/>
      <c r="GD279" s="29"/>
      <c r="GE279" s="2"/>
      <c r="GF279" s="2"/>
      <c r="GG279" s="2"/>
      <c r="GH279" s="2"/>
      <c r="GI279" s="2"/>
      <c r="GJ279" s="2"/>
      <c r="GK279" s="2"/>
    </row>
    <row r="280" spans="1:193" x14ac:dyDescent="0.35">
      <c r="A280" s="3" t="s">
        <v>584</v>
      </c>
      <c r="B280" s="2" t="s">
        <v>585</v>
      </c>
      <c r="C280" s="29">
        <f t="shared" ref="C280:AH280" si="527">ROUND(C279/C48,6)</f>
        <v>3.1970000000000002E-3</v>
      </c>
      <c r="D280" s="29">
        <f t="shared" si="527"/>
        <v>4.548E-3</v>
      </c>
      <c r="E280" s="29">
        <f t="shared" si="527"/>
        <v>3.2330000000000002E-3</v>
      </c>
      <c r="F280" s="29">
        <f t="shared" si="527"/>
        <v>3.545E-3</v>
      </c>
      <c r="G280" s="29">
        <f t="shared" si="527"/>
        <v>1.305E-3</v>
      </c>
      <c r="H280" s="29">
        <f t="shared" si="527"/>
        <v>6.0099999999999997E-3</v>
      </c>
      <c r="I280" s="29">
        <f t="shared" si="527"/>
        <v>4.1869999999999997E-3</v>
      </c>
      <c r="J280" s="29">
        <f t="shared" si="527"/>
        <v>6.0270000000000002E-3</v>
      </c>
      <c r="K280" s="29">
        <f t="shared" si="527"/>
        <v>2.8730000000000001E-3</v>
      </c>
      <c r="L280" s="29">
        <f t="shared" si="527"/>
        <v>2.0279999999999999E-3</v>
      </c>
      <c r="M280" s="29">
        <f t="shared" si="527"/>
        <v>2.199E-3</v>
      </c>
      <c r="N280" s="29">
        <f t="shared" si="527"/>
        <v>3.5010000000000002E-3</v>
      </c>
      <c r="O280" s="29">
        <f t="shared" si="527"/>
        <v>2.9099999999999998E-3</v>
      </c>
      <c r="P280" s="29">
        <f t="shared" si="527"/>
        <v>4.1599999999999996E-3</v>
      </c>
      <c r="Q280" s="29">
        <f t="shared" si="527"/>
        <v>4.2469999999999999E-3</v>
      </c>
      <c r="R280" s="29">
        <f t="shared" si="527"/>
        <v>2.7505000000000002E-2</v>
      </c>
      <c r="S280" s="29">
        <f t="shared" si="527"/>
        <v>1.3829999999999999E-3</v>
      </c>
      <c r="T280" s="29">
        <f t="shared" si="527"/>
        <v>4.0080000000000003E-3</v>
      </c>
      <c r="U280" s="29">
        <f t="shared" si="527"/>
        <v>1.1969999999999999E-3</v>
      </c>
      <c r="V280" s="29">
        <f t="shared" si="527"/>
        <v>4.2709999999999996E-3</v>
      </c>
      <c r="W280" s="29">
        <f t="shared" si="527"/>
        <v>4.9610000000000001E-3</v>
      </c>
      <c r="X280" s="29">
        <f t="shared" si="527"/>
        <v>1.4059999999999999E-3</v>
      </c>
      <c r="Y280" s="29">
        <f t="shared" si="527"/>
        <v>5.3299999999999997E-3</v>
      </c>
      <c r="Z280" s="29">
        <f t="shared" si="527"/>
        <v>5.228E-3</v>
      </c>
      <c r="AA280" s="29">
        <f t="shared" si="527"/>
        <v>2.6059999999999998E-3</v>
      </c>
      <c r="AB280" s="29">
        <f t="shared" si="527"/>
        <v>1.676E-3</v>
      </c>
      <c r="AC280" s="29">
        <f t="shared" si="527"/>
        <v>1.1490000000000001E-3</v>
      </c>
      <c r="AD280" s="29">
        <f t="shared" si="527"/>
        <v>1.1050000000000001E-3</v>
      </c>
      <c r="AE280" s="29">
        <f t="shared" si="527"/>
        <v>1.583E-3</v>
      </c>
      <c r="AF280" s="29">
        <f t="shared" si="527"/>
        <v>1.255E-3</v>
      </c>
      <c r="AG280" s="29">
        <f t="shared" si="527"/>
        <v>1.1329999999999999E-3</v>
      </c>
      <c r="AH280" s="29">
        <f t="shared" si="527"/>
        <v>1.0810999999999999E-2</v>
      </c>
      <c r="AI280" s="29">
        <f t="shared" ref="AI280:BN280" si="528">ROUND(AI279/AI48,6)</f>
        <v>1.004E-2</v>
      </c>
      <c r="AJ280" s="29">
        <f t="shared" si="528"/>
        <v>2.238E-3</v>
      </c>
      <c r="AK280" s="29">
        <f t="shared" si="528"/>
        <v>1.6000000000000001E-3</v>
      </c>
      <c r="AL280" s="29">
        <f t="shared" si="528"/>
        <v>1.0740000000000001E-3</v>
      </c>
      <c r="AM280" s="29">
        <f t="shared" si="528"/>
        <v>4.0489999999999996E-3</v>
      </c>
      <c r="AN280" s="29">
        <f t="shared" si="528"/>
        <v>9.7999999999999997E-4</v>
      </c>
      <c r="AO280" s="29">
        <f t="shared" si="528"/>
        <v>4.5459999999999997E-3</v>
      </c>
      <c r="AP280" s="29">
        <f t="shared" si="528"/>
        <v>1.9729999999999999E-3</v>
      </c>
      <c r="AQ280" s="29">
        <f t="shared" si="528"/>
        <v>2.14E-3</v>
      </c>
      <c r="AR280" s="29">
        <f t="shared" si="528"/>
        <v>2.9789999999999999E-3</v>
      </c>
      <c r="AS280" s="29">
        <f t="shared" si="528"/>
        <v>7.2400000000000003E-4</v>
      </c>
      <c r="AT280" s="29">
        <f t="shared" si="528"/>
        <v>3.1930000000000001E-3</v>
      </c>
      <c r="AU280" s="29">
        <f t="shared" si="528"/>
        <v>3.0100000000000001E-3</v>
      </c>
      <c r="AV280" s="29">
        <f t="shared" si="528"/>
        <v>5.496E-3</v>
      </c>
      <c r="AW280" s="29">
        <f t="shared" si="528"/>
        <v>3.9560000000000003E-3</v>
      </c>
      <c r="AX280" s="29">
        <f t="shared" si="528"/>
        <v>2.666E-3</v>
      </c>
      <c r="AY280" s="29">
        <f t="shared" si="528"/>
        <v>4.927E-3</v>
      </c>
      <c r="AZ280" s="29">
        <f t="shared" si="528"/>
        <v>5.6569999999999997E-3</v>
      </c>
      <c r="BA280" s="29">
        <f t="shared" si="528"/>
        <v>5.633E-3</v>
      </c>
      <c r="BB280" s="29">
        <f t="shared" si="528"/>
        <v>2.1343000000000001E-2</v>
      </c>
      <c r="BC280" s="29">
        <f t="shared" si="528"/>
        <v>2.3249999999999998E-3</v>
      </c>
      <c r="BD280" s="29">
        <f t="shared" si="528"/>
        <v>2.4520000000000002E-3</v>
      </c>
      <c r="BE280" s="29">
        <f t="shared" si="528"/>
        <v>3.3219999999999999E-3</v>
      </c>
      <c r="BF280" s="29">
        <f t="shared" si="528"/>
        <v>3.258E-3</v>
      </c>
      <c r="BG280" s="29">
        <f t="shared" si="528"/>
        <v>8.6199999999999992E-3</v>
      </c>
      <c r="BH280" s="29">
        <f t="shared" si="528"/>
        <v>3.8500000000000001E-3</v>
      </c>
      <c r="BI280" s="29">
        <f t="shared" si="528"/>
        <v>4.3579999999999999E-3</v>
      </c>
      <c r="BJ280" s="29">
        <f t="shared" si="528"/>
        <v>2.7590000000000002E-3</v>
      </c>
      <c r="BK280" s="29">
        <f t="shared" si="528"/>
        <v>5.5250000000000004E-3</v>
      </c>
      <c r="BL280" s="29">
        <f t="shared" si="528"/>
        <v>1.0260999999999999E-2</v>
      </c>
      <c r="BM280" s="29">
        <f t="shared" si="528"/>
        <v>9.0329999999999994E-3</v>
      </c>
      <c r="BN280" s="29">
        <f t="shared" si="528"/>
        <v>4.8339999999999998E-3</v>
      </c>
      <c r="BO280" s="29">
        <f t="shared" ref="BO280:DZ280" si="529">ROUND(BO279/BO48,6)</f>
        <v>4.5750000000000001E-3</v>
      </c>
      <c r="BP280" s="29">
        <f t="shared" si="529"/>
        <v>1.122E-3</v>
      </c>
      <c r="BQ280" s="29">
        <f t="shared" si="529"/>
        <v>1.343E-3</v>
      </c>
      <c r="BR280" s="29">
        <f t="shared" si="529"/>
        <v>1.884E-3</v>
      </c>
      <c r="BS280" s="29">
        <f t="shared" si="529"/>
        <v>6.0700000000000001E-4</v>
      </c>
      <c r="BT280" s="29">
        <f t="shared" si="529"/>
        <v>4.66E-4</v>
      </c>
      <c r="BU280" s="29">
        <f t="shared" si="529"/>
        <v>1.3140000000000001E-3</v>
      </c>
      <c r="BV280" s="29">
        <f t="shared" si="529"/>
        <v>4.6200000000000001E-4</v>
      </c>
      <c r="BW280" s="29">
        <f t="shared" si="529"/>
        <v>7.1500000000000003E-4</v>
      </c>
      <c r="BX280" s="29">
        <f t="shared" si="529"/>
        <v>8.12E-4</v>
      </c>
      <c r="BY280" s="29">
        <f t="shared" si="529"/>
        <v>3.0860000000000002E-3</v>
      </c>
      <c r="BZ280" s="29">
        <f t="shared" si="529"/>
        <v>3.32E-3</v>
      </c>
      <c r="CA280" s="29">
        <f t="shared" si="529"/>
        <v>5.2700000000000002E-4</v>
      </c>
      <c r="CB280" s="29">
        <f t="shared" si="529"/>
        <v>2.6619999999999999E-3</v>
      </c>
      <c r="CC280" s="29">
        <f t="shared" si="529"/>
        <v>5.9620000000000003E-3</v>
      </c>
      <c r="CD280" s="29">
        <f t="shared" si="529"/>
        <v>1.39E-3</v>
      </c>
      <c r="CE280" s="29">
        <f t="shared" si="529"/>
        <v>3.287E-3</v>
      </c>
      <c r="CF280" s="29">
        <f t="shared" si="529"/>
        <v>2.2560000000000002E-3</v>
      </c>
      <c r="CG280" s="29">
        <f t="shared" si="529"/>
        <v>4.6940000000000003E-3</v>
      </c>
      <c r="CH280" s="29">
        <f t="shared" si="529"/>
        <v>4.3860000000000001E-3</v>
      </c>
      <c r="CI280" s="29">
        <f t="shared" si="529"/>
        <v>3.9610000000000001E-3</v>
      </c>
      <c r="CJ280" s="29">
        <f t="shared" si="529"/>
        <v>1.4059999999999999E-3</v>
      </c>
      <c r="CK280" s="29">
        <f t="shared" si="529"/>
        <v>1.8519999999999999E-3</v>
      </c>
      <c r="CL280" s="29">
        <f t="shared" si="529"/>
        <v>3.2469999999999999E-3</v>
      </c>
      <c r="CM280" s="29">
        <f t="shared" si="529"/>
        <v>1.8209999999999999E-3</v>
      </c>
      <c r="CN280" s="29">
        <f t="shared" si="529"/>
        <v>2.885E-3</v>
      </c>
      <c r="CO280" s="29">
        <f t="shared" si="529"/>
        <v>2.2060000000000001E-3</v>
      </c>
      <c r="CP280" s="29">
        <f t="shared" si="529"/>
        <v>6.8599999999999998E-4</v>
      </c>
      <c r="CQ280" s="29">
        <f t="shared" si="529"/>
        <v>3.3409999999999998E-3</v>
      </c>
      <c r="CR280" s="29">
        <f t="shared" si="529"/>
        <v>1.07E-3</v>
      </c>
      <c r="CS280" s="29">
        <f t="shared" si="529"/>
        <v>2.96E-3</v>
      </c>
      <c r="CT280" s="29">
        <f t="shared" si="529"/>
        <v>1.554E-3</v>
      </c>
      <c r="CU280" s="29">
        <f t="shared" si="529"/>
        <v>4.862E-3</v>
      </c>
      <c r="CV280" s="29">
        <f t="shared" si="529"/>
        <v>1.8829999999999999E-3</v>
      </c>
      <c r="CW280" s="29">
        <f t="shared" si="529"/>
        <v>2.3679999999999999E-3</v>
      </c>
      <c r="CX280" s="29">
        <f t="shared" si="529"/>
        <v>4.1710000000000002E-3</v>
      </c>
      <c r="CY280" s="29">
        <f t="shared" si="529"/>
        <v>5.9280000000000001E-3</v>
      </c>
      <c r="CZ280" s="29">
        <f t="shared" si="529"/>
        <v>5.6239999999999997E-3</v>
      </c>
      <c r="DA280" s="29">
        <f t="shared" si="529"/>
        <v>2.4429999999999999E-3</v>
      </c>
      <c r="DB280" s="29">
        <f t="shared" si="529"/>
        <v>5.2909999999999997E-3</v>
      </c>
      <c r="DC280" s="29">
        <f t="shared" si="529"/>
        <v>3.003E-3</v>
      </c>
      <c r="DD280" s="29">
        <f t="shared" si="529"/>
        <v>3.6900000000000002E-4</v>
      </c>
      <c r="DE280" s="29">
        <f t="shared" si="529"/>
        <v>9.8900000000000008E-4</v>
      </c>
      <c r="DF280" s="29">
        <f t="shared" si="529"/>
        <v>4.8279999999999998E-3</v>
      </c>
      <c r="DG280" s="29">
        <f t="shared" si="529"/>
        <v>7.0799999999999997E-4</v>
      </c>
      <c r="DH280" s="29">
        <f t="shared" si="529"/>
        <v>2.9250000000000001E-3</v>
      </c>
      <c r="DI280" s="29">
        <f t="shared" si="529"/>
        <v>2.9750000000000002E-3</v>
      </c>
      <c r="DJ280" s="29">
        <f t="shared" si="529"/>
        <v>5.6020000000000002E-3</v>
      </c>
      <c r="DK280" s="29">
        <f t="shared" si="529"/>
        <v>4.28E-3</v>
      </c>
      <c r="DL280" s="29">
        <f t="shared" si="529"/>
        <v>3.5969999999999999E-3</v>
      </c>
      <c r="DM280" s="29">
        <f t="shared" si="529"/>
        <v>9.306E-3</v>
      </c>
      <c r="DN280" s="29">
        <f t="shared" si="529"/>
        <v>2.7910000000000001E-3</v>
      </c>
      <c r="DO280" s="29">
        <f t="shared" si="529"/>
        <v>4.4019999999999997E-3</v>
      </c>
      <c r="DP280" s="29">
        <f t="shared" si="529"/>
        <v>4.9020000000000001E-3</v>
      </c>
      <c r="DQ280" s="29">
        <f t="shared" si="529"/>
        <v>7.1599999999999995E-4</v>
      </c>
      <c r="DR280" s="29">
        <f t="shared" si="529"/>
        <v>7.8120000000000004E-3</v>
      </c>
      <c r="DS280" s="29">
        <f t="shared" si="529"/>
        <v>7.6800000000000002E-3</v>
      </c>
      <c r="DT280" s="29">
        <f t="shared" si="529"/>
        <v>5.1799999999999997E-3</v>
      </c>
      <c r="DU280" s="29">
        <f t="shared" si="529"/>
        <v>4.6309999999999997E-3</v>
      </c>
      <c r="DV280" s="29">
        <f t="shared" si="529"/>
        <v>1.0076E-2</v>
      </c>
      <c r="DW280" s="29">
        <f t="shared" si="529"/>
        <v>5.1000000000000004E-3</v>
      </c>
      <c r="DX280" s="29">
        <f t="shared" si="529"/>
        <v>7.9799999999999999E-4</v>
      </c>
      <c r="DY280" s="29">
        <f t="shared" si="529"/>
        <v>8.8199999999999997E-4</v>
      </c>
      <c r="DZ280" s="29">
        <f t="shared" si="529"/>
        <v>2.4199999999999998E-3</v>
      </c>
      <c r="EA280" s="29">
        <f t="shared" ref="EA280:FX280" si="530">ROUND(EA279/EA48,6)</f>
        <v>8.0999999999999996E-4</v>
      </c>
      <c r="EB280" s="29">
        <f t="shared" si="530"/>
        <v>4.4980000000000003E-3</v>
      </c>
      <c r="EC280" s="29">
        <f t="shared" si="530"/>
        <v>5.1879999999999999E-3</v>
      </c>
      <c r="ED280" s="29">
        <f t="shared" si="530"/>
        <v>1.5799999999999999E-4</v>
      </c>
      <c r="EE280" s="29">
        <f t="shared" si="530"/>
        <v>5.0239999999999998E-3</v>
      </c>
      <c r="EF280" s="29">
        <f t="shared" si="530"/>
        <v>7.0470000000000003E-3</v>
      </c>
      <c r="EG280" s="29">
        <f t="shared" si="530"/>
        <v>4.0309999999999999E-3</v>
      </c>
      <c r="EH280" s="29">
        <f t="shared" si="530"/>
        <v>7.1960000000000001E-3</v>
      </c>
      <c r="EI280" s="29">
        <f t="shared" si="530"/>
        <v>5.5129999999999997E-3</v>
      </c>
      <c r="EJ280" s="29">
        <f t="shared" si="530"/>
        <v>4.9449999999999997E-3</v>
      </c>
      <c r="EK280" s="29">
        <f t="shared" si="530"/>
        <v>5.5000000000000003E-4</v>
      </c>
      <c r="EL280" s="29">
        <f t="shared" si="530"/>
        <v>1.242E-3</v>
      </c>
      <c r="EM280" s="29">
        <f t="shared" si="530"/>
        <v>9.8999999999999999E-4</v>
      </c>
      <c r="EN280" s="29">
        <f t="shared" si="530"/>
        <v>6.9839999999999998E-3</v>
      </c>
      <c r="EO280" s="29">
        <f t="shared" si="530"/>
        <v>2.3289999999999999E-3</v>
      </c>
      <c r="EP280" s="29">
        <f t="shared" si="530"/>
        <v>1.2769999999999999E-3</v>
      </c>
      <c r="EQ280" s="29">
        <f t="shared" si="530"/>
        <v>7.5900000000000002E-4</v>
      </c>
      <c r="ER280" s="29">
        <f t="shared" si="530"/>
        <v>1.199E-3</v>
      </c>
      <c r="ES280" s="29">
        <f t="shared" si="530"/>
        <v>2.2659999999999998E-3</v>
      </c>
      <c r="ET280" s="29">
        <f t="shared" si="530"/>
        <v>1.7669999999999999E-3</v>
      </c>
      <c r="EU280" s="29">
        <f t="shared" si="530"/>
        <v>6.7499999999999999E-3</v>
      </c>
      <c r="EV280" s="29">
        <f t="shared" si="530"/>
        <v>5.3200000000000003E-4</v>
      </c>
      <c r="EW280" s="29">
        <f t="shared" si="530"/>
        <v>2.7500000000000002E-4</v>
      </c>
      <c r="EX280" s="29">
        <f t="shared" si="530"/>
        <v>1.3929999999999999E-3</v>
      </c>
      <c r="EY280" s="29">
        <f t="shared" si="530"/>
        <v>1.2411999999999999E-2</v>
      </c>
      <c r="EZ280" s="29">
        <f t="shared" si="530"/>
        <v>2.9069999999999999E-3</v>
      </c>
      <c r="FA280" s="29">
        <f t="shared" si="530"/>
        <v>4.7800000000000002E-4</v>
      </c>
      <c r="FB280" s="29">
        <f t="shared" si="530"/>
        <v>5.3200000000000003E-4</v>
      </c>
      <c r="FC280" s="29">
        <f t="shared" si="530"/>
        <v>2.3470000000000001E-3</v>
      </c>
      <c r="FD280" s="29">
        <f t="shared" si="530"/>
        <v>6.2459999999999998E-3</v>
      </c>
      <c r="FE280" s="29">
        <f t="shared" si="530"/>
        <v>2.1770000000000001E-3</v>
      </c>
      <c r="FF280" s="29">
        <f t="shared" si="530"/>
        <v>7.7759999999999999E-3</v>
      </c>
      <c r="FG280" s="29">
        <f t="shared" si="530"/>
        <v>2.7390000000000001E-3</v>
      </c>
      <c r="FH280" s="29">
        <f t="shared" si="530"/>
        <v>2.2959999999999999E-3</v>
      </c>
      <c r="FI280" s="29">
        <f t="shared" si="530"/>
        <v>8.3900000000000001E-4</v>
      </c>
      <c r="FJ280" s="29">
        <f t="shared" si="530"/>
        <v>8.0699999999999999E-4</v>
      </c>
      <c r="FK280" s="29">
        <f t="shared" si="530"/>
        <v>5.7899999999999998E-4</v>
      </c>
      <c r="FL280" s="29">
        <f t="shared" si="530"/>
        <v>1.5250000000000001E-3</v>
      </c>
      <c r="FM280" s="29">
        <f t="shared" si="530"/>
        <v>1.66E-3</v>
      </c>
      <c r="FN280" s="29">
        <f t="shared" si="530"/>
        <v>3.7030000000000001E-3</v>
      </c>
      <c r="FO280" s="29">
        <f t="shared" si="530"/>
        <v>1.8799999999999999E-4</v>
      </c>
      <c r="FP280" s="29">
        <f t="shared" si="530"/>
        <v>8.2200000000000003E-4</v>
      </c>
      <c r="FQ280" s="29">
        <f t="shared" si="530"/>
        <v>1.116E-3</v>
      </c>
      <c r="FR280" s="29">
        <f t="shared" si="530"/>
        <v>1.55E-4</v>
      </c>
      <c r="FS280" s="29">
        <f t="shared" si="530"/>
        <v>1.85E-4</v>
      </c>
      <c r="FT280" s="29">
        <f t="shared" si="530"/>
        <v>1.5100000000000001E-4</v>
      </c>
      <c r="FU280" s="29">
        <f t="shared" si="530"/>
        <v>3.4199999999999999E-3</v>
      </c>
      <c r="FV280" s="29">
        <f t="shared" si="530"/>
        <v>3.0400000000000002E-3</v>
      </c>
      <c r="FW280" s="29">
        <f t="shared" si="530"/>
        <v>4.9909999999999998E-3</v>
      </c>
      <c r="FX280" s="29">
        <f t="shared" si="530"/>
        <v>2.0279999999999999E-3</v>
      </c>
      <c r="FY280" s="2"/>
      <c r="FZ280" s="2"/>
      <c r="GA280" s="29"/>
      <c r="GB280" s="2"/>
      <c r="GC280" s="2"/>
      <c r="GD280" s="2"/>
      <c r="GE280" s="2"/>
      <c r="GF280" s="2"/>
      <c r="GG280" s="2"/>
      <c r="GH280" s="2"/>
      <c r="GI280" s="2"/>
      <c r="GJ280" s="2"/>
      <c r="GK280" s="2"/>
    </row>
    <row r="281" spans="1:193" x14ac:dyDescent="0.35">
      <c r="A281" s="2"/>
      <c r="B281" s="2" t="s">
        <v>992</v>
      </c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>
        <f>IF(FT273&gt;0,FT273,FT271)</f>
        <v>2.8909999999999999E-3</v>
      </c>
      <c r="FQ281" s="29"/>
      <c r="FR281" s="29"/>
      <c r="FS281" s="29"/>
      <c r="FT281" s="29"/>
      <c r="FU281" s="29"/>
      <c r="FV281" s="29"/>
      <c r="FW281" s="29"/>
      <c r="FX281" s="29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</row>
    <row r="282" spans="1:193" x14ac:dyDescent="0.35">
      <c r="A282" s="3" t="s">
        <v>586</v>
      </c>
      <c r="B282" s="2" t="s">
        <v>587</v>
      </c>
      <c r="C282" s="29">
        <f t="shared" ref="C282:AM282" si="531">IF(ROUND(MIN(C280,(C263-C274),(C268-C274)),6)&lt;0,0,(ROUND(MIN(C280,(C263-C274),(C268-C274)),6)))</f>
        <v>0</v>
      </c>
      <c r="D282" s="29">
        <f t="shared" si="531"/>
        <v>0</v>
      </c>
      <c r="E282" s="29">
        <f t="shared" si="531"/>
        <v>0</v>
      </c>
      <c r="F282" s="29">
        <f t="shared" si="531"/>
        <v>0</v>
      </c>
      <c r="G282" s="29">
        <f t="shared" si="531"/>
        <v>0</v>
      </c>
      <c r="H282" s="29">
        <f t="shared" si="531"/>
        <v>0</v>
      </c>
      <c r="I282" s="29">
        <f t="shared" si="531"/>
        <v>0</v>
      </c>
      <c r="J282" s="29">
        <f t="shared" si="531"/>
        <v>0</v>
      </c>
      <c r="K282" s="29">
        <f t="shared" si="531"/>
        <v>0</v>
      </c>
      <c r="L282" s="29">
        <f t="shared" si="531"/>
        <v>0</v>
      </c>
      <c r="M282" s="29">
        <f t="shared" si="531"/>
        <v>0</v>
      </c>
      <c r="N282" s="29">
        <f t="shared" si="531"/>
        <v>0</v>
      </c>
      <c r="O282" s="29">
        <f t="shared" si="531"/>
        <v>0</v>
      </c>
      <c r="P282" s="29">
        <f t="shared" si="531"/>
        <v>0</v>
      </c>
      <c r="Q282" s="29">
        <f t="shared" si="531"/>
        <v>0</v>
      </c>
      <c r="R282" s="29">
        <f t="shared" si="531"/>
        <v>0</v>
      </c>
      <c r="S282" s="29">
        <f t="shared" si="531"/>
        <v>0</v>
      </c>
      <c r="T282" s="29">
        <f t="shared" si="531"/>
        <v>0</v>
      </c>
      <c r="U282" s="29">
        <f t="shared" si="531"/>
        <v>0</v>
      </c>
      <c r="V282" s="29">
        <f t="shared" si="531"/>
        <v>0</v>
      </c>
      <c r="W282" s="29">
        <f t="shared" si="531"/>
        <v>0</v>
      </c>
      <c r="X282" s="29">
        <f t="shared" si="531"/>
        <v>0</v>
      </c>
      <c r="Y282" s="29">
        <f t="shared" si="531"/>
        <v>0</v>
      </c>
      <c r="Z282" s="29">
        <f t="shared" si="531"/>
        <v>0</v>
      </c>
      <c r="AA282" s="29">
        <f t="shared" si="531"/>
        <v>0</v>
      </c>
      <c r="AB282" s="29">
        <f t="shared" si="531"/>
        <v>0</v>
      </c>
      <c r="AC282" s="29">
        <f t="shared" si="531"/>
        <v>0</v>
      </c>
      <c r="AD282" s="29">
        <f t="shared" si="531"/>
        <v>0</v>
      </c>
      <c r="AE282" s="29">
        <f t="shared" si="531"/>
        <v>0</v>
      </c>
      <c r="AF282" s="29">
        <f t="shared" si="531"/>
        <v>0</v>
      </c>
      <c r="AG282" s="29">
        <f t="shared" si="531"/>
        <v>0</v>
      </c>
      <c r="AH282" s="29">
        <f t="shared" si="531"/>
        <v>0</v>
      </c>
      <c r="AI282" s="29">
        <f t="shared" si="531"/>
        <v>0</v>
      </c>
      <c r="AJ282" s="29">
        <f t="shared" si="531"/>
        <v>0</v>
      </c>
      <c r="AK282" s="29">
        <f t="shared" si="531"/>
        <v>0</v>
      </c>
      <c r="AL282" s="29">
        <f t="shared" si="531"/>
        <v>0</v>
      </c>
      <c r="AM282" s="29">
        <f t="shared" si="531"/>
        <v>0</v>
      </c>
      <c r="AN282" s="29">
        <f>IF(ROUND(MIN(AN280,(AN263-AN274),(AN268-AN274)),6)&lt;0,0,(ROUND(MIN(AN280,(AN263-AN274),(AN268-AN274)),6)))-0.000001</f>
        <v>9.7900000000000005E-4</v>
      </c>
      <c r="AO282" s="29">
        <f t="shared" ref="AO282:BC282" si="532">IF(ROUND(MIN(AO280,(AO263-AO274),(AO268-AO274)),6)&lt;0,0,(ROUND(MIN(AO280,(AO263-AO274),(AO268-AO274)),6)))</f>
        <v>0</v>
      </c>
      <c r="AP282" s="29">
        <f t="shared" si="532"/>
        <v>0</v>
      </c>
      <c r="AQ282" s="29">
        <f t="shared" si="532"/>
        <v>0</v>
      </c>
      <c r="AR282" s="29">
        <f t="shared" si="532"/>
        <v>0</v>
      </c>
      <c r="AS282" s="29">
        <f t="shared" si="532"/>
        <v>0</v>
      </c>
      <c r="AT282" s="29">
        <f t="shared" si="532"/>
        <v>0</v>
      </c>
      <c r="AU282" s="29">
        <f t="shared" si="532"/>
        <v>0</v>
      </c>
      <c r="AV282" s="29">
        <f t="shared" si="532"/>
        <v>0</v>
      </c>
      <c r="AW282" s="29">
        <f t="shared" si="532"/>
        <v>0</v>
      </c>
      <c r="AX282" s="29">
        <f t="shared" si="532"/>
        <v>0</v>
      </c>
      <c r="AY282" s="29">
        <f t="shared" si="532"/>
        <v>0</v>
      </c>
      <c r="AZ282" s="29">
        <f t="shared" si="532"/>
        <v>0</v>
      </c>
      <c r="BA282" s="29">
        <f t="shared" si="532"/>
        <v>0</v>
      </c>
      <c r="BB282" s="29">
        <f t="shared" si="532"/>
        <v>0</v>
      </c>
      <c r="BC282" s="29">
        <f t="shared" si="532"/>
        <v>0</v>
      </c>
      <c r="BD282" s="29">
        <f t="shared" ref="BD282:DO282" si="533">IF(ROUND(MIN(BD280,(BD263-BD274),(BD268-BD274)),6)&lt;0,0,(ROUND(MIN(BD280,(BD263-BD274),(BD268-BD274)),6)))</f>
        <v>0</v>
      </c>
      <c r="BE282" s="29">
        <f t="shared" si="533"/>
        <v>0</v>
      </c>
      <c r="BF282" s="29">
        <f t="shared" si="533"/>
        <v>0</v>
      </c>
      <c r="BG282" s="29">
        <f t="shared" si="533"/>
        <v>0</v>
      </c>
      <c r="BH282" s="29">
        <f t="shared" si="533"/>
        <v>0</v>
      </c>
      <c r="BI282" s="29">
        <f t="shared" si="533"/>
        <v>0</v>
      </c>
      <c r="BJ282" s="29">
        <f t="shared" si="533"/>
        <v>0</v>
      </c>
      <c r="BK282" s="29">
        <f t="shared" si="533"/>
        <v>0</v>
      </c>
      <c r="BL282" s="29">
        <f t="shared" si="533"/>
        <v>0</v>
      </c>
      <c r="BM282" s="29">
        <f t="shared" si="533"/>
        <v>0</v>
      </c>
      <c r="BN282" s="29">
        <f t="shared" si="533"/>
        <v>0</v>
      </c>
      <c r="BO282" s="29">
        <f t="shared" si="533"/>
        <v>0</v>
      </c>
      <c r="BP282" s="29">
        <f t="shared" si="533"/>
        <v>2.4899999999999998E-4</v>
      </c>
      <c r="BQ282" s="29">
        <f t="shared" si="533"/>
        <v>0</v>
      </c>
      <c r="BR282" s="29">
        <f t="shared" si="533"/>
        <v>0</v>
      </c>
      <c r="BS282" s="29">
        <f t="shared" si="533"/>
        <v>0</v>
      </c>
      <c r="BT282" s="29">
        <f t="shared" si="533"/>
        <v>0</v>
      </c>
      <c r="BU282" s="29">
        <f t="shared" si="533"/>
        <v>0</v>
      </c>
      <c r="BV282" s="29">
        <f>IF(ROUND(MIN(BV280,(BV263-BV274),(BV268-BV274)),6)&lt;0,0,(ROUND(MIN(BV280,(BV263-BV274),(BV268-BV274)),6)))-0.000001</f>
        <v>4.6099999999999998E-4</v>
      </c>
      <c r="BW282" s="29">
        <f t="shared" si="533"/>
        <v>0</v>
      </c>
      <c r="BX282" s="29">
        <f t="shared" si="533"/>
        <v>0</v>
      </c>
      <c r="BY282" s="29">
        <f t="shared" si="533"/>
        <v>0</v>
      </c>
      <c r="BZ282" s="29">
        <f t="shared" si="533"/>
        <v>0</v>
      </c>
      <c r="CA282" s="29">
        <f t="shared" si="533"/>
        <v>0</v>
      </c>
      <c r="CB282" s="29">
        <f t="shared" si="533"/>
        <v>0</v>
      </c>
      <c r="CC282" s="29">
        <f t="shared" si="533"/>
        <v>0</v>
      </c>
      <c r="CD282" s="29">
        <f t="shared" si="533"/>
        <v>0</v>
      </c>
      <c r="CE282" s="29">
        <f t="shared" si="533"/>
        <v>0</v>
      </c>
      <c r="CF282" s="29">
        <f t="shared" si="533"/>
        <v>0</v>
      </c>
      <c r="CG282" s="29">
        <f t="shared" si="533"/>
        <v>0</v>
      </c>
      <c r="CH282" s="29">
        <f t="shared" si="533"/>
        <v>0</v>
      </c>
      <c r="CI282" s="29">
        <f t="shared" si="533"/>
        <v>0</v>
      </c>
      <c r="CJ282" s="29">
        <f>IF(ROUND(MIN(CJ280,(CJ263-CJ274),(CJ268-CJ274)),6)&lt;0,0,(ROUND(MIN(CJ280,(CJ263-CJ274),(CJ268-CJ274)),6)))-0.000001</f>
        <v>1.405E-3</v>
      </c>
      <c r="CK282" s="29">
        <f t="shared" si="533"/>
        <v>0</v>
      </c>
      <c r="CL282" s="29">
        <f t="shared" si="533"/>
        <v>0</v>
      </c>
      <c r="CM282" s="29">
        <f t="shared" si="533"/>
        <v>0</v>
      </c>
      <c r="CN282" s="29">
        <f t="shared" si="533"/>
        <v>0</v>
      </c>
      <c r="CO282" s="29">
        <f t="shared" si="533"/>
        <v>0</v>
      </c>
      <c r="CP282" s="29">
        <f>IF(ROUND(MIN(CP280,(CP263-CP274),(CP268-CP274)),6)&lt;0,0,(ROUND(MIN(CP280,(CP263-CP274),(CP268-CP274)),6)))-0.000001</f>
        <v>6.8499999999999995E-4</v>
      </c>
      <c r="CQ282" s="29">
        <f t="shared" si="533"/>
        <v>0</v>
      </c>
      <c r="CR282" s="29">
        <f t="shared" si="533"/>
        <v>0</v>
      </c>
      <c r="CS282" s="29">
        <f t="shared" si="533"/>
        <v>0</v>
      </c>
      <c r="CT282" s="29">
        <f t="shared" si="533"/>
        <v>0</v>
      </c>
      <c r="CU282" s="29">
        <f t="shared" si="533"/>
        <v>0</v>
      </c>
      <c r="CV282" s="29">
        <f t="shared" si="533"/>
        <v>0</v>
      </c>
      <c r="CW282" s="29">
        <f t="shared" si="533"/>
        <v>0</v>
      </c>
      <c r="CX282" s="29">
        <f t="shared" si="533"/>
        <v>0</v>
      </c>
      <c r="CY282" s="29">
        <f t="shared" si="533"/>
        <v>0</v>
      </c>
      <c r="CZ282" s="29">
        <f t="shared" si="533"/>
        <v>0</v>
      </c>
      <c r="DA282" s="29">
        <f t="shared" si="533"/>
        <v>0</v>
      </c>
      <c r="DB282" s="29">
        <f t="shared" si="533"/>
        <v>0</v>
      </c>
      <c r="DC282" s="29">
        <f t="shared" si="533"/>
        <v>0</v>
      </c>
      <c r="DD282" s="29">
        <f t="shared" si="533"/>
        <v>0</v>
      </c>
      <c r="DE282" s="29">
        <f t="shared" si="533"/>
        <v>0</v>
      </c>
      <c r="DF282" s="29">
        <f t="shared" si="533"/>
        <v>0</v>
      </c>
      <c r="DG282" s="29">
        <f t="shared" si="533"/>
        <v>0</v>
      </c>
      <c r="DH282" s="29">
        <f t="shared" si="533"/>
        <v>0</v>
      </c>
      <c r="DI282" s="29">
        <f t="shared" si="533"/>
        <v>0</v>
      </c>
      <c r="DJ282" s="29">
        <f t="shared" si="533"/>
        <v>0</v>
      </c>
      <c r="DK282" s="29">
        <f t="shared" si="533"/>
        <v>0</v>
      </c>
      <c r="DL282" s="29">
        <f t="shared" si="533"/>
        <v>0</v>
      </c>
      <c r="DM282" s="29">
        <f t="shared" si="533"/>
        <v>0</v>
      </c>
      <c r="DN282" s="29">
        <f t="shared" si="533"/>
        <v>0</v>
      </c>
      <c r="DO282" s="29">
        <f t="shared" si="533"/>
        <v>0</v>
      </c>
      <c r="DP282" s="29">
        <f t="shared" ref="DP282:FX282" si="534">IF(ROUND(MIN(DP280,(DP263-DP274),(DP268-DP274)),6)&lt;0,0,(ROUND(MIN(DP280,(DP263-DP274),(DP268-DP274)),6)))</f>
        <v>0</v>
      </c>
      <c r="DQ282" s="29">
        <f>IF(ROUND(MIN(DQ280,(DQ263-DQ274),(DQ268-DQ274)),6)&lt;0,0,(ROUND(MIN(DQ280,(DQ263-DQ274),(DQ268-DQ274)),6)))-0.000001</f>
        <v>7.1499999999999992E-4</v>
      </c>
      <c r="DR282" s="29">
        <f t="shared" si="534"/>
        <v>0</v>
      </c>
      <c r="DS282" s="29">
        <f t="shared" si="534"/>
        <v>0</v>
      </c>
      <c r="DT282" s="29">
        <f t="shared" si="534"/>
        <v>0</v>
      </c>
      <c r="DU282" s="29">
        <f t="shared" si="534"/>
        <v>0</v>
      </c>
      <c r="DV282" s="29">
        <f t="shared" si="534"/>
        <v>0</v>
      </c>
      <c r="DW282" s="29">
        <f t="shared" si="534"/>
        <v>0</v>
      </c>
      <c r="DX282" s="29">
        <f t="shared" si="534"/>
        <v>0</v>
      </c>
      <c r="DY282" s="29">
        <f t="shared" si="534"/>
        <v>0</v>
      </c>
      <c r="DZ282" s="29">
        <f t="shared" si="534"/>
        <v>0</v>
      </c>
      <c r="EA282" s="29">
        <f>IF(ROUND(MIN(EA280,(EA263-EA274),(EA268-EA274)),6)&lt;0,0,(ROUND(MIN(EA280,(EA263-EA274),(EA268-EA274)),6)))-0.000001</f>
        <v>8.0899999999999993E-4</v>
      </c>
      <c r="EB282" s="29">
        <f t="shared" si="534"/>
        <v>0</v>
      </c>
      <c r="EC282" s="29">
        <f t="shared" si="534"/>
        <v>0</v>
      </c>
      <c r="ED282" s="29">
        <f t="shared" si="534"/>
        <v>1.5799999999999999E-4</v>
      </c>
      <c r="EE282" s="29">
        <f t="shared" si="534"/>
        <v>0</v>
      </c>
      <c r="EF282" s="29">
        <f t="shared" si="534"/>
        <v>0</v>
      </c>
      <c r="EG282" s="29">
        <f t="shared" si="534"/>
        <v>0</v>
      </c>
      <c r="EH282" s="29">
        <f t="shared" si="534"/>
        <v>0</v>
      </c>
      <c r="EI282" s="29">
        <f t="shared" si="534"/>
        <v>0</v>
      </c>
      <c r="EJ282" s="29">
        <f t="shared" si="534"/>
        <v>0</v>
      </c>
      <c r="EK282" s="29">
        <f t="shared" si="534"/>
        <v>0</v>
      </c>
      <c r="EL282" s="29">
        <f t="shared" si="534"/>
        <v>0</v>
      </c>
      <c r="EM282" s="29">
        <f t="shared" si="534"/>
        <v>0</v>
      </c>
      <c r="EN282" s="29">
        <f t="shared" si="534"/>
        <v>0</v>
      </c>
      <c r="EO282" s="29">
        <f t="shared" si="534"/>
        <v>0</v>
      </c>
      <c r="EP282" s="29">
        <f t="shared" si="534"/>
        <v>0</v>
      </c>
      <c r="EQ282" s="29">
        <f>IF(ROUND(MIN(EQ280,(EQ263-EQ274),(EQ268-EQ274)),6)&lt;0,0,(ROUND(MIN(EQ280,(EQ263-EQ274),(EQ268-EQ274)),6)))</f>
        <v>0</v>
      </c>
      <c r="ER282" s="29">
        <f t="shared" si="534"/>
        <v>0</v>
      </c>
      <c r="ES282" s="29">
        <f t="shared" si="534"/>
        <v>0</v>
      </c>
      <c r="ET282" s="29">
        <f t="shared" si="534"/>
        <v>0</v>
      </c>
      <c r="EU282" s="29">
        <f t="shared" si="534"/>
        <v>0</v>
      </c>
      <c r="EV282" s="29">
        <f t="shared" si="534"/>
        <v>0</v>
      </c>
      <c r="EW282" s="29">
        <f t="shared" si="534"/>
        <v>0</v>
      </c>
      <c r="EX282" s="29">
        <f t="shared" si="534"/>
        <v>0</v>
      </c>
      <c r="EY282" s="29">
        <f t="shared" si="534"/>
        <v>0</v>
      </c>
      <c r="EZ282" s="29">
        <f t="shared" si="534"/>
        <v>0</v>
      </c>
      <c r="FA282" s="29">
        <f t="shared" si="534"/>
        <v>4.7199999999999998E-4</v>
      </c>
      <c r="FB282" s="29">
        <f t="shared" si="534"/>
        <v>5.3200000000000003E-4</v>
      </c>
      <c r="FC282" s="29">
        <f t="shared" si="534"/>
        <v>0</v>
      </c>
      <c r="FD282" s="29">
        <f t="shared" si="534"/>
        <v>0</v>
      </c>
      <c r="FE282" s="29">
        <f t="shared" si="534"/>
        <v>0</v>
      </c>
      <c r="FF282" s="29">
        <f t="shared" si="534"/>
        <v>0</v>
      </c>
      <c r="FG282" s="29">
        <f t="shared" si="534"/>
        <v>0</v>
      </c>
      <c r="FH282" s="29">
        <f t="shared" si="534"/>
        <v>0</v>
      </c>
      <c r="FI282" s="29">
        <f>IF(ROUND(MIN(FI280,(FI263-FI274),(FI268-FI274)),6)&lt;0,0,(ROUND(MIN(FI280,(FI263-FI274),(FI268-FI274)),6)))</f>
        <v>0</v>
      </c>
      <c r="FJ282" s="29">
        <f>IF(ROUND(MIN(FJ280,(FJ263-FJ274),(FJ268-FJ274)),6)&lt;0,0,(ROUND(MIN(FJ280,(FJ263-FJ274),(FJ268-FJ274)),6)))</f>
        <v>1.3100000000000001E-4</v>
      </c>
      <c r="FK282" s="29">
        <f>IF(ROUND(MIN(FK280,(FK263-FK274),(FK268-FK274)),6)&lt;0,0,(ROUND(MIN(FK280,(FK263-FK274),(FK268-FK274)),6)))</f>
        <v>0</v>
      </c>
      <c r="FL282" s="29">
        <f t="shared" si="534"/>
        <v>0</v>
      </c>
      <c r="FM282" s="29">
        <f t="shared" si="534"/>
        <v>0</v>
      </c>
      <c r="FN282" s="29">
        <f t="shared" si="534"/>
        <v>0</v>
      </c>
      <c r="FO282" s="29">
        <f t="shared" si="534"/>
        <v>1.8799999999999999E-4</v>
      </c>
      <c r="FP282" s="29">
        <f t="shared" si="534"/>
        <v>0</v>
      </c>
      <c r="FQ282" s="29">
        <f t="shared" si="534"/>
        <v>3.9899999999999999E-4</v>
      </c>
      <c r="FR282" s="29">
        <f>IF(ROUND(MIN(FR280,(FR263-FR274),(FR268-FR274)),6)&lt;0,0,(ROUND(MIN(FR280,(FR263-FR274),(FR268-FR274)),6)))-0.000001</f>
        <v>1.54E-4</v>
      </c>
      <c r="FS282" s="29">
        <f>IF(ROUND(MIN(FS280,(FS263-FS274),(FS268-FS274)),6)&lt;0,0,(ROUND(MIN(FS280,(FS263-FS274),(FS268-FS274)),6)))</f>
        <v>0</v>
      </c>
      <c r="FT282" s="29">
        <f>IF(ROUND(MIN(FT280,(FT263-FT274),(FT268-FT274)),6)&lt;0,0,(ROUND(MIN(FT280,(FT263-FT274),(FT268-FT274)),6)))-0.000001</f>
        <v>1.5000000000000001E-4</v>
      </c>
      <c r="FU282" s="29">
        <f t="shared" si="534"/>
        <v>0</v>
      </c>
      <c r="FV282" s="29">
        <f t="shared" si="534"/>
        <v>0</v>
      </c>
      <c r="FW282" s="29">
        <f t="shared" si="534"/>
        <v>0</v>
      </c>
      <c r="FX282" s="29">
        <f t="shared" si="534"/>
        <v>0</v>
      </c>
      <c r="FY282" s="29"/>
      <c r="FZ282" s="29">
        <f>SUM(C282:FX282)</f>
        <v>7.4869999999999997E-3</v>
      </c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</row>
    <row r="283" spans="1:193" x14ac:dyDescent="0.35">
      <c r="A283" s="2"/>
      <c r="B283" s="2" t="s">
        <v>588</v>
      </c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</row>
    <row r="284" spans="1:193" x14ac:dyDescent="0.35">
      <c r="A284" s="2"/>
      <c r="B284" s="2" t="s">
        <v>589</v>
      </c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"/>
      <c r="GB284" s="29"/>
      <c r="GC284" s="29"/>
      <c r="GD284" s="29"/>
      <c r="GE284" s="2"/>
      <c r="GF284" s="2"/>
      <c r="GG284" s="2"/>
      <c r="GH284" s="2"/>
      <c r="GI284" s="2"/>
      <c r="GJ284" s="2"/>
      <c r="GK284" s="2"/>
    </row>
    <row r="285" spans="1:193" x14ac:dyDescent="0.35">
      <c r="A285" s="3" t="s">
        <v>590</v>
      </c>
      <c r="B285" s="2" t="s">
        <v>591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  <c r="AC285" s="29">
        <v>0</v>
      </c>
      <c r="AD285" s="29">
        <v>0</v>
      </c>
      <c r="AE285" s="29">
        <v>0</v>
      </c>
      <c r="AF285" s="29">
        <v>0</v>
      </c>
      <c r="AG285" s="29">
        <v>0</v>
      </c>
      <c r="AH285" s="29">
        <v>0</v>
      </c>
      <c r="AI285" s="29">
        <v>0</v>
      </c>
      <c r="AJ285" s="29">
        <v>0</v>
      </c>
      <c r="AK285" s="29">
        <v>0</v>
      </c>
      <c r="AL285" s="29">
        <v>0</v>
      </c>
      <c r="AM285" s="29">
        <v>0</v>
      </c>
      <c r="AN285" s="29">
        <v>0</v>
      </c>
      <c r="AO285" s="29">
        <v>0</v>
      </c>
      <c r="AP285" s="29">
        <v>0</v>
      </c>
      <c r="AQ285" s="29">
        <v>0</v>
      </c>
      <c r="AR285" s="29">
        <v>0</v>
      </c>
      <c r="AS285" s="29">
        <v>0</v>
      </c>
      <c r="AT285" s="29">
        <v>0</v>
      </c>
      <c r="AU285" s="29">
        <v>0</v>
      </c>
      <c r="AV285" s="29">
        <v>0</v>
      </c>
      <c r="AW285" s="29">
        <v>0</v>
      </c>
      <c r="AX285" s="29">
        <v>0</v>
      </c>
      <c r="AY285" s="29">
        <v>0</v>
      </c>
      <c r="AZ285" s="29">
        <v>0</v>
      </c>
      <c r="BA285" s="29">
        <v>0</v>
      </c>
      <c r="BB285" s="29">
        <v>0</v>
      </c>
      <c r="BC285" s="29">
        <v>0</v>
      </c>
      <c r="BD285" s="29">
        <v>0</v>
      </c>
      <c r="BE285" s="29">
        <v>0</v>
      </c>
      <c r="BF285" s="29">
        <v>0</v>
      </c>
      <c r="BG285" s="29">
        <v>0</v>
      </c>
      <c r="BH285" s="29">
        <v>0</v>
      </c>
      <c r="BI285" s="29">
        <v>0</v>
      </c>
      <c r="BJ285" s="29">
        <v>0</v>
      </c>
      <c r="BK285" s="29">
        <v>0</v>
      </c>
      <c r="BL285" s="29">
        <v>0</v>
      </c>
      <c r="BM285" s="29">
        <v>0</v>
      </c>
      <c r="BN285" s="29">
        <v>0</v>
      </c>
      <c r="BO285" s="29">
        <v>0</v>
      </c>
      <c r="BP285" s="29">
        <v>0</v>
      </c>
      <c r="BQ285" s="29">
        <v>0</v>
      </c>
      <c r="BR285" s="29">
        <v>0</v>
      </c>
      <c r="BS285" s="29">
        <v>0</v>
      </c>
      <c r="BT285" s="29">
        <v>0</v>
      </c>
      <c r="BU285" s="29">
        <v>0</v>
      </c>
      <c r="BV285" s="29">
        <v>0</v>
      </c>
      <c r="BW285" s="29">
        <v>0</v>
      </c>
      <c r="BX285" s="29">
        <v>0</v>
      </c>
      <c r="BY285" s="29">
        <v>0</v>
      </c>
      <c r="BZ285" s="29">
        <v>0</v>
      </c>
      <c r="CA285" s="29">
        <v>0</v>
      </c>
      <c r="CB285" s="29">
        <v>0</v>
      </c>
      <c r="CC285" s="29">
        <v>0</v>
      </c>
      <c r="CD285" s="29">
        <v>0</v>
      </c>
      <c r="CE285" s="29">
        <v>0</v>
      </c>
      <c r="CF285" s="29">
        <v>0</v>
      </c>
      <c r="CG285" s="29">
        <v>0</v>
      </c>
      <c r="CH285" s="29">
        <v>0</v>
      </c>
      <c r="CI285" s="29">
        <v>0</v>
      </c>
      <c r="CJ285" s="29">
        <v>0</v>
      </c>
      <c r="CK285" s="29">
        <v>0</v>
      </c>
      <c r="CL285" s="29">
        <v>0</v>
      </c>
      <c r="CM285" s="29">
        <v>0</v>
      </c>
      <c r="CN285" s="29">
        <v>0</v>
      </c>
      <c r="CO285" s="29">
        <v>0</v>
      </c>
      <c r="CP285" s="29">
        <v>0</v>
      </c>
      <c r="CQ285" s="29">
        <v>0</v>
      </c>
      <c r="CR285" s="29">
        <v>0</v>
      </c>
      <c r="CS285" s="29">
        <v>0</v>
      </c>
      <c r="CT285" s="29">
        <v>0</v>
      </c>
      <c r="CU285" s="29">
        <v>0</v>
      </c>
      <c r="CV285" s="29">
        <v>0</v>
      </c>
      <c r="CW285" s="29">
        <v>0</v>
      </c>
      <c r="CX285" s="29">
        <v>0</v>
      </c>
      <c r="CY285" s="29">
        <v>0</v>
      </c>
      <c r="CZ285" s="29">
        <v>0</v>
      </c>
      <c r="DA285" s="29">
        <v>0</v>
      </c>
      <c r="DB285" s="29">
        <v>0</v>
      </c>
      <c r="DC285" s="29">
        <v>0</v>
      </c>
      <c r="DD285" s="29">
        <v>0</v>
      </c>
      <c r="DE285" s="29">
        <v>0</v>
      </c>
      <c r="DF285" s="29">
        <v>0</v>
      </c>
      <c r="DG285" s="29">
        <v>0</v>
      </c>
      <c r="DH285" s="29">
        <v>0</v>
      </c>
      <c r="DI285" s="29">
        <v>0</v>
      </c>
      <c r="DJ285" s="29">
        <v>0</v>
      </c>
      <c r="DK285" s="29">
        <v>0</v>
      </c>
      <c r="DL285" s="29">
        <v>0</v>
      </c>
      <c r="DM285" s="29">
        <v>0</v>
      </c>
      <c r="DN285" s="29">
        <v>0</v>
      </c>
      <c r="DO285" s="29">
        <v>0</v>
      </c>
      <c r="DP285" s="29">
        <v>0</v>
      </c>
      <c r="DQ285" s="29">
        <v>0</v>
      </c>
      <c r="DR285" s="29">
        <v>0</v>
      </c>
      <c r="DS285" s="29">
        <v>0</v>
      </c>
      <c r="DT285" s="29">
        <v>0</v>
      </c>
      <c r="DU285" s="29">
        <v>0</v>
      </c>
      <c r="DV285" s="29">
        <v>0</v>
      </c>
      <c r="DW285" s="29">
        <v>0</v>
      </c>
      <c r="DX285" s="29">
        <v>0</v>
      </c>
      <c r="DY285" s="29">
        <v>0</v>
      </c>
      <c r="DZ285" s="29">
        <v>0</v>
      </c>
      <c r="EA285" s="29">
        <v>0</v>
      </c>
      <c r="EB285" s="29">
        <v>0</v>
      </c>
      <c r="EC285" s="29">
        <v>0</v>
      </c>
      <c r="ED285" s="29">
        <v>0</v>
      </c>
      <c r="EE285" s="29">
        <v>0</v>
      </c>
      <c r="EF285" s="29">
        <v>0</v>
      </c>
      <c r="EG285" s="29">
        <v>0</v>
      </c>
      <c r="EH285" s="29">
        <v>0</v>
      </c>
      <c r="EI285" s="29">
        <v>0</v>
      </c>
      <c r="EJ285" s="29">
        <v>0</v>
      </c>
      <c r="EK285" s="29">
        <v>0</v>
      </c>
      <c r="EL285" s="29">
        <v>0</v>
      </c>
      <c r="EM285" s="29">
        <v>0</v>
      </c>
      <c r="EN285" s="29">
        <v>0</v>
      </c>
      <c r="EO285" s="29">
        <v>0</v>
      </c>
      <c r="EP285" s="29">
        <v>0</v>
      </c>
      <c r="EQ285" s="29">
        <v>0</v>
      </c>
      <c r="ER285" s="29">
        <v>0</v>
      </c>
      <c r="ES285" s="29">
        <v>0</v>
      </c>
      <c r="ET285" s="29">
        <v>0</v>
      </c>
      <c r="EU285" s="29">
        <v>0</v>
      </c>
      <c r="EV285" s="29">
        <v>0</v>
      </c>
      <c r="EW285" s="29">
        <v>0</v>
      </c>
      <c r="EX285" s="29">
        <v>0</v>
      </c>
      <c r="EY285" s="29">
        <v>0</v>
      </c>
      <c r="EZ285" s="29">
        <v>0</v>
      </c>
      <c r="FA285" s="29">
        <v>0</v>
      </c>
      <c r="FB285" s="29">
        <v>0</v>
      </c>
      <c r="FC285" s="29">
        <v>0</v>
      </c>
      <c r="FD285" s="29">
        <v>0</v>
      </c>
      <c r="FE285" s="29">
        <v>0</v>
      </c>
      <c r="FF285" s="29">
        <v>0</v>
      </c>
      <c r="FG285" s="29">
        <v>0</v>
      </c>
      <c r="FH285" s="29">
        <v>0</v>
      </c>
      <c r="FI285" s="29">
        <v>0</v>
      </c>
      <c r="FJ285" s="29">
        <v>0</v>
      </c>
      <c r="FK285" s="29">
        <v>0</v>
      </c>
      <c r="FL285" s="29">
        <v>0</v>
      </c>
      <c r="FM285" s="29">
        <v>0</v>
      </c>
      <c r="FN285" s="29">
        <v>0</v>
      </c>
      <c r="FO285" s="29">
        <v>0</v>
      </c>
      <c r="FP285" s="29">
        <v>0</v>
      </c>
      <c r="FQ285" s="29">
        <v>0</v>
      </c>
      <c r="FR285" s="29">
        <v>0</v>
      </c>
      <c r="FS285" s="29">
        <v>0</v>
      </c>
      <c r="FT285" s="29">
        <v>0</v>
      </c>
      <c r="FU285" s="29">
        <v>0</v>
      </c>
      <c r="FV285" s="29">
        <v>0</v>
      </c>
      <c r="FW285" s="29">
        <v>0</v>
      </c>
      <c r="FX285" s="29">
        <v>0</v>
      </c>
      <c r="FY285" s="29"/>
      <c r="FZ285" s="29"/>
      <c r="GA285" s="2"/>
      <c r="GB285" s="29"/>
      <c r="GC285" s="29"/>
      <c r="GD285" s="29"/>
      <c r="GE285" s="2"/>
      <c r="GF285" s="2"/>
      <c r="GG285" s="2"/>
      <c r="GH285" s="2"/>
      <c r="GI285" s="2"/>
      <c r="GJ285" s="2"/>
      <c r="GK285" s="2"/>
    </row>
    <row r="286" spans="1:193" x14ac:dyDescent="0.35">
      <c r="A286" s="3" t="s">
        <v>592</v>
      </c>
      <c r="B286" s="2" t="s">
        <v>593</v>
      </c>
      <c r="C286" s="29">
        <f t="shared" ref="C286:AH286" si="535">IF(C273&gt;0,C285,C282)</f>
        <v>0</v>
      </c>
      <c r="D286" s="29">
        <f t="shared" si="535"/>
        <v>0</v>
      </c>
      <c r="E286" s="29">
        <f t="shared" si="535"/>
        <v>0</v>
      </c>
      <c r="F286" s="29">
        <f t="shared" si="535"/>
        <v>0</v>
      </c>
      <c r="G286" s="29">
        <f t="shared" si="535"/>
        <v>0</v>
      </c>
      <c r="H286" s="29">
        <f t="shared" si="535"/>
        <v>0</v>
      </c>
      <c r="I286" s="29">
        <f t="shared" si="535"/>
        <v>0</v>
      </c>
      <c r="J286" s="29">
        <f t="shared" si="535"/>
        <v>0</v>
      </c>
      <c r="K286" s="29">
        <f t="shared" si="535"/>
        <v>0</v>
      </c>
      <c r="L286" s="29">
        <f t="shared" si="535"/>
        <v>0</v>
      </c>
      <c r="M286" s="29">
        <f t="shared" si="535"/>
        <v>0</v>
      </c>
      <c r="N286" s="29">
        <f t="shared" si="535"/>
        <v>0</v>
      </c>
      <c r="O286" s="29">
        <f t="shared" si="535"/>
        <v>0</v>
      </c>
      <c r="P286" s="29">
        <f t="shared" si="535"/>
        <v>0</v>
      </c>
      <c r="Q286" s="29">
        <f t="shared" si="535"/>
        <v>0</v>
      </c>
      <c r="R286" s="29">
        <f t="shared" si="535"/>
        <v>0</v>
      </c>
      <c r="S286" s="29">
        <f t="shared" si="535"/>
        <v>0</v>
      </c>
      <c r="T286" s="29">
        <f t="shared" si="535"/>
        <v>0</v>
      </c>
      <c r="U286" s="29">
        <f t="shared" si="535"/>
        <v>0</v>
      </c>
      <c r="V286" s="29">
        <f t="shared" si="535"/>
        <v>0</v>
      </c>
      <c r="W286" s="29">
        <f t="shared" si="535"/>
        <v>0</v>
      </c>
      <c r="X286" s="29">
        <f t="shared" si="535"/>
        <v>0</v>
      </c>
      <c r="Y286" s="29">
        <f t="shared" si="535"/>
        <v>0</v>
      </c>
      <c r="Z286" s="29">
        <f t="shared" si="535"/>
        <v>0</v>
      </c>
      <c r="AA286" s="29">
        <f t="shared" si="535"/>
        <v>0</v>
      </c>
      <c r="AB286" s="29">
        <f t="shared" si="535"/>
        <v>0</v>
      </c>
      <c r="AC286" s="29">
        <f t="shared" si="535"/>
        <v>0</v>
      </c>
      <c r="AD286" s="29">
        <f t="shared" si="535"/>
        <v>0</v>
      </c>
      <c r="AE286" s="29">
        <f t="shared" si="535"/>
        <v>0</v>
      </c>
      <c r="AF286" s="29">
        <f t="shared" si="535"/>
        <v>0</v>
      </c>
      <c r="AG286" s="29">
        <f t="shared" si="535"/>
        <v>0</v>
      </c>
      <c r="AH286" s="29">
        <f t="shared" si="535"/>
        <v>0</v>
      </c>
      <c r="AI286" s="29">
        <f t="shared" ref="AI286:BN286" si="536">IF(AI273&gt;0,AI285,AI282)</f>
        <v>0</v>
      </c>
      <c r="AJ286" s="29">
        <f t="shared" si="536"/>
        <v>0</v>
      </c>
      <c r="AK286" s="29">
        <f t="shared" si="536"/>
        <v>0</v>
      </c>
      <c r="AL286" s="29">
        <f t="shared" si="536"/>
        <v>0</v>
      </c>
      <c r="AM286" s="29">
        <f t="shared" si="536"/>
        <v>0</v>
      </c>
      <c r="AN286" s="29">
        <f t="shared" si="536"/>
        <v>9.7900000000000005E-4</v>
      </c>
      <c r="AO286" s="29">
        <f t="shared" si="536"/>
        <v>0</v>
      </c>
      <c r="AP286" s="29">
        <f t="shared" si="536"/>
        <v>0</v>
      </c>
      <c r="AQ286" s="29">
        <f t="shared" si="536"/>
        <v>0</v>
      </c>
      <c r="AR286" s="29">
        <f t="shared" si="536"/>
        <v>0</v>
      </c>
      <c r="AS286" s="29">
        <f t="shared" si="536"/>
        <v>0</v>
      </c>
      <c r="AT286" s="29">
        <f t="shared" si="536"/>
        <v>0</v>
      </c>
      <c r="AU286" s="29">
        <f t="shared" si="536"/>
        <v>0</v>
      </c>
      <c r="AV286" s="29">
        <f t="shared" si="536"/>
        <v>0</v>
      </c>
      <c r="AW286" s="29">
        <f t="shared" si="536"/>
        <v>0</v>
      </c>
      <c r="AX286" s="29">
        <f t="shared" si="536"/>
        <v>0</v>
      </c>
      <c r="AY286" s="29">
        <f t="shared" si="536"/>
        <v>0</v>
      </c>
      <c r="AZ286" s="29">
        <f t="shared" si="536"/>
        <v>0</v>
      </c>
      <c r="BA286" s="29">
        <f t="shared" si="536"/>
        <v>0</v>
      </c>
      <c r="BB286" s="29">
        <f t="shared" si="536"/>
        <v>0</v>
      </c>
      <c r="BC286" s="29">
        <f t="shared" si="536"/>
        <v>0</v>
      </c>
      <c r="BD286" s="29">
        <f t="shared" si="536"/>
        <v>0</v>
      </c>
      <c r="BE286" s="29">
        <f t="shared" si="536"/>
        <v>0</v>
      </c>
      <c r="BF286" s="29">
        <f t="shared" si="536"/>
        <v>0</v>
      </c>
      <c r="BG286" s="29">
        <f t="shared" si="536"/>
        <v>0</v>
      </c>
      <c r="BH286" s="29">
        <f t="shared" si="536"/>
        <v>0</v>
      </c>
      <c r="BI286" s="29">
        <f t="shared" si="536"/>
        <v>0</v>
      </c>
      <c r="BJ286" s="29">
        <f t="shared" si="536"/>
        <v>0</v>
      </c>
      <c r="BK286" s="29">
        <f t="shared" si="536"/>
        <v>0</v>
      </c>
      <c r="BL286" s="29">
        <f t="shared" si="536"/>
        <v>0</v>
      </c>
      <c r="BM286" s="29">
        <f t="shared" si="536"/>
        <v>0</v>
      </c>
      <c r="BN286" s="29">
        <f t="shared" si="536"/>
        <v>0</v>
      </c>
      <c r="BO286" s="29">
        <f t="shared" ref="BO286:DZ286" si="537">IF(BO273&gt;0,BO285,BO282)</f>
        <v>0</v>
      </c>
      <c r="BP286" s="29">
        <f t="shared" si="537"/>
        <v>2.4899999999999998E-4</v>
      </c>
      <c r="BQ286" s="29">
        <f t="shared" si="537"/>
        <v>0</v>
      </c>
      <c r="BR286" s="29">
        <f t="shared" si="537"/>
        <v>0</v>
      </c>
      <c r="BS286" s="29">
        <f t="shared" si="537"/>
        <v>0</v>
      </c>
      <c r="BT286" s="29">
        <f t="shared" si="537"/>
        <v>0</v>
      </c>
      <c r="BU286" s="29">
        <f t="shared" si="537"/>
        <v>0</v>
      </c>
      <c r="BV286" s="29">
        <f t="shared" si="537"/>
        <v>4.6099999999999998E-4</v>
      </c>
      <c r="BW286" s="29">
        <f t="shared" si="537"/>
        <v>0</v>
      </c>
      <c r="BX286" s="29">
        <f t="shared" si="537"/>
        <v>0</v>
      </c>
      <c r="BY286" s="29">
        <f t="shared" si="537"/>
        <v>0</v>
      </c>
      <c r="BZ286" s="29">
        <f t="shared" si="537"/>
        <v>0</v>
      </c>
      <c r="CA286" s="29">
        <f t="shared" si="537"/>
        <v>0</v>
      </c>
      <c r="CB286" s="29">
        <f t="shared" si="537"/>
        <v>0</v>
      </c>
      <c r="CC286" s="29">
        <f t="shared" si="537"/>
        <v>0</v>
      </c>
      <c r="CD286" s="29">
        <f t="shared" si="537"/>
        <v>0</v>
      </c>
      <c r="CE286" s="29">
        <f t="shared" si="537"/>
        <v>0</v>
      </c>
      <c r="CF286" s="29">
        <f t="shared" si="537"/>
        <v>0</v>
      </c>
      <c r="CG286" s="29">
        <f t="shared" si="537"/>
        <v>0</v>
      </c>
      <c r="CH286" s="29">
        <f t="shared" si="537"/>
        <v>0</v>
      </c>
      <c r="CI286" s="29">
        <f t="shared" si="537"/>
        <v>0</v>
      </c>
      <c r="CJ286" s="29">
        <f t="shared" si="537"/>
        <v>1.405E-3</v>
      </c>
      <c r="CK286" s="29">
        <f t="shared" si="537"/>
        <v>0</v>
      </c>
      <c r="CL286" s="29">
        <f t="shared" si="537"/>
        <v>0</v>
      </c>
      <c r="CM286" s="29">
        <f t="shared" si="537"/>
        <v>0</v>
      </c>
      <c r="CN286" s="29">
        <f t="shared" si="537"/>
        <v>0</v>
      </c>
      <c r="CO286" s="29">
        <f t="shared" si="537"/>
        <v>0</v>
      </c>
      <c r="CP286" s="29">
        <f t="shared" si="537"/>
        <v>6.8499999999999995E-4</v>
      </c>
      <c r="CQ286" s="29">
        <f t="shared" si="537"/>
        <v>0</v>
      </c>
      <c r="CR286" s="29">
        <f t="shared" si="537"/>
        <v>0</v>
      </c>
      <c r="CS286" s="29">
        <f t="shared" si="537"/>
        <v>0</v>
      </c>
      <c r="CT286" s="29">
        <f t="shared" si="537"/>
        <v>0</v>
      </c>
      <c r="CU286" s="29">
        <f t="shared" si="537"/>
        <v>0</v>
      </c>
      <c r="CV286" s="29">
        <f t="shared" si="537"/>
        <v>0</v>
      </c>
      <c r="CW286" s="29">
        <f t="shared" si="537"/>
        <v>0</v>
      </c>
      <c r="CX286" s="29">
        <f t="shared" si="537"/>
        <v>0</v>
      </c>
      <c r="CY286" s="29">
        <f t="shared" si="537"/>
        <v>0</v>
      </c>
      <c r="CZ286" s="29">
        <f t="shared" si="537"/>
        <v>0</v>
      </c>
      <c r="DA286" s="29">
        <f t="shared" si="537"/>
        <v>0</v>
      </c>
      <c r="DB286" s="29">
        <f t="shared" si="537"/>
        <v>0</v>
      </c>
      <c r="DC286" s="29">
        <f t="shared" si="537"/>
        <v>0</v>
      </c>
      <c r="DD286" s="29">
        <f t="shared" si="537"/>
        <v>0</v>
      </c>
      <c r="DE286" s="29">
        <f t="shared" si="537"/>
        <v>0</v>
      </c>
      <c r="DF286" s="29">
        <f t="shared" si="537"/>
        <v>0</v>
      </c>
      <c r="DG286" s="29">
        <f t="shared" si="537"/>
        <v>0</v>
      </c>
      <c r="DH286" s="29">
        <f t="shared" si="537"/>
        <v>0</v>
      </c>
      <c r="DI286" s="29">
        <f t="shared" si="537"/>
        <v>0</v>
      </c>
      <c r="DJ286" s="29">
        <f t="shared" si="537"/>
        <v>0</v>
      </c>
      <c r="DK286" s="29">
        <f t="shared" si="537"/>
        <v>0</v>
      </c>
      <c r="DL286" s="29">
        <f t="shared" si="537"/>
        <v>0</v>
      </c>
      <c r="DM286" s="29">
        <f t="shared" si="537"/>
        <v>0</v>
      </c>
      <c r="DN286" s="29">
        <f t="shared" si="537"/>
        <v>0</v>
      </c>
      <c r="DO286" s="29">
        <f t="shared" si="537"/>
        <v>0</v>
      </c>
      <c r="DP286" s="29">
        <f t="shared" si="537"/>
        <v>0</v>
      </c>
      <c r="DQ286" s="29">
        <f t="shared" si="537"/>
        <v>7.1499999999999992E-4</v>
      </c>
      <c r="DR286" s="29">
        <f t="shared" si="537"/>
        <v>0</v>
      </c>
      <c r="DS286" s="29">
        <f t="shared" si="537"/>
        <v>0</v>
      </c>
      <c r="DT286" s="29">
        <f t="shared" si="537"/>
        <v>0</v>
      </c>
      <c r="DU286" s="29">
        <f t="shared" si="537"/>
        <v>0</v>
      </c>
      <c r="DV286" s="29">
        <f t="shared" si="537"/>
        <v>0</v>
      </c>
      <c r="DW286" s="29">
        <f t="shared" si="537"/>
        <v>0</v>
      </c>
      <c r="DX286" s="29">
        <f t="shared" si="537"/>
        <v>0</v>
      </c>
      <c r="DY286" s="29">
        <f t="shared" si="537"/>
        <v>0</v>
      </c>
      <c r="DZ286" s="29">
        <f t="shared" si="537"/>
        <v>0</v>
      </c>
      <c r="EA286" s="29">
        <f t="shared" ref="EA286:FX286" si="538">IF(EA273&gt;0,EA285,EA282)</f>
        <v>8.0899999999999993E-4</v>
      </c>
      <c r="EB286" s="29">
        <f t="shared" si="538"/>
        <v>0</v>
      </c>
      <c r="EC286" s="29">
        <f t="shared" si="538"/>
        <v>0</v>
      </c>
      <c r="ED286" s="29">
        <f t="shared" si="538"/>
        <v>1.5799999999999999E-4</v>
      </c>
      <c r="EE286" s="29">
        <f t="shared" si="538"/>
        <v>0</v>
      </c>
      <c r="EF286" s="29">
        <f t="shared" si="538"/>
        <v>0</v>
      </c>
      <c r="EG286" s="29">
        <f t="shared" si="538"/>
        <v>0</v>
      </c>
      <c r="EH286" s="29">
        <f t="shared" si="538"/>
        <v>0</v>
      </c>
      <c r="EI286" s="29">
        <f t="shared" si="538"/>
        <v>0</v>
      </c>
      <c r="EJ286" s="29">
        <f t="shared" si="538"/>
        <v>0</v>
      </c>
      <c r="EK286" s="29">
        <f t="shared" si="538"/>
        <v>0</v>
      </c>
      <c r="EL286" s="29">
        <f t="shared" si="538"/>
        <v>0</v>
      </c>
      <c r="EM286" s="29">
        <f t="shared" si="538"/>
        <v>0</v>
      </c>
      <c r="EN286" s="29">
        <f t="shared" si="538"/>
        <v>0</v>
      </c>
      <c r="EO286" s="29">
        <f t="shared" si="538"/>
        <v>0</v>
      </c>
      <c r="EP286" s="29">
        <f t="shared" si="538"/>
        <v>0</v>
      </c>
      <c r="EQ286" s="29">
        <f t="shared" si="538"/>
        <v>0</v>
      </c>
      <c r="ER286" s="29">
        <f t="shared" si="538"/>
        <v>0</v>
      </c>
      <c r="ES286" s="29">
        <f t="shared" si="538"/>
        <v>0</v>
      </c>
      <c r="ET286" s="29">
        <f t="shared" si="538"/>
        <v>0</v>
      </c>
      <c r="EU286" s="29">
        <f t="shared" si="538"/>
        <v>0</v>
      </c>
      <c r="EV286" s="29">
        <f t="shared" si="538"/>
        <v>0</v>
      </c>
      <c r="EW286" s="29">
        <f t="shared" si="538"/>
        <v>0</v>
      </c>
      <c r="EX286" s="29">
        <f t="shared" si="538"/>
        <v>0</v>
      </c>
      <c r="EY286" s="29">
        <f t="shared" si="538"/>
        <v>0</v>
      </c>
      <c r="EZ286" s="29">
        <f t="shared" si="538"/>
        <v>0</v>
      </c>
      <c r="FA286" s="29">
        <f t="shared" si="538"/>
        <v>4.7199999999999998E-4</v>
      </c>
      <c r="FB286" s="29">
        <f t="shared" si="538"/>
        <v>5.3200000000000003E-4</v>
      </c>
      <c r="FC286" s="29">
        <f t="shared" si="538"/>
        <v>0</v>
      </c>
      <c r="FD286" s="29">
        <f t="shared" si="538"/>
        <v>0</v>
      </c>
      <c r="FE286" s="29">
        <f t="shared" si="538"/>
        <v>0</v>
      </c>
      <c r="FF286" s="29">
        <f t="shared" si="538"/>
        <v>0</v>
      </c>
      <c r="FG286" s="29">
        <f t="shared" si="538"/>
        <v>0</v>
      </c>
      <c r="FH286" s="29">
        <f t="shared" si="538"/>
        <v>0</v>
      </c>
      <c r="FI286" s="29">
        <f t="shared" si="538"/>
        <v>0</v>
      </c>
      <c r="FJ286" s="29">
        <f t="shared" si="538"/>
        <v>1.3100000000000001E-4</v>
      </c>
      <c r="FK286" s="29">
        <f t="shared" si="538"/>
        <v>0</v>
      </c>
      <c r="FL286" s="29">
        <f t="shared" si="538"/>
        <v>0</v>
      </c>
      <c r="FM286" s="29">
        <f t="shared" si="538"/>
        <v>0</v>
      </c>
      <c r="FN286" s="29">
        <f t="shared" si="538"/>
        <v>0</v>
      </c>
      <c r="FO286" s="29">
        <f t="shared" si="538"/>
        <v>1.8799999999999999E-4</v>
      </c>
      <c r="FP286" s="29">
        <f t="shared" si="538"/>
        <v>0</v>
      </c>
      <c r="FQ286" s="29">
        <f t="shared" si="538"/>
        <v>3.9899999999999999E-4</v>
      </c>
      <c r="FR286" s="29">
        <f t="shared" si="538"/>
        <v>1.54E-4</v>
      </c>
      <c r="FS286" s="29">
        <f t="shared" si="538"/>
        <v>0</v>
      </c>
      <c r="FT286" s="29">
        <f t="shared" si="538"/>
        <v>1.5000000000000001E-4</v>
      </c>
      <c r="FU286" s="29">
        <f t="shared" si="538"/>
        <v>0</v>
      </c>
      <c r="FV286" s="29">
        <f t="shared" si="538"/>
        <v>0</v>
      </c>
      <c r="FW286" s="29">
        <f t="shared" si="538"/>
        <v>0</v>
      </c>
      <c r="FX286" s="29">
        <f t="shared" si="538"/>
        <v>0</v>
      </c>
      <c r="FY286" s="29"/>
      <c r="FZ286" s="29">
        <f>SUM(C286:FX286)</f>
        <v>7.4869999999999997E-3</v>
      </c>
      <c r="GA286" s="2"/>
      <c r="GB286" s="29"/>
      <c r="GC286" s="29"/>
      <c r="GD286" s="29"/>
      <c r="GE286" s="2"/>
      <c r="GF286" s="2"/>
      <c r="GG286" s="2"/>
      <c r="GH286" s="2"/>
      <c r="GI286" s="2"/>
      <c r="GJ286" s="2"/>
      <c r="GK286" s="2"/>
    </row>
    <row r="287" spans="1:193" x14ac:dyDescent="0.35">
      <c r="A287" s="2"/>
      <c r="B287" s="2" t="s">
        <v>993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9"/>
      <c r="FZ287" s="29" t="s">
        <v>456</v>
      </c>
      <c r="GA287" s="2"/>
      <c r="GB287" s="29"/>
      <c r="GC287" s="2"/>
      <c r="GD287" s="29"/>
      <c r="GE287" s="2"/>
      <c r="GF287" s="2"/>
      <c r="GG287" s="2"/>
      <c r="GH287" s="2"/>
      <c r="GI287" s="2"/>
      <c r="GJ287" s="2"/>
      <c r="GK287" s="2"/>
    </row>
    <row r="288" spans="1:193" x14ac:dyDescent="0.35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9"/>
      <c r="FZ288" s="29"/>
      <c r="GA288" s="2"/>
      <c r="GB288" s="99"/>
      <c r="GC288" s="2"/>
      <c r="GD288" s="29"/>
      <c r="GE288" s="2"/>
      <c r="GF288" s="2"/>
      <c r="GG288" s="2"/>
      <c r="GH288" s="2"/>
      <c r="GI288" s="2"/>
      <c r="GJ288" s="2"/>
      <c r="GK288" s="2"/>
    </row>
    <row r="289" spans="1:193" x14ac:dyDescent="0.35">
      <c r="A289" s="3" t="s">
        <v>490</v>
      </c>
      <c r="B289" s="30" t="s">
        <v>594</v>
      </c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72"/>
      <c r="BK289" s="72"/>
      <c r="BL289" s="72"/>
      <c r="BM289" s="72"/>
      <c r="BN289" s="72"/>
      <c r="BO289" s="72"/>
      <c r="BP289" s="72"/>
      <c r="BQ289" s="72"/>
      <c r="BR289" s="72"/>
      <c r="BS289" s="72"/>
      <c r="BT289" s="72"/>
      <c r="BU289" s="72"/>
      <c r="BV289" s="72"/>
      <c r="BW289" s="72"/>
      <c r="BX289" s="72"/>
      <c r="BY289" s="72"/>
      <c r="BZ289" s="72"/>
      <c r="CA289" s="72"/>
      <c r="CB289" s="72"/>
      <c r="CC289" s="72"/>
      <c r="CD289" s="72"/>
      <c r="CE289" s="72"/>
      <c r="CF289" s="72"/>
      <c r="CG289" s="72"/>
      <c r="CH289" s="72"/>
      <c r="CI289" s="72"/>
      <c r="CJ289" s="72"/>
      <c r="CK289" s="72"/>
      <c r="CL289" s="72"/>
      <c r="CM289" s="72"/>
      <c r="CN289" s="72"/>
      <c r="CO289" s="72"/>
      <c r="CP289" s="72"/>
      <c r="CQ289" s="72"/>
      <c r="CR289" s="72"/>
      <c r="CS289" s="72"/>
      <c r="CT289" s="72"/>
      <c r="CU289" s="72"/>
      <c r="CV289" s="72"/>
      <c r="CW289" s="72"/>
      <c r="CX289" s="72"/>
      <c r="CY289" s="72"/>
      <c r="CZ289" s="72"/>
      <c r="DA289" s="72"/>
      <c r="DB289" s="72"/>
      <c r="DC289" s="72"/>
      <c r="DD289" s="72"/>
      <c r="DE289" s="72"/>
      <c r="DF289" s="72"/>
      <c r="DG289" s="72"/>
      <c r="DH289" s="72"/>
      <c r="DI289" s="72"/>
      <c r="DJ289" s="72"/>
      <c r="DK289" s="72"/>
      <c r="DL289" s="72"/>
      <c r="DM289" s="72"/>
      <c r="DN289" s="72"/>
      <c r="DO289" s="72"/>
      <c r="DP289" s="72"/>
      <c r="DQ289" s="72"/>
      <c r="DR289" s="72"/>
      <c r="DS289" s="72"/>
      <c r="DT289" s="72"/>
      <c r="DU289" s="72"/>
      <c r="DV289" s="72"/>
      <c r="DW289" s="72"/>
      <c r="DX289" s="72"/>
      <c r="DY289" s="72"/>
      <c r="DZ289" s="72"/>
      <c r="EA289" s="72"/>
      <c r="EB289" s="72"/>
      <c r="EC289" s="72"/>
      <c r="ED289" s="72"/>
      <c r="EE289" s="72"/>
      <c r="EF289" s="72"/>
      <c r="EG289" s="72"/>
      <c r="EH289" s="72"/>
      <c r="EI289" s="72"/>
      <c r="EJ289" s="72"/>
      <c r="EK289" s="72"/>
      <c r="EL289" s="72"/>
      <c r="EM289" s="72"/>
      <c r="EN289" s="72"/>
      <c r="EO289" s="72"/>
      <c r="EP289" s="72"/>
      <c r="EQ289" s="72"/>
      <c r="ER289" s="72"/>
      <c r="ES289" s="72"/>
      <c r="ET289" s="72"/>
      <c r="EU289" s="72"/>
      <c r="EV289" s="72"/>
      <c r="EW289" s="72"/>
      <c r="EX289" s="72"/>
      <c r="EY289" s="72"/>
      <c r="EZ289" s="72"/>
      <c r="FA289" s="72"/>
      <c r="FB289" s="72"/>
      <c r="FC289" s="72"/>
      <c r="FD289" s="72"/>
      <c r="FE289" s="72"/>
      <c r="FF289" s="72"/>
      <c r="FG289" s="72"/>
      <c r="FH289" s="72"/>
      <c r="FI289" s="72"/>
      <c r="FJ289" s="72"/>
      <c r="FK289" s="72"/>
      <c r="FL289" s="72"/>
      <c r="FM289" s="72"/>
      <c r="FN289" s="72"/>
      <c r="FO289" s="72"/>
      <c r="FP289" s="72"/>
      <c r="FQ289" s="72"/>
      <c r="FR289" s="72"/>
      <c r="FS289" s="72"/>
      <c r="FT289" s="72"/>
      <c r="FU289" s="72"/>
      <c r="FV289" s="72"/>
      <c r="FW289" s="72"/>
      <c r="FX289" s="72"/>
      <c r="FY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</row>
    <row r="290" spans="1:193" x14ac:dyDescent="0.35">
      <c r="A290" s="3" t="s">
        <v>595</v>
      </c>
      <c r="B290" s="2" t="s">
        <v>994</v>
      </c>
      <c r="C290" s="2">
        <f>C260</f>
        <v>78846284.329999998</v>
      </c>
      <c r="D290" s="2">
        <f t="shared" ref="D290:BO290" si="539">D260</f>
        <v>431808356.31</v>
      </c>
      <c r="E290" s="2">
        <f t="shared" si="539"/>
        <v>67420160.260000005</v>
      </c>
      <c r="F290" s="2">
        <f t="shared" si="539"/>
        <v>279308518.79000002</v>
      </c>
      <c r="G290" s="2">
        <f t="shared" si="539"/>
        <v>22106559.920000002</v>
      </c>
      <c r="H290" s="2">
        <f t="shared" si="539"/>
        <v>13104216</v>
      </c>
      <c r="I290" s="2">
        <f t="shared" si="539"/>
        <v>95928015.040000007</v>
      </c>
      <c r="J290" s="2">
        <f t="shared" si="539"/>
        <v>23732084.260000002</v>
      </c>
      <c r="K290" s="2">
        <f t="shared" si="539"/>
        <v>4291648.5199999996</v>
      </c>
      <c r="L290" s="2">
        <f t="shared" si="539"/>
        <v>25518068.579999998</v>
      </c>
      <c r="M290" s="2">
        <f t="shared" si="539"/>
        <v>12020414.189999999</v>
      </c>
      <c r="N290" s="2">
        <f t="shared" si="539"/>
        <v>583241364.50999999</v>
      </c>
      <c r="O290" s="2">
        <f t="shared" si="539"/>
        <v>138098429.58000001</v>
      </c>
      <c r="P290" s="2">
        <f t="shared" si="539"/>
        <v>5233861.42</v>
      </c>
      <c r="Q290" s="2">
        <f t="shared" si="539"/>
        <v>497756853.94999999</v>
      </c>
      <c r="R290" s="2">
        <f t="shared" si="539"/>
        <v>79741189.230000004</v>
      </c>
      <c r="S290" s="2">
        <f t="shared" si="539"/>
        <v>18804445.859999999</v>
      </c>
      <c r="T290" s="2">
        <f t="shared" si="539"/>
        <v>3304565.02</v>
      </c>
      <c r="U290" s="2">
        <f t="shared" si="539"/>
        <v>1380522.54</v>
      </c>
      <c r="V290" s="2">
        <f t="shared" si="539"/>
        <v>4296432.82</v>
      </c>
      <c r="W290" s="2">
        <f t="shared" si="539"/>
        <v>1309869.04</v>
      </c>
      <c r="X290" s="2">
        <f t="shared" si="539"/>
        <v>1262581.68</v>
      </c>
      <c r="Y290" s="2">
        <f t="shared" si="539"/>
        <v>10943986.710000001</v>
      </c>
      <c r="Z290" s="2">
        <f t="shared" si="539"/>
        <v>3878706.77</v>
      </c>
      <c r="AA290" s="2">
        <f t="shared" si="539"/>
        <v>349328610.19</v>
      </c>
      <c r="AB290" s="2">
        <f t="shared" si="539"/>
        <v>308064492.61000001</v>
      </c>
      <c r="AC290" s="2">
        <f t="shared" si="539"/>
        <v>10669305.99</v>
      </c>
      <c r="AD290" s="2">
        <f t="shared" si="539"/>
        <v>16635271.52</v>
      </c>
      <c r="AE290" s="2">
        <f t="shared" si="539"/>
        <v>2241390.11</v>
      </c>
      <c r="AF290" s="2">
        <f t="shared" si="539"/>
        <v>3388260.83</v>
      </c>
      <c r="AG290" s="2">
        <f t="shared" si="539"/>
        <v>7849542.8600000003</v>
      </c>
      <c r="AH290" s="2">
        <f t="shared" si="539"/>
        <v>11286241.33</v>
      </c>
      <c r="AI290" s="2">
        <f t="shared" si="539"/>
        <v>5477636.79</v>
      </c>
      <c r="AJ290" s="2">
        <f t="shared" si="539"/>
        <v>3713794.02</v>
      </c>
      <c r="AK290" s="2">
        <f t="shared" si="539"/>
        <v>3420012.79</v>
      </c>
      <c r="AL290" s="2">
        <f t="shared" si="539"/>
        <v>4717336.72</v>
      </c>
      <c r="AM290" s="2">
        <f t="shared" si="539"/>
        <v>4834588.8099999996</v>
      </c>
      <c r="AN290" s="2">
        <f t="shared" si="539"/>
        <v>4486564.6100000003</v>
      </c>
      <c r="AO290" s="2">
        <f t="shared" si="539"/>
        <v>46808768.869999997</v>
      </c>
      <c r="AP290" s="2">
        <f t="shared" si="539"/>
        <v>1015214733.09</v>
      </c>
      <c r="AQ290" s="2">
        <f t="shared" si="539"/>
        <v>4492206.33</v>
      </c>
      <c r="AR290" s="2">
        <f t="shared" si="539"/>
        <v>681169266.61000001</v>
      </c>
      <c r="AS290" s="2">
        <f t="shared" si="539"/>
        <v>77860117.370000005</v>
      </c>
      <c r="AT290" s="2">
        <f t="shared" si="539"/>
        <v>27514045.739999998</v>
      </c>
      <c r="AU290" s="2">
        <f t="shared" si="539"/>
        <v>4658955.3899999997</v>
      </c>
      <c r="AV290" s="2">
        <f t="shared" si="539"/>
        <v>5024100.53</v>
      </c>
      <c r="AW290" s="2">
        <f t="shared" si="539"/>
        <v>4499446.92</v>
      </c>
      <c r="AX290" s="2">
        <f t="shared" si="539"/>
        <v>2057632.03</v>
      </c>
      <c r="AY290" s="2">
        <f t="shared" si="539"/>
        <v>5915279.1399999997</v>
      </c>
      <c r="AZ290" s="2">
        <f t="shared" si="539"/>
        <v>138987888.74000001</v>
      </c>
      <c r="BA290" s="2">
        <f t="shared" si="539"/>
        <v>100454667.16</v>
      </c>
      <c r="BB290" s="2">
        <f t="shared" si="539"/>
        <v>82656373.920000002</v>
      </c>
      <c r="BC290" s="2">
        <f t="shared" si="539"/>
        <v>280440748.43000001</v>
      </c>
      <c r="BD290" s="2">
        <f t="shared" si="539"/>
        <v>40249170.119999997</v>
      </c>
      <c r="BE290" s="2">
        <f t="shared" si="539"/>
        <v>13057552.9</v>
      </c>
      <c r="BF290" s="2">
        <f t="shared" si="539"/>
        <v>282621790.81</v>
      </c>
      <c r="BG290" s="2">
        <f t="shared" si="539"/>
        <v>11982834.369999999</v>
      </c>
      <c r="BH290" s="2">
        <f t="shared" si="539"/>
        <v>7549687.8300000001</v>
      </c>
      <c r="BI290" s="2">
        <f t="shared" si="539"/>
        <v>4637598.87</v>
      </c>
      <c r="BJ290" s="2">
        <f t="shared" si="539"/>
        <v>69860947.609999999</v>
      </c>
      <c r="BK290" s="2">
        <f t="shared" si="539"/>
        <v>390865660.95999998</v>
      </c>
      <c r="BL290" s="2">
        <f t="shared" si="539"/>
        <v>1879363.17</v>
      </c>
      <c r="BM290" s="2">
        <f t="shared" si="539"/>
        <v>5395043.3099999996</v>
      </c>
      <c r="BN290" s="2">
        <f t="shared" si="539"/>
        <v>34207723.689999998</v>
      </c>
      <c r="BO290" s="2">
        <f t="shared" si="539"/>
        <v>14008511.49</v>
      </c>
      <c r="BP290" s="2">
        <f t="shared" ref="BP290:EA290" si="540">BP260</f>
        <v>3022779.33</v>
      </c>
      <c r="BQ290" s="2">
        <f t="shared" si="540"/>
        <v>72603146.829999998</v>
      </c>
      <c r="BR290" s="2">
        <f t="shared" si="540"/>
        <v>51695078.789999999</v>
      </c>
      <c r="BS290" s="2">
        <f t="shared" si="540"/>
        <v>14897026.75</v>
      </c>
      <c r="BT290" s="2">
        <f t="shared" si="540"/>
        <v>5644681.1799999997</v>
      </c>
      <c r="BU290" s="2">
        <f t="shared" si="540"/>
        <v>5944350.79</v>
      </c>
      <c r="BV290" s="2">
        <f t="shared" si="540"/>
        <v>14785185.1</v>
      </c>
      <c r="BW290" s="2">
        <f t="shared" si="540"/>
        <v>23767564.960000001</v>
      </c>
      <c r="BX290" s="2">
        <f t="shared" si="540"/>
        <v>1542901.81</v>
      </c>
      <c r="BY290" s="2">
        <f t="shared" si="540"/>
        <v>5981661.4100000001</v>
      </c>
      <c r="BZ290" s="2">
        <f t="shared" si="540"/>
        <v>4027336.71</v>
      </c>
      <c r="CA290" s="2">
        <f t="shared" si="540"/>
        <v>3076568.02</v>
      </c>
      <c r="CB290" s="2">
        <f t="shared" si="540"/>
        <v>813412481.88</v>
      </c>
      <c r="CC290" s="2">
        <f t="shared" si="540"/>
        <v>3557625.94</v>
      </c>
      <c r="CD290" s="2">
        <f t="shared" si="540"/>
        <v>1211944.3999999999</v>
      </c>
      <c r="CE290" s="2">
        <f t="shared" si="540"/>
        <v>3162249.65</v>
      </c>
      <c r="CF290" s="2">
        <f t="shared" si="540"/>
        <v>2194409.6800000002</v>
      </c>
      <c r="CG290" s="2">
        <f t="shared" si="540"/>
        <v>3584080.08</v>
      </c>
      <c r="CH290" s="2">
        <f t="shared" si="540"/>
        <v>2143968.11</v>
      </c>
      <c r="CI290" s="2">
        <f t="shared" si="540"/>
        <v>8555576.1500000004</v>
      </c>
      <c r="CJ290" s="2">
        <f t="shared" si="540"/>
        <v>10978153.34</v>
      </c>
      <c r="CK290" s="2">
        <f t="shared" si="540"/>
        <v>55978055.359999999</v>
      </c>
      <c r="CL290" s="2">
        <f t="shared" si="540"/>
        <v>14358603.630000001</v>
      </c>
      <c r="CM290" s="2">
        <f t="shared" si="540"/>
        <v>9233008.8399999999</v>
      </c>
      <c r="CN290" s="2">
        <f t="shared" si="540"/>
        <v>351097256.26999998</v>
      </c>
      <c r="CO290" s="2">
        <f t="shared" si="540"/>
        <v>154791504.22999999</v>
      </c>
      <c r="CP290" s="2">
        <f t="shared" si="540"/>
        <v>11433637.439999999</v>
      </c>
      <c r="CQ290" s="2">
        <f t="shared" si="540"/>
        <v>10205099.640000001</v>
      </c>
      <c r="CR290" s="2">
        <f t="shared" si="540"/>
        <v>3677167.12</v>
      </c>
      <c r="CS290" s="2">
        <f t="shared" si="540"/>
        <v>4202871.8</v>
      </c>
      <c r="CT290" s="2">
        <f t="shared" si="540"/>
        <v>2546623.79</v>
      </c>
      <c r="CU290" s="2">
        <f t="shared" si="540"/>
        <v>5398970.1699999999</v>
      </c>
      <c r="CV290" s="2">
        <f t="shared" si="540"/>
        <v>1176684.73</v>
      </c>
      <c r="CW290" s="2">
        <f t="shared" si="540"/>
        <v>3670089.93</v>
      </c>
      <c r="CX290" s="2">
        <f t="shared" si="540"/>
        <v>6094732.79</v>
      </c>
      <c r="CY290" s="2">
        <f t="shared" si="540"/>
        <v>1248005.03</v>
      </c>
      <c r="CZ290" s="2">
        <f t="shared" si="540"/>
        <v>20627962.239999998</v>
      </c>
      <c r="DA290" s="2">
        <f t="shared" si="540"/>
        <v>3739031.97</v>
      </c>
      <c r="DB290" s="2">
        <f t="shared" si="540"/>
        <v>4829785.63</v>
      </c>
      <c r="DC290" s="2">
        <f t="shared" si="540"/>
        <v>3660350.21</v>
      </c>
      <c r="DD290" s="2">
        <f t="shared" si="540"/>
        <v>3579436.51</v>
      </c>
      <c r="DE290" s="2">
        <f t="shared" si="540"/>
        <v>4553860.68</v>
      </c>
      <c r="DF290" s="2">
        <f t="shared" si="540"/>
        <v>220171107.84999999</v>
      </c>
      <c r="DG290" s="2">
        <f t="shared" si="540"/>
        <v>2234952.04</v>
      </c>
      <c r="DH290" s="2">
        <f t="shared" si="540"/>
        <v>19470035.079999998</v>
      </c>
      <c r="DI290" s="2">
        <f t="shared" si="540"/>
        <v>27046596.579999998</v>
      </c>
      <c r="DJ290" s="2">
        <f t="shared" si="540"/>
        <v>7957532.2999999998</v>
      </c>
      <c r="DK290" s="2">
        <f t="shared" si="540"/>
        <v>6235388.2400000002</v>
      </c>
      <c r="DL290" s="2">
        <f t="shared" si="540"/>
        <v>65969218.630000003</v>
      </c>
      <c r="DM290" s="2">
        <f t="shared" si="540"/>
        <v>4440186</v>
      </c>
      <c r="DN290" s="2">
        <f t="shared" si="540"/>
        <v>16078347.800000001</v>
      </c>
      <c r="DO290" s="2">
        <f t="shared" si="540"/>
        <v>38631131.200000003</v>
      </c>
      <c r="DP290" s="2">
        <f t="shared" si="540"/>
        <v>3871263.26</v>
      </c>
      <c r="DQ290" s="2">
        <f t="shared" si="540"/>
        <v>11141898.960000001</v>
      </c>
      <c r="DR290" s="2">
        <f t="shared" si="540"/>
        <v>15620516.02</v>
      </c>
      <c r="DS290" s="2">
        <f t="shared" si="540"/>
        <v>7619968.6699999999</v>
      </c>
      <c r="DT290" s="2">
        <f t="shared" si="540"/>
        <v>3690806.11</v>
      </c>
      <c r="DU290" s="2">
        <f t="shared" si="540"/>
        <v>5244798.28</v>
      </c>
      <c r="DV290" s="2">
        <f t="shared" si="540"/>
        <v>3772818.15</v>
      </c>
      <c r="DW290" s="2">
        <f t="shared" si="540"/>
        <v>4608388.25</v>
      </c>
      <c r="DX290" s="2">
        <f t="shared" si="540"/>
        <v>3811652.82</v>
      </c>
      <c r="DY290" s="2">
        <f t="shared" si="540"/>
        <v>4901614.07</v>
      </c>
      <c r="DZ290" s="2">
        <f t="shared" si="540"/>
        <v>8295269.54</v>
      </c>
      <c r="EA290" s="2">
        <f t="shared" si="540"/>
        <v>6990510.96</v>
      </c>
      <c r="EB290" s="2">
        <f t="shared" ref="EB290:FX290" si="541">EB260</f>
        <v>6635142.8399999999</v>
      </c>
      <c r="EC290" s="2">
        <f t="shared" si="541"/>
        <v>4157958.32</v>
      </c>
      <c r="ED290" s="2">
        <f t="shared" si="541"/>
        <v>23472137.91</v>
      </c>
      <c r="EE290" s="2">
        <f t="shared" si="541"/>
        <v>3625052.02</v>
      </c>
      <c r="EF290" s="2">
        <f t="shared" si="541"/>
        <v>15426421.609999999</v>
      </c>
      <c r="EG290" s="2">
        <f t="shared" si="541"/>
        <v>4154642.37</v>
      </c>
      <c r="EH290" s="2">
        <f t="shared" si="541"/>
        <v>4131474.94</v>
      </c>
      <c r="EI290" s="2">
        <f t="shared" si="541"/>
        <v>156318643.71000001</v>
      </c>
      <c r="EJ290" s="2">
        <f t="shared" si="541"/>
        <v>110377688.88</v>
      </c>
      <c r="EK290" s="2">
        <f t="shared" si="541"/>
        <v>8320449.4199999999</v>
      </c>
      <c r="EL290" s="2">
        <f t="shared" si="541"/>
        <v>5837730.5800000001</v>
      </c>
      <c r="EM290" s="2">
        <f t="shared" si="541"/>
        <v>5311364.71</v>
      </c>
      <c r="EN290" s="2">
        <f t="shared" si="541"/>
        <v>11636169.720000001</v>
      </c>
      <c r="EO290" s="2">
        <f t="shared" si="541"/>
        <v>4544808.24</v>
      </c>
      <c r="EP290" s="2">
        <f t="shared" si="541"/>
        <v>6204435.9100000001</v>
      </c>
      <c r="EQ290" s="2">
        <f t="shared" si="541"/>
        <v>29774743.809999999</v>
      </c>
      <c r="ER290" s="2">
        <f t="shared" si="541"/>
        <v>5125251.95</v>
      </c>
      <c r="ES290" s="2">
        <f t="shared" si="541"/>
        <v>3280041.96</v>
      </c>
      <c r="ET290" s="2">
        <f t="shared" si="541"/>
        <v>4356324.13</v>
      </c>
      <c r="EU290" s="2">
        <f t="shared" si="541"/>
        <v>7988030.6399999997</v>
      </c>
      <c r="EV290" s="2">
        <f t="shared" si="541"/>
        <v>1756284.2</v>
      </c>
      <c r="EW290" s="2">
        <f t="shared" si="541"/>
        <v>12310312.970000001</v>
      </c>
      <c r="EX290" s="2">
        <f t="shared" si="541"/>
        <v>3791058.95</v>
      </c>
      <c r="EY290" s="2">
        <f t="shared" si="541"/>
        <v>7712873.8300000001</v>
      </c>
      <c r="EZ290" s="2">
        <f t="shared" si="541"/>
        <v>2785771.63</v>
      </c>
      <c r="FA290" s="2">
        <f t="shared" si="541"/>
        <v>40565328.399999999</v>
      </c>
      <c r="FB290" s="2">
        <f t="shared" si="541"/>
        <v>4669135.07</v>
      </c>
      <c r="FC290" s="2">
        <f t="shared" si="541"/>
        <v>19308547.309999999</v>
      </c>
      <c r="FD290" s="2">
        <f t="shared" si="541"/>
        <v>5750524.75</v>
      </c>
      <c r="FE290" s="2">
        <f t="shared" si="541"/>
        <v>1792120.73</v>
      </c>
      <c r="FF290" s="2">
        <f t="shared" si="541"/>
        <v>3577540.21</v>
      </c>
      <c r="FG290" s="2">
        <f t="shared" si="541"/>
        <v>2619354.91</v>
      </c>
      <c r="FH290" s="2">
        <f t="shared" si="541"/>
        <v>1699007.17</v>
      </c>
      <c r="FI290" s="2">
        <f t="shared" si="541"/>
        <v>19864084.07</v>
      </c>
      <c r="FJ290" s="2">
        <f t="shared" si="541"/>
        <v>22797952.800000001</v>
      </c>
      <c r="FK290" s="2">
        <f t="shared" si="541"/>
        <v>28802469.870000001</v>
      </c>
      <c r="FL290" s="2">
        <f t="shared" si="541"/>
        <v>94492932.569999993</v>
      </c>
      <c r="FM290" s="2">
        <f t="shared" si="541"/>
        <v>44786937.950000003</v>
      </c>
      <c r="FN290" s="2">
        <f t="shared" si="541"/>
        <v>263522403.81</v>
      </c>
      <c r="FO290" s="2">
        <f t="shared" si="541"/>
        <v>13522508.17</v>
      </c>
      <c r="FP290" s="2">
        <f t="shared" si="541"/>
        <v>27763927.629999999</v>
      </c>
      <c r="FQ290" s="2">
        <f t="shared" si="541"/>
        <v>12016173.42</v>
      </c>
      <c r="FR290" s="2">
        <f t="shared" si="541"/>
        <v>3324301.46</v>
      </c>
      <c r="FS290" s="2">
        <f t="shared" si="541"/>
        <v>3289221.67</v>
      </c>
      <c r="FT290" s="2">
        <f t="shared" si="541"/>
        <v>1436897.26</v>
      </c>
      <c r="FU290" s="2">
        <f t="shared" si="541"/>
        <v>10306594.300000001</v>
      </c>
      <c r="FV290" s="2">
        <f t="shared" si="541"/>
        <v>9126561.9900000002</v>
      </c>
      <c r="FW290" s="2">
        <f t="shared" si="541"/>
        <v>2933185.69</v>
      </c>
      <c r="FX290" s="2">
        <f t="shared" si="541"/>
        <v>1690711.52</v>
      </c>
      <c r="FY290" s="2"/>
      <c r="FZ290" s="73">
        <f>SUM(C290:FX290)</f>
        <v>9801909047.6199913</v>
      </c>
      <c r="GA290" s="62"/>
      <c r="GB290" s="2">
        <f>FZ290-GA290</f>
        <v>9801909047.6199913</v>
      </c>
      <c r="GC290" s="2">
        <f>GC291</f>
        <v>9698534081.0699978</v>
      </c>
      <c r="GD290" s="2"/>
      <c r="GE290" s="2"/>
      <c r="GF290" s="2"/>
      <c r="GG290" s="2"/>
      <c r="GH290" s="2"/>
      <c r="GI290" s="2"/>
      <c r="GJ290" s="2"/>
      <c r="GK290" s="2"/>
    </row>
    <row r="291" spans="1:193" x14ac:dyDescent="0.35">
      <c r="A291" s="3" t="s">
        <v>596</v>
      </c>
      <c r="B291" s="2" t="s">
        <v>995</v>
      </c>
      <c r="C291" s="2">
        <f t="shared" ref="C291:AH291" si="542">C274*C48-C298</f>
        <v>33577243.379540466</v>
      </c>
      <c r="D291" s="2">
        <f t="shared" si="542"/>
        <v>122050153.72307038</v>
      </c>
      <c r="E291" s="2">
        <f t="shared" si="542"/>
        <v>33051226.751967102</v>
      </c>
      <c r="F291" s="2">
        <f t="shared" si="542"/>
        <v>89318024.700250193</v>
      </c>
      <c r="G291" s="2">
        <f t="shared" si="542"/>
        <v>14498385.88150131</v>
      </c>
      <c r="H291" s="2">
        <f t="shared" si="542"/>
        <v>3932704.3086785823</v>
      </c>
      <c r="I291" s="2">
        <f t="shared" si="542"/>
        <v>31923489.544274572</v>
      </c>
      <c r="J291" s="2">
        <f t="shared" si="542"/>
        <v>5261813.9282190474</v>
      </c>
      <c r="K291" s="2">
        <f t="shared" si="542"/>
        <v>1392552.5972030573</v>
      </c>
      <c r="L291" s="2">
        <f t="shared" si="542"/>
        <v>23995379.430089008</v>
      </c>
      <c r="M291" s="2">
        <f t="shared" si="542"/>
        <v>8495915.3011018187</v>
      </c>
      <c r="N291" s="2">
        <f t="shared" si="542"/>
        <v>179878384.98932433</v>
      </c>
      <c r="O291" s="2">
        <f t="shared" si="542"/>
        <v>73776337.477119565</v>
      </c>
      <c r="P291" s="2">
        <f t="shared" si="542"/>
        <v>1546004.3060999489</v>
      </c>
      <c r="Q291" s="2">
        <f t="shared" si="542"/>
        <v>155598755.6677776</v>
      </c>
      <c r="R291" s="2">
        <f t="shared" si="542"/>
        <v>2049923.1370213896</v>
      </c>
      <c r="S291" s="2">
        <f t="shared" si="542"/>
        <v>15805564.749845723</v>
      </c>
      <c r="T291" s="2">
        <f t="shared" si="542"/>
        <v>660634.28444545891</v>
      </c>
      <c r="U291" s="2">
        <f t="shared" si="542"/>
        <v>739582.32398065529</v>
      </c>
      <c r="V291" s="2">
        <f t="shared" si="542"/>
        <v>1058751.3498526947</v>
      </c>
      <c r="W291" s="2">
        <f t="shared" si="542"/>
        <v>183902.80493671706</v>
      </c>
      <c r="X291" s="2">
        <f t="shared" si="542"/>
        <v>299853.13395517523</v>
      </c>
      <c r="Y291" s="2">
        <f t="shared" si="542"/>
        <v>1933136.9605826172</v>
      </c>
      <c r="Z291" s="2">
        <f t="shared" si="542"/>
        <v>656631.67105138488</v>
      </c>
      <c r="AA291" s="2">
        <f t="shared" si="542"/>
        <v>185381345.16353503</v>
      </c>
      <c r="AB291" s="2">
        <f t="shared" si="542"/>
        <v>283463458.41918844</v>
      </c>
      <c r="AC291" s="2">
        <f t="shared" si="542"/>
        <v>10044074.968465116</v>
      </c>
      <c r="AD291" s="2">
        <f t="shared" si="542"/>
        <v>10101101.432298334</v>
      </c>
      <c r="AE291" s="2">
        <f t="shared" si="542"/>
        <v>658085.8743210776</v>
      </c>
      <c r="AF291" s="2">
        <f t="shared" si="542"/>
        <v>1148215.3928001451</v>
      </c>
      <c r="AG291" s="2">
        <f t="shared" si="542"/>
        <v>4791476.0997080402</v>
      </c>
      <c r="AH291" s="2">
        <f t="shared" si="542"/>
        <v>1053294.134960775</v>
      </c>
      <c r="AI291" s="2">
        <f t="shared" ref="AI291:BN291" si="543">AI274*AI48-AI298</f>
        <v>331771.32239643257</v>
      </c>
      <c r="AJ291" s="2">
        <f t="shared" si="543"/>
        <v>991489.20526479895</v>
      </c>
      <c r="AK291" s="2">
        <f t="shared" si="543"/>
        <v>1447608.3068550292</v>
      </c>
      <c r="AL291" s="2">
        <f t="shared" si="543"/>
        <v>2514362.7032171222</v>
      </c>
      <c r="AM291" s="2">
        <f t="shared" si="543"/>
        <v>1330088.7374864481</v>
      </c>
      <c r="AN291" s="2">
        <f t="shared" si="543"/>
        <v>4072418.9268854996</v>
      </c>
      <c r="AO291" s="2">
        <f t="shared" si="543"/>
        <v>16264608.791705638</v>
      </c>
      <c r="AP291" s="2">
        <f t="shared" si="543"/>
        <v>674082570.65659761</v>
      </c>
      <c r="AQ291" s="2">
        <f t="shared" si="543"/>
        <v>1787585.3212162736</v>
      </c>
      <c r="AR291" s="2">
        <f t="shared" si="543"/>
        <v>290757999.32671642</v>
      </c>
      <c r="AS291" s="2">
        <f t="shared" si="543"/>
        <v>59077192.689198114</v>
      </c>
      <c r="AT291" s="2">
        <f t="shared" si="543"/>
        <v>11020967.801551856</v>
      </c>
      <c r="AU291" s="2">
        <f t="shared" si="543"/>
        <v>1738770.6923370271</v>
      </c>
      <c r="AV291" s="2">
        <f t="shared" si="543"/>
        <v>1250191.6990698965</v>
      </c>
      <c r="AW291" s="2">
        <f t="shared" si="543"/>
        <v>959160.18369534716</v>
      </c>
      <c r="AX291" s="2">
        <f t="shared" si="543"/>
        <v>664479.30007901578</v>
      </c>
      <c r="AY291" s="2">
        <f t="shared" si="543"/>
        <v>1669785.2574207489</v>
      </c>
      <c r="AZ291" s="2">
        <f t="shared" si="543"/>
        <v>17525146.516146116</v>
      </c>
      <c r="BA291" s="2">
        <f t="shared" si="543"/>
        <v>26210500.386955999</v>
      </c>
      <c r="BB291" s="2">
        <f t="shared" si="543"/>
        <v>7119432.8314184062</v>
      </c>
      <c r="BC291" s="2">
        <f t="shared" si="543"/>
        <v>97421277.96542123</v>
      </c>
      <c r="BD291" s="2">
        <f t="shared" si="543"/>
        <v>17045085.064198572</v>
      </c>
      <c r="BE291" s="2">
        <f t="shared" si="543"/>
        <v>5660860.9757390609</v>
      </c>
      <c r="BF291" s="2">
        <f t="shared" si="543"/>
        <v>82180783.778288096</v>
      </c>
      <c r="BG291" s="2">
        <f t="shared" si="543"/>
        <v>1867670.0979381581</v>
      </c>
      <c r="BH291" s="2">
        <f t="shared" si="543"/>
        <v>2252962.4108905317</v>
      </c>
      <c r="BI291" s="2">
        <f t="shared" si="543"/>
        <v>743165.76096947747</v>
      </c>
      <c r="BJ291" s="2">
        <f t="shared" si="543"/>
        <v>27852314.82888132</v>
      </c>
      <c r="BK291" s="2">
        <f t="shared" si="543"/>
        <v>54086678.790676355</v>
      </c>
      <c r="BL291" s="2">
        <f t="shared" si="543"/>
        <v>217253.93096649402</v>
      </c>
      <c r="BM291" s="2">
        <f t="shared" si="543"/>
        <v>1134358.7904461897</v>
      </c>
      <c r="BN291" s="2">
        <f t="shared" si="543"/>
        <v>10824688.431099476</v>
      </c>
      <c r="BO291" s="2">
        <f t="shared" ref="BO291:DZ291" si="544">BO274*BO48-BO298</f>
        <v>4340153.0736531466</v>
      </c>
      <c r="BP291" s="2">
        <f t="shared" si="544"/>
        <v>2776747.3551799809</v>
      </c>
      <c r="BQ291" s="2">
        <f t="shared" si="544"/>
        <v>57612581.678319909</v>
      </c>
      <c r="BR291" s="2">
        <f t="shared" si="544"/>
        <v>11778633.236844599</v>
      </c>
      <c r="BS291" s="2">
        <f t="shared" si="544"/>
        <v>4076179.8843034338</v>
      </c>
      <c r="BT291" s="2">
        <f t="shared" si="544"/>
        <v>3087519.2551995334</v>
      </c>
      <c r="BU291" s="2">
        <f t="shared" si="544"/>
        <v>2442749.9872815395</v>
      </c>
      <c r="BV291" s="2">
        <f t="shared" si="544"/>
        <v>13967441.083611993</v>
      </c>
      <c r="BW291" s="2">
        <f t="shared" si="544"/>
        <v>18631284.503404584</v>
      </c>
      <c r="BX291" s="2">
        <f t="shared" si="544"/>
        <v>1363693.695489815</v>
      </c>
      <c r="BY291" s="2">
        <f t="shared" si="544"/>
        <v>3747865.2837329269</v>
      </c>
      <c r="BZ291" s="2">
        <f t="shared" si="544"/>
        <v>1216640.406784907</v>
      </c>
      <c r="CA291" s="2">
        <f t="shared" si="544"/>
        <v>2527080.6753126369</v>
      </c>
      <c r="CB291" s="2">
        <f t="shared" si="544"/>
        <v>398779588.42631292</v>
      </c>
      <c r="CC291" s="2">
        <f t="shared" si="544"/>
        <v>585953.74241974927</v>
      </c>
      <c r="CD291" s="2">
        <f t="shared" si="544"/>
        <v>486759.55037128291</v>
      </c>
      <c r="CE291" s="2">
        <f t="shared" si="544"/>
        <v>1244213.6149625636</v>
      </c>
      <c r="CF291" s="2">
        <f t="shared" si="544"/>
        <v>784467.85302799824</v>
      </c>
      <c r="CG291" s="2">
        <f t="shared" si="544"/>
        <v>706193.14755458268</v>
      </c>
      <c r="CH291" s="2">
        <f t="shared" si="544"/>
        <v>504345.75612722291</v>
      </c>
      <c r="CI291" s="2">
        <f t="shared" si="544"/>
        <v>3398182.433490945</v>
      </c>
      <c r="CJ291" s="2">
        <f t="shared" si="544"/>
        <v>10664483.057017317</v>
      </c>
      <c r="CK291" s="2">
        <f t="shared" si="544"/>
        <v>20269323.91151683</v>
      </c>
      <c r="CL291" s="2">
        <f t="shared" si="544"/>
        <v>3614355.5583170662</v>
      </c>
      <c r="CM291" s="2">
        <f t="shared" si="544"/>
        <v>2110706.8200031449</v>
      </c>
      <c r="CN291" s="2">
        <f t="shared" si="544"/>
        <v>145426796.29018176</v>
      </c>
      <c r="CO291" s="2">
        <f t="shared" si="544"/>
        <v>97307604.414999232</v>
      </c>
      <c r="CP291" s="2">
        <f t="shared" si="544"/>
        <v>10699138.704765193</v>
      </c>
      <c r="CQ291" s="2">
        <f t="shared" si="544"/>
        <v>3199862.9846131844</v>
      </c>
      <c r="CR291" s="2">
        <f t="shared" si="544"/>
        <v>684309.6914024268</v>
      </c>
      <c r="CS291" s="2">
        <f t="shared" si="544"/>
        <v>1576195.9357032788</v>
      </c>
      <c r="CT291" s="2">
        <f t="shared" si="544"/>
        <v>889757.01879692252</v>
      </c>
      <c r="CU291" s="2">
        <f t="shared" si="544"/>
        <v>488316.14212136471</v>
      </c>
      <c r="CV291" s="2">
        <f t="shared" si="544"/>
        <v>394328.38258771051</v>
      </c>
      <c r="CW291" s="2">
        <f t="shared" si="544"/>
        <v>1360520.3263395098</v>
      </c>
      <c r="CX291" s="2">
        <f t="shared" si="544"/>
        <v>2435164.1103650779</v>
      </c>
      <c r="CY291" s="2">
        <f t="shared" si="544"/>
        <v>183638.3649225322</v>
      </c>
      <c r="CZ291" s="2">
        <f t="shared" si="544"/>
        <v>6939480.3723420305</v>
      </c>
      <c r="DA291" s="2">
        <f t="shared" si="544"/>
        <v>1312426.9138986289</v>
      </c>
      <c r="DB291" s="2">
        <f t="shared" si="544"/>
        <v>1178716.7151717336</v>
      </c>
      <c r="DC291" s="2">
        <f t="shared" si="544"/>
        <v>1378342.193580539</v>
      </c>
      <c r="DD291" s="2">
        <f t="shared" si="544"/>
        <v>1003179.104609352</v>
      </c>
      <c r="DE291" s="2">
        <f t="shared" si="544"/>
        <v>2055318.0689518426</v>
      </c>
      <c r="DF291" s="2">
        <f t="shared" si="544"/>
        <v>77500197.071746662</v>
      </c>
      <c r="DG291" s="2">
        <f t="shared" si="544"/>
        <v>1676111.7666029253</v>
      </c>
      <c r="DH291" s="2">
        <f t="shared" si="544"/>
        <v>10294242.027414937</v>
      </c>
      <c r="DI291" s="2">
        <f t="shared" si="544"/>
        <v>14459360.436222866</v>
      </c>
      <c r="DJ291" s="2">
        <f t="shared" si="544"/>
        <v>1778092.1887167871</v>
      </c>
      <c r="DK291" s="2">
        <f t="shared" si="544"/>
        <v>1337772.7186327181</v>
      </c>
      <c r="DL291" s="2">
        <f t="shared" si="544"/>
        <v>24745378.667346906</v>
      </c>
      <c r="DM291" s="2">
        <f t="shared" si="544"/>
        <v>691848.03229843068</v>
      </c>
      <c r="DN291" s="2">
        <f t="shared" si="544"/>
        <v>7623368.8785485355</v>
      </c>
      <c r="DO291" s="2">
        <f t="shared" si="544"/>
        <v>10354960.037545934</v>
      </c>
      <c r="DP291" s="2">
        <f t="shared" si="544"/>
        <v>917522.61094726203</v>
      </c>
      <c r="DQ291" s="2">
        <f t="shared" si="544"/>
        <v>10732095.762366869</v>
      </c>
      <c r="DR291" s="2">
        <f t="shared" si="544"/>
        <v>2651707.841694423</v>
      </c>
      <c r="DS291" s="2">
        <f t="shared" si="544"/>
        <v>1214990.4284804005</v>
      </c>
      <c r="DT291" s="2">
        <f t="shared" si="544"/>
        <v>326960.03876811347</v>
      </c>
      <c r="DU291" s="2">
        <f t="shared" si="544"/>
        <v>869938.80868899089</v>
      </c>
      <c r="DV291" s="2">
        <f t="shared" si="544"/>
        <v>263788.35732696857</v>
      </c>
      <c r="DW291" s="2">
        <f t="shared" si="544"/>
        <v>655755.4742524965</v>
      </c>
      <c r="DX291" s="2">
        <f t="shared" si="544"/>
        <v>2794986.170100939</v>
      </c>
      <c r="DY291" s="2">
        <f t="shared" si="544"/>
        <v>3994263.0860337317</v>
      </c>
      <c r="DZ291" s="2">
        <f t="shared" si="544"/>
        <v>5854748.5726282215</v>
      </c>
      <c r="EA291" s="2">
        <f t="shared" ref="EA291:FX291" si="545">EA274*EA48-EA298</f>
        <v>6383628.3243940435</v>
      </c>
      <c r="EB291" s="2">
        <f t="shared" si="545"/>
        <v>2486309.1854463532</v>
      </c>
      <c r="EC291" s="2">
        <f t="shared" si="545"/>
        <v>1081509.2115600074</v>
      </c>
      <c r="ED291" s="2">
        <f t="shared" si="545"/>
        <v>22863183.48489267</v>
      </c>
      <c r="EE291" s="2">
        <f t="shared" si="545"/>
        <v>507477.87524220132</v>
      </c>
      <c r="EF291" s="2">
        <f t="shared" si="545"/>
        <v>2676211.8795601861</v>
      </c>
      <c r="EG291" s="2">
        <f t="shared" si="545"/>
        <v>884665.38384760427</v>
      </c>
      <c r="EH291" s="2">
        <f t="shared" si="545"/>
        <v>418177.34504549758</v>
      </c>
      <c r="EI291" s="2">
        <f t="shared" si="545"/>
        <v>41187752.741830133</v>
      </c>
      <c r="EJ291" s="2">
        <f t="shared" si="545"/>
        <v>33147419.910898414</v>
      </c>
      <c r="EK291" s="2">
        <f t="shared" si="545"/>
        <v>3478376.6187752448</v>
      </c>
      <c r="EL291" s="2">
        <f t="shared" si="545"/>
        <v>1775841.2251296125</v>
      </c>
      <c r="EM291" s="2">
        <f t="shared" si="545"/>
        <v>2875907.5512804766</v>
      </c>
      <c r="EN291" s="2">
        <f t="shared" si="545"/>
        <v>2315719.5898614153</v>
      </c>
      <c r="EO291" s="2">
        <f t="shared" si="545"/>
        <v>1281387.5743316102</v>
      </c>
      <c r="EP291" s="2">
        <f t="shared" si="545"/>
        <v>3976589.3998100809</v>
      </c>
      <c r="EQ291" s="2">
        <f t="shared" si="545"/>
        <v>10921269.912394898</v>
      </c>
      <c r="ER291" s="2">
        <f t="shared" si="545"/>
        <v>3163709.3861279846</v>
      </c>
      <c r="ES291" s="2">
        <f t="shared" si="545"/>
        <v>1029616.447151643</v>
      </c>
      <c r="ET291" s="2">
        <f t="shared" si="545"/>
        <v>1515676.6005718485</v>
      </c>
      <c r="EU291" s="2">
        <f t="shared" si="545"/>
        <v>1291571.5320035878</v>
      </c>
      <c r="EV291" s="2">
        <f t="shared" si="545"/>
        <v>1231707.5363417482</v>
      </c>
      <c r="EW291" s="2">
        <f t="shared" si="545"/>
        <v>9770014.1136098988</v>
      </c>
      <c r="EX291" s="2">
        <f t="shared" si="545"/>
        <v>520119.96730038646</v>
      </c>
      <c r="EY291" s="2">
        <f t="shared" si="545"/>
        <v>934350.63170224964</v>
      </c>
      <c r="EZ291" s="2">
        <f t="shared" si="545"/>
        <v>814619.44106131198</v>
      </c>
      <c r="FA291" s="2">
        <f t="shared" si="545"/>
        <v>38997798.208288558</v>
      </c>
      <c r="FB291" s="2">
        <f t="shared" si="545"/>
        <v>4199613.484498092</v>
      </c>
      <c r="FC291" s="2">
        <f t="shared" si="545"/>
        <v>12869715.010105763</v>
      </c>
      <c r="FD291" s="2">
        <f t="shared" si="545"/>
        <v>1499960.2217570737</v>
      </c>
      <c r="FE291" s="2">
        <f t="shared" si="545"/>
        <v>647657.86522704922</v>
      </c>
      <c r="FF291" s="2">
        <f t="shared" si="545"/>
        <v>675729.71132404322</v>
      </c>
      <c r="FG291" s="2">
        <f t="shared" si="545"/>
        <v>832458.89899266022</v>
      </c>
      <c r="FH291" s="2">
        <f t="shared" si="545"/>
        <v>936509.28570683068</v>
      </c>
      <c r="FI291" s="2">
        <f t="shared" si="545"/>
        <v>13751402.110691497</v>
      </c>
      <c r="FJ291" s="2">
        <f t="shared" si="545"/>
        <v>21936705.05301182</v>
      </c>
      <c r="FK291" s="2">
        <f t="shared" si="545"/>
        <v>23485658.593684152</v>
      </c>
      <c r="FL291" s="2">
        <f t="shared" si="545"/>
        <v>61987261.709745578</v>
      </c>
      <c r="FM291" s="2">
        <f t="shared" si="545"/>
        <v>27702978.901836876</v>
      </c>
      <c r="FN291" s="2">
        <f t="shared" si="545"/>
        <v>81893540.268315867</v>
      </c>
      <c r="FO291" s="2">
        <f t="shared" si="545"/>
        <v>12893048.30375581</v>
      </c>
      <c r="FP291" s="2">
        <f t="shared" si="545"/>
        <v>18727647.343856838</v>
      </c>
      <c r="FQ291" s="2">
        <f t="shared" si="545"/>
        <v>11606491.026237516</v>
      </c>
      <c r="FR291" s="2">
        <f t="shared" si="545"/>
        <v>3147045.056182676</v>
      </c>
      <c r="FS291" s="2">
        <f t="shared" si="545"/>
        <v>2254624.2091523698</v>
      </c>
      <c r="FT291" s="2">
        <f t="shared" si="545"/>
        <v>1327489.6036771201</v>
      </c>
      <c r="FU291" s="2">
        <f t="shared" si="545"/>
        <v>4039454.8441747362</v>
      </c>
      <c r="FV291" s="2">
        <f t="shared" si="545"/>
        <v>2891740.6976905726</v>
      </c>
      <c r="FW291" s="2">
        <f t="shared" si="545"/>
        <v>556322.11147656757</v>
      </c>
      <c r="FX291" s="2">
        <f t="shared" si="545"/>
        <v>434566.92928709852</v>
      </c>
      <c r="FY291" s="2"/>
      <c r="FZ291" s="73">
        <f>SUM(C291:FX291)</f>
        <v>4258225196.3897014</v>
      </c>
      <c r="GA291" s="62"/>
      <c r="GB291" s="2">
        <f>FZ291-GA291</f>
        <v>4258225196.3897014</v>
      </c>
      <c r="GC291" s="2">
        <v>9698534081.0699978</v>
      </c>
      <c r="GD291" s="2"/>
      <c r="GE291" s="2"/>
      <c r="GF291" s="2"/>
      <c r="GG291" s="2"/>
      <c r="GH291" s="2"/>
      <c r="GI291" s="2"/>
      <c r="GJ291" s="2"/>
      <c r="GK291" s="2"/>
    </row>
    <row r="292" spans="1:193" x14ac:dyDescent="0.35">
      <c r="A292" s="3" t="s">
        <v>597</v>
      </c>
      <c r="B292" s="2" t="s">
        <v>996</v>
      </c>
      <c r="C292" s="2">
        <f t="shared" ref="C292:AH292" si="546">C47</f>
        <v>2560686.8522000001</v>
      </c>
      <c r="D292" s="2">
        <f t="shared" si="546"/>
        <v>6068580.4500000002</v>
      </c>
      <c r="E292" s="2">
        <f t="shared" si="546"/>
        <v>1444121.25</v>
      </c>
      <c r="F292" s="2">
        <f t="shared" si="546"/>
        <v>2186086.4300000002</v>
      </c>
      <c r="G292" s="2">
        <f t="shared" si="546"/>
        <v>428862.04</v>
      </c>
      <c r="H292" s="2">
        <f t="shared" si="546"/>
        <v>184982.61</v>
      </c>
      <c r="I292" s="2">
        <f t="shared" si="546"/>
        <v>1809421.81</v>
      </c>
      <c r="J292" s="2">
        <f t="shared" si="546"/>
        <v>600359.41</v>
      </c>
      <c r="K292" s="2">
        <f t="shared" si="546"/>
        <v>149409.51999999999</v>
      </c>
      <c r="L292" s="2">
        <f t="shared" si="546"/>
        <v>1285932.06</v>
      </c>
      <c r="M292" s="2">
        <f t="shared" si="546"/>
        <v>495734.92</v>
      </c>
      <c r="N292" s="2">
        <f t="shared" si="546"/>
        <v>12893543.369999999</v>
      </c>
      <c r="O292" s="2">
        <f t="shared" si="546"/>
        <v>5184910.91</v>
      </c>
      <c r="P292" s="2">
        <f t="shared" si="546"/>
        <v>98033.26</v>
      </c>
      <c r="Q292" s="2">
        <f t="shared" si="546"/>
        <v>6984070.2400000002</v>
      </c>
      <c r="R292" s="2">
        <f t="shared" si="546"/>
        <v>117387.96</v>
      </c>
      <c r="S292" s="2">
        <f t="shared" si="546"/>
        <v>941027.17</v>
      </c>
      <c r="T292" s="2">
        <f t="shared" si="546"/>
        <v>50774.68</v>
      </c>
      <c r="U292" s="2">
        <f t="shared" si="546"/>
        <v>51513.32</v>
      </c>
      <c r="V292" s="2">
        <f t="shared" si="546"/>
        <v>91452.54</v>
      </c>
      <c r="W292" s="2">
        <f t="shared" si="546"/>
        <v>20485.07</v>
      </c>
      <c r="X292" s="2">
        <f t="shared" si="546"/>
        <v>23503.47</v>
      </c>
      <c r="Y292" s="2">
        <f t="shared" si="546"/>
        <v>145352.82</v>
      </c>
      <c r="Z292" s="2">
        <f t="shared" si="546"/>
        <v>63731.5</v>
      </c>
      <c r="AA292" s="2">
        <f t="shared" si="546"/>
        <v>6802241.46</v>
      </c>
      <c r="AB292" s="2">
        <f t="shared" si="546"/>
        <v>12251040.92</v>
      </c>
      <c r="AC292" s="2">
        <f t="shared" si="546"/>
        <v>578302.21</v>
      </c>
      <c r="AD292" s="2">
        <f t="shared" si="546"/>
        <v>703196.53</v>
      </c>
      <c r="AE292" s="2">
        <f t="shared" si="546"/>
        <v>48617.120000000003</v>
      </c>
      <c r="AF292" s="2">
        <f t="shared" si="546"/>
        <v>86811.59</v>
      </c>
      <c r="AG292" s="2">
        <f t="shared" si="546"/>
        <v>322958.38</v>
      </c>
      <c r="AH292" s="2">
        <f t="shared" si="546"/>
        <v>172657.77</v>
      </c>
      <c r="AI292" s="2">
        <f t="shared" ref="AI292:BN292" si="547">AI47</f>
        <v>53122.47</v>
      </c>
      <c r="AJ292" s="2">
        <f t="shared" si="547"/>
        <v>128163.01</v>
      </c>
      <c r="AK292" s="2">
        <f t="shared" si="547"/>
        <v>74603.09</v>
      </c>
      <c r="AL292" s="2">
        <f t="shared" si="547"/>
        <v>98388.41</v>
      </c>
      <c r="AM292" s="2">
        <f t="shared" si="547"/>
        <v>115377.55</v>
      </c>
      <c r="AN292" s="2">
        <f t="shared" si="547"/>
        <v>413990.07</v>
      </c>
      <c r="AO292" s="2">
        <f t="shared" si="547"/>
        <v>1676936.43</v>
      </c>
      <c r="AP292" s="2">
        <f t="shared" si="547"/>
        <v>37700132.310000002</v>
      </c>
      <c r="AQ292" s="2">
        <f t="shared" si="547"/>
        <v>97428.55</v>
      </c>
      <c r="AR292" s="2">
        <f t="shared" si="547"/>
        <v>21880966.199999999</v>
      </c>
      <c r="AS292" s="2">
        <f t="shared" si="547"/>
        <v>2513262.4</v>
      </c>
      <c r="AT292" s="2">
        <f t="shared" si="547"/>
        <v>1167107.3600000001</v>
      </c>
      <c r="AU292" s="2">
        <f t="shared" si="547"/>
        <v>178802.57</v>
      </c>
      <c r="AV292" s="2">
        <f t="shared" si="547"/>
        <v>179035.75</v>
      </c>
      <c r="AW292" s="2">
        <f t="shared" si="547"/>
        <v>102589.94</v>
      </c>
      <c r="AX292" s="2">
        <f t="shared" si="547"/>
        <v>78396.2</v>
      </c>
      <c r="AY292" s="2">
        <f t="shared" si="547"/>
        <v>127245.96</v>
      </c>
      <c r="AZ292" s="2">
        <f t="shared" si="547"/>
        <v>1512386.73</v>
      </c>
      <c r="BA292" s="2">
        <f t="shared" si="547"/>
        <v>2187937.56</v>
      </c>
      <c r="BB292" s="2">
        <f t="shared" si="547"/>
        <v>485771.55</v>
      </c>
      <c r="BC292" s="2">
        <f t="shared" si="547"/>
        <v>8539684.5500000007</v>
      </c>
      <c r="BD292" s="2">
        <f t="shared" si="547"/>
        <v>1409316.74</v>
      </c>
      <c r="BE292" s="2">
        <f t="shared" si="547"/>
        <v>425098.36</v>
      </c>
      <c r="BF292" s="2">
        <f t="shared" si="547"/>
        <v>6979427.0599999996</v>
      </c>
      <c r="BG292" s="2">
        <f t="shared" si="547"/>
        <v>115579.55</v>
      </c>
      <c r="BH292" s="2">
        <f t="shared" si="547"/>
        <v>147663.12</v>
      </c>
      <c r="BI292" s="2">
        <f t="shared" si="547"/>
        <v>55868.160000000003</v>
      </c>
      <c r="BJ292" s="2">
        <f t="shared" si="547"/>
        <v>1934186.26</v>
      </c>
      <c r="BK292" s="2">
        <f t="shared" si="547"/>
        <v>1031173.03</v>
      </c>
      <c r="BL292" s="2">
        <f t="shared" si="547"/>
        <v>18195.330000000002</v>
      </c>
      <c r="BM292" s="2">
        <f t="shared" si="547"/>
        <v>91995.89</v>
      </c>
      <c r="BN292" s="2">
        <f t="shared" si="547"/>
        <v>1139858.77</v>
      </c>
      <c r="BO292" s="2">
        <f t="shared" ref="BO292:DZ292" si="548">BO47</f>
        <v>396388.6</v>
      </c>
      <c r="BP292" s="2">
        <f t="shared" si="548"/>
        <v>245997.25</v>
      </c>
      <c r="BQ292" s="2">
        <f t="shared" si="548"/>
        <v>1733716.34</v>
      </c>
      <c r="BR292" s="2">
        <f t="shared" si="548"/>
        <v>459017.22</v>
      </c>
      <c r="BS292" s="2">
        <f t="shared" si="548"/>
        <v>258944.15</v>
      </c>
      <c r="BT292" s="2">
        <f t="shared" si="548"/>
        <v>149392.14000000001</v>
      </c>
      <c r="BU292" s="2">
        <f t="shared" si="548"/>
        <v>109362.84</v>
      </c>
      <c r="BV292" s="2">
        <f t="shared" si="548"/>
        <v>817601.21</v>
      </c>
      <c r="BW292" s="2">
        <f t="shared" si="548"/>
        <v>711654.23</v>
      </c>
      <c r="BX292" s="2">
        <f t="shared" si="548"/>
        <v>99943.77</v>
      </c>
      <c r="BY292" s="2">
        <f t="shared" si="548"/>
        <v>193396.48000000001</v>
      </c>
      <c r="BZ292" s="2">
        <f t="shared" si="548"/>
        <v>99867.18</v>
      </c>
      <c r="CA292" s="2">
        <f t="shared" si="548"/>
        <v>394616.81</v>
      </c>
      <c r="CB292" s="2">
        <f t="shared" si="548"/>
        <v>24768877.350000001</v>
      </c>
      <c r="CC292" s="2">
        <f t="shared" si="548"/>
        <v>91062.73</v>
      </c>
      <c r="CD292" s="2">
        <f t="shared" si="548"/>
        <v>72919.69</v>
      </c>
      <c r="CE292" s="2">
        <f t="shared" si="548"/>
        <v>104487.79</v>
      </c>
      <c r="CF292" s="2">
        <f t="shared" si="548"/>
        <v>86249.23</v>
      </c>
      <c r="CG292" s="2">
        <f t="shared" si="548"/>
        <v>74426.7</v>
      </c>
      <c r="CH292" s="2">
        <f t="shared" si="548"/>
        <v>33444.1</v>
      </c>
      <c r="CI292" s="2">
        <f t="shared" si="548"/>
        <v>320790.64</v>
      </c>
      <c r="CJ292" s="2">
        <f t="shared" si="548"/>
        <v>313858.84000000003</v>
      </c>
      <c r="CK292" s="2">
        <f t="shared" si="548"/>
        <v>1519908.61</v>
      </c>
      <c r="CL292" s="2">
        <f t="shared" si="548"/>
        <v>233618.03</v>
      </c>
      <c r="CM292" s="2">
        <f t="shared" si="548"/>
        <v>113893.58</v>
      </c>
      <c r="CN292" s="2">
        <f t="shared" si="548"/>
        <v>8605084.4100000001</v>
      </c>
      <c r="CO292" s="2">
        <f t="shared" si="548"/>
        <v>5153394.09</v>
      </c>
      <c r="CP292" s="2">
        <f t="shared" si="548"/>
        <v>734189.06</v>
      </c>
      <c r="CQ292" s="2">
        <f t="shared" si="548"/>
        <v>386426.67</v>
      </c>
      <c r="CR292" s="2">
        <f t="shared" si="548"/>
        <v>80485.73</v>
      </c>
      <c r="CS292" s="2">
        <f t="shared" si="548"/>
        <v>248224.67</v>
      </c>
      <c r="CT292" s="2">
        <f t="shared" si="548"/>
        <v>85958.85</v>
      </c>
      <c r="CU292" s="2">
        <f t="shared" si="548"/>
        <v>58359.59</v>
      </c>
      <c r="CV292" s="2">
        <f t="shared" si="548"/>
        <v>47858.69</v>
      </c>
      <c r="CW292" s="2">
        <f t="shared" si="548"/>
        <v>134115.63</v>
      </c>
      <c r="CX292" s="2">
        <f t="shared" si="548"/>
        <v>243713.34</v>
      </c>
      <c r="CY292" s="2">
        <f t="shared" si="548"/>
        <v>18970.75</v>
      </c>
      <c r="CZ292" s="2">
        <f t="shared" si="548"/>
        <v>629899.39</v>
      </c>
      <c r="DA292" s="2">
        <f t="shared" si="548"/>
        <v>123499.93</v>
      </c>
      <c r="DB292" s="2">
        <f t="shared" si="548"/>
        <v>101395.44</v>
      </c>
      <c r="DC292" s="2">
        <f t="shared" si="548"/>
        <v>112080.46</v>
      </c>
      <c r="DD292" s="2">
        <f t="shared" si="548"/>
        <v>97944.92</v>
      </c>
      <c r="DE292" s="2">
        <f t="shared" si="548"/>
        <v>288400.14</v>
      </c>
      <c r="DF292" s="2">
        <f t="shared" si="548"/>
        <v>7817551.8200000003</v>
      </c>
      <c r="DG292" s="2">
        <f t="shared" si="548"/>
        <v>118174.05</v>
      </c>
      <c r="DH292" s="2">
        <f t="shared" si="548"/>
        <v>1002544.97</v>
      </c>
      <c r="DI292" s="2">
        <f t="shared" si="548"/>
        <v>1169415.45</v>
      </c>
      <c r="DJ292" s="2">
        <f t="shared" si="548"/>
        <v>169846.5</v>
      </c>
      <c r="DK292" s="2">
        <f t="shared" si="548"/>
        <v>88144.5</v>
      </c>
      <c r="DL292" s="2">
        <f t="shared" si="548"/>
        <v>2420056.54</v>
      </c>
      <c r="DM292" s="2">
        <f t="shared" si="548"/>
        <v>77790.55</v>
      </c>
      <c r="DN292" s="2">
        <f t="shared" si="548"/>
        <v>628414.66</v>
      </c>
      <c r="DO292" s="2">
        <f t="shared" si="548"/>
        <v>761258.72</v>
      </c>
      <c r="DP292" s="2">
        <f t="shared" si="548"/>
        <v>77422.7</v>
      </c>
      <c r="DQ292" s="2">
        <f t="shared" si="548"/>
        <v>409714.16</v>
      </c>
      <c r="DR292" s="2">
        <f t="shared" si="548"/>
        <v>475735.48</v>
      </c>
      <c r="DS292" s="2">
        <f t="shared" si="548"/>
        <v>198489</v>
      </c>
      <c r="DT292" s="2">
        <f t="shared" si="548"/>
        <v>53085.02</v>
      </c>
      <c r="DU292" s="2">
        <f t="shared" si="548"/>
        <v>128255.13</v>
      </c>
      <c r="DV292" s="2">
        <f t="shared" si="548"/>
        <v>49041.63</v>
      </c>
      <c r="DW292" s="2">
        <f t="shared" si="548"/>
        <v>105819.77</v>
      </c>
      <c r="DX292" s="2">
        <f t="shared" si="548"/>
        <v>165524.42000000001</v>
      </c>
      <c r="DY292" s="2">
        <f t="shared" si="548"/>
        <v>211849.28</v>
      </c>
      <c r="DZ292" s="2">
        <f t="shared" si="548"/>
        <v>440337.14</v>
      </c>
      <c r="EA292" s="2">
        <f t="shared" ref="EA292:FX292" si="549">EA47</f>
        <v>606678.97</v>
      </c>
      <c r="EB292" s="2">
        <f t="shared" si="549"/>
        <v>264983.83</v>
      </c>
      <c r="EC292" s="2">
        <f t="shared" si="549"/>
        <v>112196.29</v>
      </c>
      <c r="ED292" s="2">
        <f t="shared" si="549"/>
        <v>606490.69999999995</v>
      </c>
      <c r="EE292" s="2">
        <f t="shared" si="549"/>
        <v>69368.460000000006</v>
      </c>
      <c r="EF292" s="2">
        <f t="shared" si="549"/>
        <v>327633.84999999998</v>
      </c>
      <c r="EG292" s="2">
        <f t="shared" si="549"/>
        <v>120677.96</v>
      </c>
      <c r="EH292" s="2">
        <f t="shared" si="549"/>
        <v>51207.78</v>
      </c>
      <c r="EI292" s="2">
        <f t="shared" si="549"/>
        <v>3323220.8</v>
      </c>
      <c r="EJ292" s="2">
        <f t="shared" si="549"/>
        <v>2056399.34</v>
      </c>
      <c r="EK292" s="2">
        <f t="shared" si="549"/>
        <v>137117.85</v>
      </c>
      <c r="EL292" s="2">
        <f t="shared" si="549"/>
        <v>36713.550000000003</v>
      </c>
      <c r="EM292" s="2">
        <f t="shared" si="549"/>
        <v>247634.55</v>
      </c>
      <c r="EN292" s="2">
        <f t="shared" si="549"/>
        <v>285190.57</v>
      </c>
      <c r="EO292" s="2">
        <f t="shared" si="549"/>
        <v>144936.91</v>
      </c>
      <c r="EP292" s="2">
        <f t="shared" si="549"/>
        <v>223170.3</v>
      </c>
      <c r="EQ292" s="2">
        <f t="shared" si="549"/>
        <v>1024267.5</v>
      </c>
      <c r="ER292" s="2">
        <f t="shared" si="549"/>
        <v>209171.85</v>
      </c>
      <c r="ES292" s="2">
        <f t="shared" si="549"/>
        <v>106678.02</v>
      </c>
      <c r="ET292" s="2">
        <f t="shared" si="549"/>
        <v>133939.82999999999</v>
      </c>
      <c r="EU292" s="2">
        <f t="shared" si="549"/>
        <v>189375.43</v>
      </c>
      <c r="EV292" s="2">
        <f t="shared" si="549"/>
        <v>43464.959999999999</v>
      </c>
      <c r="EW292" s="2">
        <f t="shared" si="549"/>
        <v>341846.47</v>
      </c>
      <c r="EX292" s="2">
        <f t="shared" si="549"/>
        <v>19788.41</v>
      </c>
      <c r="EY292" s="2">
        <f t="shared" si="549"/>
        <v>106184.84</v>
      </c>
      <c r="EZ292" s="2">
        <f t="shared" si="549"/>
        <v>92250.34</v>
      </c>
      <c r="FA292" s="2">
        <f t="shared" si="549"/>
        <v>1567984.63</v>
      </c>
      <c r="FB292" s="2">
        <f t="shared" si="549"/>
        <v>469609.63</v>
      </c>
      <c r="FC292" s="2">
        <f t="shared" si="549"/>
        <v>926616</v>
      </c>
      <c r="FD292" s="2">
        <f t="shared" si="549"/>
        <v>157711.57</v>
      </c>
      <c r="FE292" s="2">
        <f t="shared" si="549"/>
        <v>64813.09</v>
      </c>
      <c r="FF292" s="2">
        <f t="shared" si="549"/>
        <v>70542.399999999994</v>
      </c>
      <c r="FG292" s="2">
        <f t="shared" si="549"/>
        <v>71488.67</v>
      </c>
      <c r="FH292" s="2">
        <f t="shared" si="549"/>
        <v>112198.64</v>
      </c>
      <c r="FI292" s="2">
        <f t="shared" si="549"/>
        <v>558618.73</v>
      </c>
      <c r="FJ292" s="2">
        <f t="shared" si="549"/>
        <v>861473.15</v>
      </c>
      <c r="FK292" s="2">
        <f t="shared" si="549"/>
        <v>927120.98</v>
      </c>
      <c r="FL292" s="2">
        <f t="shared" si="549"/>
        <v>1829177.87</v>
      </c>
      <c r="FM292" s="2">
        <f t="shared" si="549"/>
        <v>532404.37</v>
      </c>
      <c r="FN292" s="2">
        <f t="shared" si="549"/>
        <v>3532207.73</v>
      </c>
      <c r="FO292" s="2">
        <f t="shared" si="549"/>
        <v>629176.46</v>
      </c>
      <c r="FP292" s="2">
        <f t="shared" si="549"/>
        <v>752042.46</v>
      </c>
      <c r="FQ292" s="2">
        <f t="shared" si="549"/>
        <v>409839.03</v>
      </c>
      <c r="FR292" s="2">
        <f t="shared" si="549"/>
        <v>177143.45</v>
      </c>
      <c r="FS292" s="2">
        <f t="shared" si="549"/>
        <v>72860.350000000006</v>
      </c>
      <c r="FT292" s="2">
        <f t="shared" si="549"/>
        <v>109456.97</v>
      </c>
      <c r="FU292" s="2">
        <f t="shared" si="549"/>
        <v>297429.19</v>
      </c>
      <c r="FV292" s="2">
        <f t="shared" si="549"/>
        <v>195022.78</v>
      </c>
      <c r="FW292" s="2">
        <f t="shared" si="549"/>
        <v>48430.720000000001</v>
      </c>
      <c r="FX292" s="2">
        <f t="shared" si="549"/>
        <v>39107.11</v>
      </c>
      <c r="FY292" s="2"/>
      <c r="FZ292" s="73">
        <f>SUM(C292:FX292)</f>
        <v>249920454.67219993</v>
      </c>
      <c r="GA292" s="62"/>
      <c r="GB292" s="2">
        <f>FZ292-GA292</f>
        <v>249920454.67219993</v>
      </c>
      <c r="GC292" s="2"/>
      <c r="GD292" s="9"/>
      <c r="GE292" s="2"/>
      <c r="GF292" s="9"/>
      <c r="GG292" s="2"/>
      <c r="GH292" s="2"/>
      <c r="GI292" s="2"/>
      <c r="GJ292" s="2"/>
      <c r="GK292" s="2"/>
    </row>
    <row r="293" spans="1:193" x14ac:dyDescent="0.35">
      <c r="A293" s="3" t="s">
        <v>598</v>
      </c>
      <c r="B293" s="2" t="s">
        <v>599</v>
      </c>
      <c r="C293" s="2">
        <f t="shared" ref="C293:AH293" si="550">IF(C290-C291-C292&lt;0,0,C290-C291-C292)</f>
        <v>42708354.098259531</v>
      </c>
      <c r="D293" s="2">
        <f t="shared" si="550"/>
        <v>303689622.13692963</v>
      </c>
      <c r="E293" s="2">
        <f t="shared" si="550"/>
        <v>32924812.258032903</v>
      </c>
      <c r="F293" s="2">
        <f t="shared" si="550"/>
        <v>187804407.65974981</v>
      </c>
      <c r="G293" s="2">
        <f t="shared" si="550"/>
        <v>7179311.9984986922</v>
      </c>
      <c r="H293" s="2">
        <f t="shared" si="550"/>
        <v>8986529.0813214183</v>
      </c>
      <c r="I293" s="2">
        <f t="shared" si="550"/>
        <v>62195103.685725436</v>
      </c>
      <c r="J293" s="2">
        <f t="shared" si="550"/>
        <v>17869910.921780955</v>
      </c>
      <c r="K293" s="2">
        <f t="shared" si="550"/>
        <v>2749686.4027969423</v>
      </c>
      <c r="L293" s="2">
        <f t="shared" si="550"/>
        <v>236757.08991099009</v>
      </c>
      <c r="M293" s="2">
        <f t="shared" si="550"/>
        <v>3028763.9688981809</v>
      </c>
      <c r="N293" s="2">
        <f t="shared" si="550"/>
        <v>390469436.15067565</v>
      </c>
      <c r="O293" s="2">
        <f t="shared" si="550"/>
        <v>59137181.192880452</v>
      </c>
      <c r="P293" s="2">
        <f t="shared" si="550"/>
        <v>3589823.8539000512</v>
      </c>
      <c r="Q293" s="2">
        <f t="shared" si="550"/>
        <v>335174028.04222238</v>
      </c>
      <c r="R293" s="2">
        <f t="shared" si="550"/>
        <v>77573878.132978618</v>
      </c>
      <c r="S293" s="2">
        <f t="shared" si="550"/>
        <v>2057853.9401542768</v>
      </c>
      <c r="T293" s="2">
        <f t="shared" si="550"/>
        <v>2593156.0555545408</v>
      </c>
      <c r="U293" s="2">
        <f t="shared" si="550"/>
        <v>589426.8960193448</v>
      </c>
      <c r="V293" s="2">
        <f t="shared" si="550"/>
        <v>3146228.9301473056</v>
      </c>
      <c r="W293" s="2">
        <f t="shared" si="550"/>
        <v>1105481.1650632829</v>
      </c>
      <c r="X293" s="2">
        <f t="shared" si="550"/>
        <v>939225.07604482467</v>
      </c>
      <c r="Y293" s="2">
        <f t="shared" si="550"/>
        <v>8865496.9294173829</v>
      </c>
      <c r="Z293" s="2">
        <f t="shared" si="550"/>
        <v>3158343.5989486151</v>
      </c>
      <c r="AA293" s="2">
        <f t="shared" si="550"/>
        <v>157145023.56646496</v>
      </c>
      <c r="AB293" s="2">
        <f t="shared" si="550"/>
        <v>12349993.270811575</v>
      </c>
      <c r="AC293" s="2">
        <f t="shared" si="550"/>
        <v>46928.811534884386</v>
      </c>
      <c r="AD293" s="2">
        <f t="shared" si="550"/>
        <v>5830973.557701665</v>
      </c>
      <c r="AE293" s="2">
        <f t="shared" si="550"/>
        <v>1534687.1156789223</v>
      </c>
      <c r="AF293" s="2">
        <f t="shared" si="550"/>
        <v>2153233.8471998554</v>
      </c>
      <c r="AG293" s="2">
        <f t="shared" si="550"/>
        <v>2735108.3802919602</v>
      </c>
      <c r="AH293" s="2">
        <f t="shared" si="550"/>
        <v>10060289.425039226</v>
      </c>
      <c r="AI293" s="2">
        <f t="shared" ref="AI293:BN293" si="551">IF(AI290-AI291-AI292&lt;0,0,AI290-AI291-AI292)</f>
        <v>5092742.9976035673</v>
      </c>
      <c r="AJ293" s="2">
        <f t="shared" si="551"/>
        <v>2594141.8047352014</v>
      </c>
      <c r="AK293" s="2">
        <f t="shared" si="551"/>
        <v>1897801.3931449708</v>
      </c>
      <c r="AL293" s="2">
        <f t="shared" si="551"/>
        <v>2104585.6067828774</v>
      </c>
      <c r="AM293" s="2">
        <f t="shared" si="551"/>
        <v>3389122.5225135516</v>
      </c>
      <c r="AN293" s="2">
        <f t="shared" si="551"/>
        <v>155.61311450070934</v>
      </c>
      <c r="AO293" s="2">
        <f t="shared" si="551"/>
        <v>28867223.648294359</v>
      </c>
      <c r="AP293" s="2">
        <f t="shared" si="551"/>
        <v>303432030.12340242</v>
      </c>
      <c r="AQ293" s="2">
        <f t="shared" si="551"/>
        <v>2607192.4587837267</v>
      </c>
      <c r="AR293" s="2">
        <f t="shared" si="551"/>
        <v>368530301.0832836</v>
      </c>
      <c r="AS293" s="2">
        <f t="shared" si="551"/>
        <v>16269662.28080189</v>
      </c>
      <c r="AT293" s="2">
        <f t="shared" si="551"/>
        <v>15325970.578448143</v>
      </c>
      <c r="AU293" s="2">
        <f t="shared" si="551"/>
        <v>2741382.127662973</v>
      </c>
      <c r="AV293" s="2">
        <f t="shared" si="551"/>
        <v>3594873.0809301035</v>
      </c>
      <c r="AW293" s="2">
        <f t="shared" si="551"/>
        <v>3437696.7963046529</v>
      </c>
      <c r="AX293" s="2">
        <f t="shared" si="551"/>
        <v>1314756.5299209843</v>
      </c>
      <c r="AY293" s="2">
        <f t="shared" si="551"/>
        <v>4118247.9225792503</v>
      </c>
      <c r="AZ293" s="2">
        <f t="shared" si="551"/>
        <v>119950355.49385388</v>
      </c>
      <c r="BA293" s="2">
        <f t="shared" si="551"/>
        <v>72056229.213043988</v>
      </c>
      <c r="BB293" s="2">
        <f t="shared" si="551"/>
        <v>75051169.538581595</v>
      </c>
      <c r="BC293" s="2">
        <f t="shared" si="551"/>
        <v>174479785.91457877</v>
      </c>
      <c r="BD293" s="2">
        <f t="shared" si="551"/>
        <v>21794768.315801427</v>
      </c>
      <c r="BE293" s="2">
        <f t="shared" si="551"/>
        <v>6971593.5642609391</v>
      </c>
      <c r="BF293" s="2">
        <f t="shared" si="551"/>
        <v>193461579.9717119</v>
      </c>
      <c r="BG293" s="2">
        <f t="shared" si="551"/>
        <v>9999584.7220618408</v>
      </c>
      <c r="BH293" s="2">
        <f t="shared" si="551"/>
        <v>5149062.2991094682</v>
      </c>
      <c r="BI293" s="2">
        <f t="shared" si="551"/>
        <v>3838564.9490305223</v>
      </c>
      <c r="BJ293" s="2">
        <f t="shared" si="551"/>
        <v>40074446.521118678</v>
      </c>
      <c r="BK293" s="2">
        <f t="shared" si="551"/>
        <v>335747809.13932365</v>
      </c>
      <c r="BL293" s="2">
        <f t="shared" si="551"/>
        <v>1643913.9090335057</v>
      </c>
      <c r="BM293" s="2">
        <f t="shared" si="551"/>
        <v>4168688.6295538102</v>
      </c>
      <c r="BN293" s="2">
        <f t="shared" si="551"/>
        <v>22243176.488900524</v>
      </c>
      <c r="BO293" s="2">
        <f t="shared" ref="BO293" si="552">IF(BO290-BO291-BO292&lt;0,0,BO290-BO291-BO292)</f>
        <v>9271969.816346854</v>
      </c>
      <c r="BP293" s="2">
        <f t="shared" ref="BP293:EA293" si="553">IF(BP290-BP291-BP292&lt;0,0,BP290-BP291-BP292)</f>
        <v>34.72482001921162</v>
      </c>
      <c r="BQ293" s="2">
        <f t="shared" si="553"/>
        <v>13256848.81168009</v>
      </c>
      <c r="BR293" s="2">
        <f t="shared" si="553"/>
        <v>39457428.333155401</v>
      </c>
      <c r="BS293" s="2">
        <f t="shared" si="553"/>
        <v>10561902.715696566</v>
      </c>
      <c r="BT293" s="2">
        <f t="shared" si="553"/>
        <v>2407769.7848004662</v>
      </c>
      <c r="BU293" s="2">
        <f t="shared" si="553"/>
        <v>3392237.9627184607</v>
      </c>
      <c r="BV293" s="2">
        <f t="shared" si="553"/>
        <v>142.8063880065456</v>
      </c>
      <c r="BW293" s="2">
        <f t="shared" si="553"/>
        <v>4424626.2265954167</v>
      </c>
      <c r="BX293" s="2">
        <f t="shared" si="553"/>
        <v>79264.344510185081</v>
      </c>
      <c r="BY293" s="2">
        <f t="shared" si="553"/>
        <v>2040399.6462670732</v>
      </c>
      <c r="BZ293" s="2">
        <f t="shared" si="553"/>
        <v>2710829.1232150928</v>
      </c>
      <c r="CA293" s="2">
        <f t="shared" si="553"/>
        <v>154870.53468736314</v>
      </c>
      <c r="CB293" s="2">
        <f t="shared" si="553"/>
        <v>389864016.10368705</v>
      </c>
      <c r="CC293" s="2">
        <f t="shared" si="553"/>
        <v>2880609.4675802509</v>
      </c>
      <c r="CD293" s="2">
        <f t="shared" si="553"/>
        <v>652265.159628717</v>
      </c>
      <c r="CE293" s="2">
        <f t="shared" si="553"/>
        <v>1813548.2450374363</v>
      </c>
      <c r="CF293" s="2">
        <f t="shared" si="553"/>
        <v>1323692.5969720019</v>
      </c>
      <c r="CG293" s="2">
        <f t="shared" si="553"/>
        <v>2803460.232445417</v>
      </c>
      <c r="CH293" s="2">
        <f t="shared" si="553"/>
        <v>1606178.2538727769</v>
      </c>
      <c r="CI293" s="2">
        <f t="shared" si="553"/>
        <v>4836603.0765090557</v>
      </c>
      <c r="CJ293" s="2">
        <f t="shared" si="553"/>
        <v>0</v>
      </c>
      <c r="CK293" s="2">
        <f t="shared" si="553"/>
        <v>34188822.83848317</v>
      </c>
      <c r="CL293" s="2">
        <f t="shared" si="553"/>
        <v>10510630.041682934</v>
      </c>
      <c r="CM293" s="2">
        <f t="shared" si="553"/>
        <v>7008408.4399968553</v>
      </c>
      <c r="CN293" s="2">
        <f t="shared" si="553"/>
        <v>197065375.56981823</v>
      </c>
      <c r="CO293" s="2">
        <f t="shared" si="553"/>
        <v>52330505.725000754</v>
      </c>
      <c r="CP293" s="2">
        <f t="shared" si="553"/>
        <v>309.67523480625823</v>
      </c>
      <c r="CQ293" s="2">
        <f t="shared" si="553"/>
        <v>6618809.9853868168</v>
      </c>
      <c r="CR293" s="2">
        <f t="shared" si="553"/>
        <v>2912371.6985975732</v>
      </c>
      <c r="CS293" s="2">
        <f t="shared" si="553"/>
        <v>2378451.1942967214</v>
      </c>
      <c r="CT293" s="2">
        <f t="shared" si="553"/>
        <v>1570907.9212030773</v>
      </c>
      <c r="CU293" s="2">
        <f t="shared" si="553"/>
        <v>4852294.4378786357</v>
      </c>
      <c r="CV293" s="2">
        <f t="shared" si="553"/>
        <v>734497.65741228941</v>
      </c>
      <c r="CW293" s="2">
        <f t="shared" si="553"/>
        <v>2175453.9736604905</v>
      </c>
      <c r="CX293" s="2">
        <f t="shared" si="553"/>
        <v>3415855.3396349223</v>
      </c>
      <c r="CY293" s="2">
        <f t="shared" si="553"/>
        <v>1045395.9150774679</v>
      </c>
      <c r="CZ293" s="2">
        <f t="shared" si="553"/>
        <v>13058582.477657966</v>
      </c>
      <c r="DA293" s="2">
        <f t="shared" si="553"/>
        <v>2303105.1261013714</v>
      </c>
      <c r="DB293" s="2">
        <f t="shared" si="553"/>
        <v>3549673.4748282661</v>
      </c>
      <c r="DC293" s="2">
        <f t="shared" si="553"/>
        <v>2169927.556419461</v>
      </c>
      <c r="DD293" s="2">
        <f t="shared" si="553"/>
        <v>2478312.4853906478</v>
      </c>
      <c r="DE293" s="2">
        <f t="shared" si="553"/>
        <v>2210142.4710481572</v>
      </c>
      <c r="DF293" s="2">
        <f t="shared" si="553"/>
        <v>134853358.95825332</v>
      </c>
      <c r="DG293" s="2">
        <f t="shared" si="553"/>
        <v>440666.22339707479</v>
      </c>
      <c r="DH293" s="2">
        <f t="shared" si="553"/>
        <v>8173248.0825850619</v>
      </c>
      <c r="DI293" s="2">
        <f t="shared" si="553"/>
        <v>11417820.693777133</v>
      </c>
      <c r="DJ293" s="2">
        <f t="shared" si="553"/>
        <v>6009593.6112832129</v>
      </c>
      <c r="DK293" s="2">
        <f t="shared" si="553"/>
        <v>4809471.0213672817</v>
      </c>
      <c r="DL293" s="2">
        <f t="shared" si="553"/>
        <v>38803783.422653101</v>
      </c>
      <c r="DM293" s="2">
        <f t="shared" si="553"/>
        <v>3670547.4177015694</v>
      </c>
      <c r="DN293" s="2">
        <f t="shared" si="553"/>
        <v>7826564.2614514641</v>
      </c>
      <c r="DO293" s="2">
        <f t="shared" si="553"/>
        <v>27514912.44245407</v>
      </c>
      <c r="DP293" s="2">
        <f t="shared" si="553"/>
        <v>2876317.9490527376</v>
      </c>
      <c r="DQ293" s="2">
        <f t="shared" si="553"/>
        <v>89.037633132364135</v>
      </c>
      <c r="DR293" s="2">
        <f t="shared" si="553"/>
        <v>12493072.698305577</v>
      </c>
      <c r="DS293" s="2">
        <f t="shared" si="553"/>
        <v>6206489.2415195992</v>
      </c>
      <c r="DT293" s="2">
        <f t="shared" si="553"/>
        <v>3310761.0512318863</v>
      </c>
      <c r="DU293" s="2">
        <f t="shared" si="553"/>
        <v>4246604.3413110096</v>
      </c>
      <c r="DV293" s="2">
        <f t="shared" si="553"/>
        <v>3459988.1626730314</v>
      </c>
      <c r="DW293" s="2">
        <f t="shared" si="553"/>
        <v>3846813.0057475036</v>
      </c>
      <c r="DX293" s="2">
        <f t="shared" si="553"/>
        <v>851142.2298990608</v>
      </c>
      <c r="DY293" s="2">
        <f t="shared" si="553"/>
        <v>695501.70396626857</v>
      </c>
      <c r="DZ293" s="2">
        <f t="shared" si="553"/>
        <v>2000183.8273717784</v>
      </c>
      <c r="EA293" s="2">
        <f t="shared" si="553"/>
        <v>203.66560595645569</v>
      </c>
      <c r="EB293" s="2">
        <f t="shared" ref="EB293:FX293" si="554">IF(EB290-EB291-EB292&lt;0,0,EB290-EB291-EB292)</f>
        <v>3883849.8245536466</v>
      </c>
      <c r="EC293" s="2">
        <f t="shared" si="554"/>
        <v>2964252.8184399921</v>
      </c>
      <c r="ED293" s="2">
        <f t="shared" si="554"/>
        <v>2463.7251073301304</v>
      </c>
      <c r="EE293" s="2">
        <f t="shared" si="554"/>
        <v>3048205.6847577989</v>
      </c>
      <c r="EF293" s="2">
        <f t="shared" si="554"/>
        <v>12422575.880439814</v>
      </c>
      <c r="EG293" s="2">
        <f t="shared" si="554"/>
        <v>3149299.0261523956</v>
      </c>
      <c r="EH293" s="2">
        <f t="shared" si="554"/>
        <v>3662089.8149545025</v>
      </c>
      <c r="EI293" s="2">
        <f t="shared" si="554"/>
        <v>111807670.16816987</v>
      </c>
      <c r="EJ293" s="2">
        <f t="shared" si="554"/>
        <v>75173869.629101574</v>
      </c>
      <c r="EK293" s="2">
        <f t="shared" si="554"/>
        <v>4704954.9512247555</v>
      </c>
      <c r="EL293" s="2">
        <f t="shared" si="554"/>
        <v>4025175.8048703875</v>
      </c>
      <c r="EM293" s="2">
        <f t="shared" si="554"/>
        <v>2187822.6087195235</v>
      </c>
      <c r="EN293" s="2">
        <f t="shared" si="554"/>
        <v>9035259.560138585</v>
      </c>
      <c r="EO293" s="2">
        <f t="shared" si="554"/>
        <v>3118483.7556683896</v>
      </c>
      <c r="EP293" s="2">
        <f t="shared" si="554"/>
        <v>2004676.2101899192</v>
      </c>
      <c r="EQ293" s="2">
        <f t="shared" si="554"/>
        <v>17829206.397605099</v>
      </c>
      <c r="ER293" s="2">
        <f t="shared" si="554"/>
        <v>1752370.7138720155</v>
      </c>
      <c r="ES293" s="2">
        <f t="shared" si="554"/>
        <v>2143747.4928483567</v>
      </c>
      <c r="ET293" s="2">
        <f t="shared" si="554"/>
        <v>2706707.6994281514</v>
      </c>
      <c r="EU293" s="2">
        <f t="shared" si="554"/>
        <v>6507083.6779964119</v>
      </c>
      <c r="EV293" s="2">
        <f t="shared" si="554"/>
        <v>481111.70365825173</v>
      </c>
      <c r="EW293" s="2">
        <f t="shared" si="554"/>
        <v>2198452.3863901021</v>
      </c>
      <c r="EX293" s="2">
        <f t="shared" si="554"/>
        <v>3251150.5726996134</v>
      </c>
      <c r="EY293" s="2">
        <f t="shared" si="554"/>
        <v>6672338.3582977504</v>
      </c>
      <c r="EZ293" s="2">
        <f t="shared" si="554"/>
        <v>1878901.8489386879</v>
      </c>
      <c r="FA293" s="2">
        <f t="shared" si="554"/>
        <v>0</v>
      </c>
      <c r="FB293" s="2">
        <f t="shared" si="554"/>
        <v>0</v>
      </c>
      <c r="FC293" s="2">
        <f t="shared" si="554"/>
        <v>5512216.299894236</v>
      </c>
      <c r="FD293" s="2">
        <f t="shared" si="554"/>
        <v>4092852.9582429263</v>
      </c>
      <c r="FE293" s="2">
        <f t="shared" si="554"/>
        <v>1079649.7747729507</v>
      </c>
      <c r="FF293" s="2">
        <f t="shared" si="554"/>
        <v>2831268.0986759569</v>
      </c>
      <c r="FG293" s="2">
        <f t="shared" si="554"/>
        <v>1715407.34100734</v>
      </c>
      <c r="FH293" s="2">
        <f t="shared" si="554"/>
        <v>650299.24429316923</v>
      </c>
      <c r="FI293" s="2">
        <f t="shared" si="554"/>
        <v>5554063.2293085027</v>
      </c>
      <c r="FJ293" s="2">
        <f t="shared" si="554"/>
        <v>0</v>
      </c>
      <c r="FK293" s="2">
        <f t="shared" si="554"/>
        <v>4389690.2963158488</v>
      </c>
      <c r="FL293" s="2">
        <f t="shared" si="554"/>
        <v>30676492.990254413</v>
      </c>
      <c r="FM293" s="2">
        <f t="shared" si="554"/>
        <v>16551554.678163128</v>
      </c>
      <c r="FN293" s="2">
        <f t="shared" si="554"/>
        <v>178096655.81168416</v>
      </c>
      <c r="FO293" s="2">
        <f t="shared" si="554"/>
        <v>283.40624418947846</v>
      </c>
      <c r="FP293" s="2">
        <f t="shared" si="554"/>
        <v>8284237.8261431614</v>
      </c>
      <c r="FQ293" s="2">
        <f t="shared" si="554"/>
        <v>0</v>
      </c>
      <c r="FR293" s="2">
        <f t="shared" si="554"/>
        <v>112.95381732395617</v>
      </c>
      <c r="FS293" s="2">
        <f t="shared" si="554"/>
        <v>961737.11084763019</v>
      </c>
      <c r="FT293" s="2">
        <f t="shared" si="554"/>
        <v>0</v>
      </c>
      <c r="FU293" s="2">
        <f t="shared" si="554"/>
        <v>5969710.2658252642</v>
      </c>
      <c r="FV293" s="2">
        <f t="shared" si="554"/>
        <v>6039798.5123094274</v>
      </c>
      <c r="FW293" s="2">
        <f t="shared" si="554"/>
        <v>2328432.8585234322</v>
      </c>
      <c r="FX293" s="2">
        <f t="shared" si="554"/>
        <v>1217037.4807129013</v>
      </c>
      <c r="FY293" s="2"/>
      <c r="FZ293" s="73">
        <f>SUM(C293:FX293)</f>
        <v>5293764558.9508343</v>
      </c>
      <c r="GA293" s="62"/>
      <c r="GB293" s="2">
        <f>FZ293-GA293</f>
        <v>5293764558.9508343</v>
      </c>
      <c r="GC293" s="74"/>
      <c r="GD293" s="2"/>
      <c r="GE293" s="2"/>
      <c r="GF293" s="2"/>
      <c r="GG293" s="2"/>
      <c r="GH293" s="2"/>
      <c r="GI293" s="2"/>
      <c r="GJ293" s="2"/>
      <c r="GK293" s="2"/>
    </row>
    <row r="294" spans="1:193" x14ac:dyDescent="0.35">
      <c r="A294" s="2"/>
      <c r="B294" s="2" t="s">
        <v>997</v>
      </c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46"/>
      <c r="EV294" s="46"/>
      <c r="EW294" s="46"/>
      <c r="EX294" s="46"/>
      <c r="EY294" s="46"/>
      <c r="EZ294" s="46"/>
      <c r="FA294" s="46"/>
      <c r="FB294" s="46"/>
      <c r="FC294" s="46"/>
      <c r="FD294" s="46"/>
      <c r="FE294" s="46"/>
      <c r="FF294" s="46"/>
      <c r="FG294" s="46"/>
      <c r="FH294" s="46"/>
      <c r="FI294" s="46"/>
      <c r="FJ294" s="46"/>
      <c r="FK294" s="46"/>
      <c r="FL294" s="46"/>
      <c r="FM294" s="46"/>
      <c r="FN294" s="46"/>
      <c r="FO294" s="46"/>
      <c r="FP294" s="46"/>
      <c r="FQ294" s="46"/>
      <c r="FR294" s="46"/>
      <c r="FS294" s="46"/>
      <c r="FT294" s="46"/>
      <c r="FU294" s="46"/>
      <c r="FV294" s="46"/>
      <c r="FW294" s="46"/>
      <c r="FX294" s="46"/>
      <c r="FY294" s="2"/>
      <c r="FZ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</row>
    <row r="295" spans="1:193" x14ac:dyDescent="0.35">
      <c r="A295" s="3" t="s">
        <v>600</v>
      </c>
      <c r="B295" s="2" t="s">
        <v>601</v>
      </c>
      <c r="C295" s="2">
        <f t="shared" ref="C295:M295" si="555">ROUND(C286*C48,2)</f>
        <v>0</v>
      </c>
      <c r="D295" s="2">
        <f t="shared" si="555"/>
        <v>0</v>
      </c>
      <c r="E295" s="2">
        <f t="shared" si="555"/>
        <v>0</v>
      </c>
      <c r="F295" s="2">
        <f t="shared" si="555"/>
        <v>0</v>
      </c>
      <c r="G295" s="2">
        <f t="shared" si="555"/>
        <v>0</v>
      </c>
      <c r="H295" s="2">
        <f t="shared" si="555"/>
        <v>0</v>
      </c>
      <c r="I295" s="2">
        <f t="shared" si="555"/>
        <v>0</v>
      </c>
      <c r="J295" s="2">
        <f t="shared" si="555"/>
        <v>0</v>
      </c>
      <c r="K295" s="2">
        <f t="shared" si="555"/>
        <v>0</v>
      </c>
      <c r="L295" s="2">
        <f t="shared" si="555"/>
        <v>0</v>
      </c>
      <c r="M295" s="2">
        <f t="shared" si="555"/>
        <v>0</v>
      </c>
      <c r="N295" s="2">
        <v>0</v>
      </c>
      <c r="O295" s="2">
        <f t="shared" ref="O295:BB295" si="556">ROUND(O286*O48,2)</f>
        <v>0</v>
      </c>
      <c r="P295" s="2">
        <f t="shared" si="556"/>
        <v>0</v>
      </c>
      <c r="Q295" s="2">
        <f t="shared" si="556"/>
        <v>0</v>
      </c>
      <c r="R295" s="2">
        <f t="shared" si="556"/>
        <v>0</v>
      </c>
      <c r="S295" s="2">
        <f t="shared" si="556"/>
        <v>0</v>
      </c>
      <c r="T295" s="2">
        <f t="shared" si="556"/>
        <v>0</v>
      </c>
      <c r="U295" s="2">
        <f t="shared" si="556"/>
        <v>0</v>
      </c>
      <c r="V295" s="2">
        <f t="shared" si="556"/>
        <v>0</v>
      </c>
      <c r="W295" s="2">
        <f t="shared" si="556"/>
        <v>0</v>
      </c>
      <c r="X295" s="2">
        <f t="shared" si="556"/>
        <v>0</v>
      </c>
      <c r="Y295" s="2">
        <f t="shared" si="556"/>
        <v>0</v>
      </c>
      <c r="Z295" s="2">
        <f t="shared" si="556"/>
        <v>0</v>
      </c>
      <c r="AA295" s="2">
        <f t="shared" si="556"/>
        <v>0</v>
      </c>
      <c r="AB295" s="2">
        <f t="shared" si="556"/>
        <v>0</v>
      </c>
      <c r="AC295" s="2">
        <f t="shared" si="556"/>
        <v>0</v>
      </c>
      <c r="AD295" s="2">
        <f t="shared" si="556"/>
        <v>0</v>
      </c>
      <c r="AE295" s="2">
        <f t="shared" si="556"/>
        <v>0</v>
      </c>
      <c r="AF295" s="2">
        <f t="shared" si="556"/>
        <v>0</v>
      </c>
      <c r="AG295" s="2">
        <f t="shared" si="556"/>
        <v>0</v>
      </c>
      <c r="AH295" s="2">
        <f t="shared" si="556"/>
        <v>0</v>
      </c>
      <c r="AI295" s="2">
        <f t="shared" si="556"/>
        <v>0</v>
      </c>
      <c r="AJ295" s="2">
        <f t="shared" si="556"/>
        <v>0</v>
      </c>
      <c r="AK295" s="2">
        <f t="shared" si="556"/>
        <v>0</v>
      </c>
      <c r="AL295" s="2">
        <f t="shared" si="556"/>
        <v>0</v>
      </c>
      <c r="AM295" s="2">
        <f t="shared" si="556"/>
        <v>0</v>
      </c>
      <c r="AN295" s="2">
        <f t="shared" si="556"/>
        <v>172955.41</v>
      </c>
      <c r="AO295" s="2">
        <f t="shared" si="556"/>
        <v>0</v>
      </c>
      <c r="AP295" s="2">
        <f t="shared" si="556"/>
        <v>0</v>
      </c>
      <c r="AQ295" s="2">
        <f t="shared" si="556"/>
        <v>0</v>
      </c>
      <c r="AR295" s="2">
        <f t="shared" si="556"/>
        <v>0</v>
      </c>
      <c r="AS295" s="2">
        <f t="shared" si="556"/>
        <v>0</v>
      </c>
      <c r="AT295" s="2">
        <f t="shared" si="556"/>
        <v>0</v>
      </c>
      <c r="AU295" s="2">
        <f t="shared" si="556"/>
        <v>0</v>
      </c>
      <c r="AV295" s="2">
        <f t="shared" si="556"/>
        <v>0</v>
      </c>
      <c r="AW295" s="2">
        <f t="shared" si="556"/>
        <v>0</v>
      </c>
      <c r="AX295" s="2">
        <f t="shared" si="556"/>
        <v>0</v>
      </c>
      <c r="AY295" s="2">
        <f t="shared" si="556"/>
        <v>0</v>
      </c>
      <c r="AZ295" s="2">
        <f t="shared" si="556"/>
        <v>0</v>
      </c>
      <c r="BA295" s="2">
        <f t="shared" si="556"/>
        <v>0</v>
      </c>
      <c r="BB295" s="2">
        <f t="shared" si="556"/>
        <v>0</v>
      </c>
      <c r="BC295" s="2">
        <v>0</v>
      </c>
      <c r="BD295" s="2">
        <f t="shared" ref="BD295:CI295" si="557">ROUND(BD286*BD48,2)</f>
        <v>0</v>
      </c>
      <c r="BE295" s="2">
        <f t="shared" si="557"/>
        <v>0</v>
      </c>
      <c r="BF295" s="2">
        <f t="shared" si="557"/>
        <v>0</v>
      </c>
      <c r="BG295" s="2">
        <f t="shared" si="557"/>
        <v>0</v>
      </c>
      <c r="BH295" s="2">
        <f t="shared" si="557"/>
        <v>0</v>
      </c>
      <c r="BI295" s="2">
        <f t="shared" si="557"/>
        <v>0</v>
      </c>
      <c r="BJ295" s="2">
        <f t="shared" si="557"/>
        <v>0</v>
      </c>
      <c r="BK295" s="2">
        <f t="shared" si="557"/>
        <v>0</v>
      </c>
      <c r="BL295" s="2">
        <f t="shared" si="557"/>
        <v>0</v>
      </c>
      <c r="BM295" s="2">
        <f t="shared" si="557"/>
        <v>0</v>
      </c>
      <c r="BN295" s="2">
        <f t="shared" si="557"/>
        <v>0</v>
      </c>
      <c r="BO295" s="2">
        <f t="shared" si="557"/>
        <v>0</v>
      </c>
      <c r="BP295" s="2">
        <f t="shared" si="557"/>
        <v>26137.3</v>
      </c>
      <c r="BQ295" s="2">
        <f t="shared" si="557"/>
        <v>0</v>
      </c>
      <c r="BR295" s="2">
        <f t="shared" si="557"/>
        <v>0</v>
      </c>
      <c r="BS295" s="2">
        <f t="shared" si="557"/>
        <v>0</v>
      </c>
      <c r="BT295" s="2">
        <f t="shared" si="557"/>
        <v>0</v>
      </c>
      <c r="BU295" s="2">
        <f t="shared" si="557"/>
        <v>0</v>
      </c>
      <c r="BV295" s="2">
        <f t="shared" si="557"/>
        <v>682313.27</v>
      </c>
      <c r="BW295" s="2">
        <f t="shared" si="557"/>
        <v>0</v>
      </c>
      <c r="BX295" s="2">
        <f t="shared" si="557"/>
        <v>0</v>
      </c>
      <c r="BY295" s="2">
        <f t="shared" si="557"/>
        <v>0</v>
      </c>
      <c r="BZ295" s="2">
        <f t="shared" si="557"/>
        <v>0</v>
      </c>
      <c r="CA295" s="2">
        <f t="shared" si="557"/>
        <v>0</v>
      </c>
      <c r="CB295" s="2">
        <f t="shared" si="557"/>
        <v>0</v>
      </c>
      <c r="CC295" s="2">
        <f t="shared" si="557"/>
        <v>0</v>
      </c>
      <c r="CD295" s="2">
        <f t="shared" si="557"/>
        <v>0</v>
      </c>
      <c r="CE295" s="2">
        <f t="shared" si="557"/>
        <v>0</v>
      </c>
      <c r="CF295" s="2">
        <f t="shared" si="557"/>
        <v>0</v>
      </c>
      <c r="CG295" s="2">
        <f t="shared" si="557"/>
        <v>0</v>
      </c>
      <c r="CH295" s="2">
        <f t="shared" si="557"/>
        <v>0</v>
      </c>
      <c r="CI295" s="2">
        <f t="shared" si="557"/>
        <v>0</v>
      </c>
      <c r="CJ295" s="2">
        <f t="shared" ref="CJ295:DO295" si="558">ROUND(CJ286*CJ48,2)</f>
        <v>620798.75</v>
      </c>
      <c r="CK295" s="2">
        <f t="shared" si="558"/>
        <v>0</v>
      </c>
      <c r="CL295" s="2">
        <f t="shared" si="558"/>
        <v>0</v>
      </c>
      <c r="CM295" s="2">
        <f t="shared" si="558"/>
        <v>0</v>
      </c>
      <c r="CN295" s="2">
        <f t="shared" si="558"/>
        <v>0</v>
      </c>
      <c r="CO295" s="2">
        <f t="shared" si="558"/>
        <v>0</v>
      </c>
      <c r="CP295" s="2">
        <f t="shared" si="558"/>
        <v>467116.97</v>
      </c>
      <c r="CQ295" s="2">
        <f t="shared" si="558"/>
        <v>0</v>
      </c>
      <c r="CR295" s="2">
        <f t="shared" si="558"/>
        <v>0</v>
      </c>
      <c r="CS295" s="2">
        <f t="shared" si="558"/>
        <v>0</v>
      </c>
      <c r="CT295" s="2">
        <f t="shared" si="558"/>
        <v>0</v>
      </c>
      <c r="CU295" s="2">
        <f t="shared" si="558"/>
        <v>0</v>
      </c>
      <c r="CV295" s="2">
        <f t="shared" si="558"/>
        <v>0</v>
      </c>
      <c r="CW295" s="2">
        <f t="shared" si="558"/>
        <v>0</v>
      </c>
      <c r="CX295" s="2">
        <f t="shared" si="558"/>
        <v>0</v>
      </c>
      <c r="CY295" s="2">
        <f t="shared" si="558"/>
        <v>0</v>
      </c>
      <c r="CZ295" s="2">
        <f t="shared" si="558"/>
        <v>0</v>
      </c>
      <c r="DA295" s="2">
        <f t="shared" si="558"/>
        <v>0</v>
      </c>
      <c r="DB295" s="2">
        <f t="shared" si="558"/>
        <v>0</v>
      </c>
      <c r="DC295" s="2">
        <f t="shared" si="558"/>
        <v>0</v>
      </c>
      <c r="DD295" s="2">
        <f t="shared" si="558"/>
        <v>0</v>
      </c>
      <c r="DE295" s="2">
        <f t="shared" si="558"/>
        <v>0</v>
      </c>
      <c r="DF295" s="2">
        <f t="shared" si="558"/>
        <v>0</v>
      </c>
      <c r="DG295" s="2">
        <f t="shared" si="558"/>
        <v>0</v>
      </c>
      <c r="DH295" s="2">
        <f t="shared" si="558"/>
        <v>0</v>
      </c>
      <c r="DI295" s="2">
        <f t="shared" si="558"/>
        <v>0</v>
      </c>
      <c r="DJ295" s="2">
        <f t="shared" si="558"/>
        <v>0</v>
      </c>
      <c r="DK295" s="2">
        <f t="shared" si="558"/>
        <v>0</v>
      </c>
      <c r="DL295" s="2">
        <f t="shared" si="558"/>
        <v>0</v>
      </c>
      <c r="DM295" s="2">
        <f t="shared" si="558"/>
        <v>0</v>
      </c>
      <c r="DN295" s="2">
        <f t="shared" si="558"/>
        <v>0</v>
      </c>
      <c r="DO295" s="2">
        <f t="shared" si="558"/>
        <v>0</v>
      </c>
      <c r="DP295" s="2">
        <f t="shared" ref="DP295:FX295" si="559">ROUND(DP286*DP48,2)</f>
        <v>0</v>
      </c>
      <c r="DQ295" s="2">
        <f t="shared" si="559"/>
        <v>358021.88</v>
      </c>
      <c r="DR295" s="2">
        <f t="shared" si="559"/>
        <v>0</v>
      </c>
      <c r="DS295" s="2">
        <f t="shared" si="559"/>
        <v>0</v>
      </c>
      <c r="DT295" s="2">
        <f t="shared" si="559"/>
        <v>0</v>
      </c>
      <c r="DU295" s="2">
        <f t="shared" si="559"/>
        <v>0</v>
      </c>
      <c r="DV295" s="2">
        <f t="shared" si="559"/>
        <v>0</v>
      </c>
      <c r="DW295" s="2">
        <f t="shared" si="559"/>
        <v>0</v>
      </c>
      <c r="DX295" s="2">
        <f t="shared" si="559"/>
        <v>0</v>
      </c>
      <c r="DY295" s="2">
        <f t="shared" si="559"/>
        <v>0</v>
      </c>
      <c r="DZ295" s="2">
        <f t="shared" si="559"/>
        <v>0</v>
      </c>
      <c r="EA295" s="2">
        <f t="shared" si="559"/>
        <v>532023.82999999996</v>
      </c>
      <c r="EB295" s="2">
        <f t="shared" si="559"/>
        <v>0</v>
      </c>
      <c r="EC295" s="2">
        <f t="shared" si="559"/>
        <v>0</v>
      </c>
      <c r="ED295" s="2">
        <f t="shared" si="559"/>
        <v>924119.47</v>
      </c>
      <c r="EE295" s="2">
        <f t="shared" si="559"/>
        <v>0</v>
      </c>
      <c r="EF295" s="2">
        <f t="shared" si="559"/>
        <v>0</v>
      </c>
      <c r="EG295" s="2">
        <f t="shared" si="559"/>
        <v>0</v>
      </c>
      <c r="EH295" s="2">
        <f t="shared" si="559"/>
        <v>0</v>
      </c>
      <c r="EI295" s="2">
        <f t="shared" si="559"/>
        <v>0</v>
      </c>
      <c r="EJ295" s="2">
        <f t="shared" si="559"/>
        <v>0</v>
      </c>
      <c r="EK295" s="2">
        <f t="shared" si="559"/>
        <v>0</v>
      </c>
      <c r="EL295" s="2">
        <f t="shared" si="559"/>
        <v>0</v>
      </c>
      <c r="EM295" s="2">
        <f t="shared" si="559"/>
        <v>0</v>
      </c>
      <c r="EN295" s="2">
        <f t="shared" si="559"/>
        <v>0</v>
      </c>
      <c r="EO295" s="2">
        <f t="shared" si="559"/>
        <v>0</v>
      </c>
      <c r="EP295" s="2">
        <f t="shared" si="559"/>
        <v>0</v>
      </c>
      <c r="EQ295" s="2">
        <f t="shared" si="559"/>
        <v>0</v>
      </c>
      <c r="ER295" s="2">
        <f t="shared" si="559"/>
        <v>0</v>
      </c>
      <c r="ES295" s="2">
        <f t="shared" si="559"/>
        <v>0</v>
      </c>
      <c r="ET295" s="2">
        <f t="shared" si="559"/>
        <v>0</v>
      </c>
      <c r="EU295" s="2">
        <f t="shared" si="559"/>
        <v>0</v>
      </c>
      <c r="EV295" s="2">
        <f t="shared" si="559"/>
        <v>0</v>
      </c>
      <c r="EW295" s="2">
        <f t="shared" si="559"/>
        <v>0</v>
      </c>
      <c r="EX295" s="2">
        <f t="shared" si="559"/>
        <v>0</v>
      </c>
      <c r="EY295" s="2">
        <f t="shared" si="559"/>
        <v>0</v>
      </c>
      <c r="EZ295" s="2">
        <f t="shared" si="559"/>
        <v>0</v>
      </c>
      <c r="FA295" s="2">
        <f t="shared" si="559"/>
        <v>1805666.15</v>
      </c>
      <c r="FB295" s="2">
        <f t="shared" si="559"/>
        <v>261218.55</v>
      </c>
      <c r="FC295" s="2">
        <f t="shared" si="559"/>
        <v>0</v>
      </c>
      <c r="FD295" s="2">
        <f t="shared" si="559"/>
        <v>0</v>
      </c>
      <c r="FE295" s="2">
        <f t="shared" si="559"/>
        <v>0</v>
      </c>
      <c r="FF295" s="2">
        <f t="shared" si="559"/>
        <v>0</v>
      </c>
      <c r="FG295" s="2">
        <f t="shared" si="559"/>
        <v>0</v>
      </c>
      <c r="FH295" s="2">
        <f t="shared" si="559"/>
        <v>0</v>
      </c>
      <c r="FI295" s="2">
        <f t="shared" si="559"/>
        <v>0</v>
      </c>
      <c r="FJ295" s="2">
        <f t="shared" si="559"/>
        <v>130167.52</v>
      </c>
      <c r="FK295" s="2">
        <f t="shared" si="559"/>
        <v>0</v>
      </c>
      <c r="FL295" s="2">
        <f t="shared" si="559"/>
        <v>0</v>
      </c>
      <c r="FM295" s="2">
        <f t="shared" si="559"/>
        <v>0</v>
      </c>
      <c r="FN295" s="2">
        <f t="shared" si="559"/>
        <v>0</v>
      </c>
      <c r="FO295" s="2">
        <f t="shared" si="559"/>
        <v>607339.78</v>
      </c>
      <c r="FP295" s="2">
        <f t="shared" si="559"/>
        <v>0</v>
      </c>
      <c r="FQ295" s="2">
        <f t="shared" si="559"/>
        <v>215585.4</v>
      </c>
      <c r="FR295" s="2">
        <f t="shared" si="559"/>
        <v>88102.3</v>
      </c>
      <c r="FS295" s="2">
        <f t="shared" si="559"/>
        <v>0</v>
      </c>
      <c r="FT295" s="2">
        <f t="shared" si="559"/>
        <v>68878.66</v>
      </c>
      <c r="FU295" s="2">
        <f t="shared" si="559"/>
        <v>0</v>
      </c>
      <c r="FV295" s="2">
        <f t="shared" si="559"/>
        <v>0</v>
      </c>
      <c r="FW295" s="2">
        <f t="shared" si="559"/>
        <v>0</v>
      </c>
      <c r="FX295" s="2">
        <f t="shared" si="559"/>
        <v>0</v>
      </c>
      <c r="FY295" s="2"/>
      <c r="FZ295" s="73">
        <f>SUM(C295:FX295)</f>
        <v>6960445.2399999993</v>
      </c>
      <c r="GA295" s="62"/>
      <c r="GB295" s="2">
        <f>FZ295-GA295</f>
        <v>6960445.2399999993</v>
      </c>
      <c r="GC295" s="2"/>
      <c r="GD295" s="2"/>
      <c r="GE295" s="2"/>
      <c r="GF295" s="2"/>
      <c r="GG295" s="2"/>
      <c r="GH295" s="2"/>
      <c r="GI295" s="2"/>
      <c r="GJ295" s="2"/>
      <c r="GK295" s="2"/>
    </row>
    <row r="296" spans="1:193" x14ac:dyDescent="0.35">
      <c r="A296" s="2"/>
      <c r="B296" s="2" t="s">
        <v>998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46"/>
      <c r="FZ296" s="2"/>
      <c r="GB296" s="2">
        <f>FZ296-GA297</f>
        <v>0</v>
      </c>
      <c r="GC296" s="2"/>
      <c r="GD296" s="2"/>
      <c r="GE296" s="2"/>
      <c r="GF296" s="2"/>
      <c r="GG296" s="2"/>
      <c r="GH296" s="2"/>
      <c r="GI296" s="2"/>
      <c r="GJ296" s="2"/>
      <c r="GK296" s="2"/>
    </row>
    <row r="297" spans="1:193" x14ac:dyDescent="0.35">
      <c r="A297" s="3" t="s">
        <v>602</v>
      </c>
      <c r="B297" s="2" t="s">
        <v>603</v>
      </c>
      <c r="C297" s="2">
        <f t="shared" ref="C297:AH297" si="560">ROUND(C290/C103,2)</f>
        <v>12092.06</v>
      </c>
      <c r="D297" s="2">
        <f t="shared" si="560"/>
        <v>11552.88</v>
      </c>
      <c r="E297" s="2">
        <f t="shared" si="560"/>
        <v>12566.9</v>
      </c>
      <c r="F297" s="2">
        <f t="shared" si="560"/>
        <v>11427.59</v>
      </c>
      <c r="G297" s="2">
        <f t="shared" si="560"/>
        <v>11981.88</v>
      </c>
      <c r="H297" s="2">
        <f t="shared" si="560"/>
        <v>12235.5</v>
      </c>
      <c r="I297" s="2">
        <f t="shared" si="560"/>
        <v>12312.35</v>
      </c>
      <c r="J297" s="2">
        <f t="shared" si="560"/>
        <v>11937.67</v>
      </c>
      <c r="K297" s="2">
        <f t="shared" si="560"/>
        <v>17270.22</v>
      </c>
      <c r="L297" s="2">
        <f t="shared" si="560"/>
        <v>12238.88</v>
      </c>
      <c r="M297" s="2">
        <f t="shared" si="560"/>
        <v>14091.93</v>
      </c>
      <c r="N297" s="2">
        <f t="shared" si="560"/>
        <v>11701.9</v>
      </c>
      <c r="O297" s="2">
        <f t="shared" si="560"/>
        <v>11165.97</v>
      </c>
      <c r="P297" s="2">
        <f t="shared" si="560"/>
        <v>16721.599999999999</v>
      </c>
      <c r="Q297" s="2">
        <f t="shared" si="560"/>
        <v>12590.67</v>
      </c>
      <c r="R297" s="2">
        <f t="shared" si="560"/>
        <v>11231.15</v>
      </c>
      <c r="S297" s="2">
        <f t="shared" si="560"/>
        <v>12054.13</v>
      </c>
      <c r="T297" s="2">
        <f t="shared" si="560"/>
        <v>20653.53</v>
      </c>
      <c r="U297" s="2">
        <f t="shared" si="560"/>
        <v>25565.23</v>
      </c>
      <c r="V297" s="2">
        <f t="shared" si="560"/>
        <v>16981.95</v>
      </c>
      <c r="W297" s="2">
        <f t="shared" si="560"/>
        <v>25683.71</v>
      </c>
      <c r="X297" s="2">
        <f t="shared" si="560"/>
        <v>25251.63</v>
      </c>
      <c r="Y297" s="2">
        <f t="shared" si="560"/>
        <v>12572.07</v>
      </c>
      <c r="Z297" s="2">
        <f t="shared" si="560"/>
        <v>16790.939999999999</v>
      </c>
      <c r="AA297" s="2">
        <f t="shared" si="560"/>
        <v>11387.2</v>
      </c>
      <c r="AB297" s="2">
        <f t="shared" si="560"/>
        <v>11501.08</v>
      </c>
      <c r="AC297" s="2">
        <f t="shared" si="560"/>
        <v>12589.15</v>
      </c>
      <c r="AD297" s="2">
        <f t="shared" si="560"/>
        <v>11539.45</v>
      </c>
      <c r="AE297" s="2">
        <f t="shared" si="560"/>
        <v>23107.11</v>
      </c>
      <c r="AF297" s="2">
        <f t="shared" si="560"/>
        <v>20660.13</v>
      </c>
      <c r="AG297" s="2">
        <f t="shared" si="560"/>
        <v>13406.56</v>
      </c>
      <c r="AH297" s="2">
        <f t="shared" si="560"/>
        <v>12429.78</v>
      </c>
      <c r="AI297" s="2">
        <f t="shared" ref="AI297:BN297" si="561">ROUND(AI290/AI103,2)</f>
        <v>14301.92</v>
      </c>
      <c r="AJ297" s="2">
        <f t="shared" si="561"/>
        <v>20461.68</v>
      </c>
      <c r="AK297" s="2">
        <f t="shared" si="561"/>
        <v>21046.23</v>
      </c>
      <c r="AL297" s="2">
        <f t="shared" si="561"/>
        <v>16351.25</v>
      </c>
      <c r="AM297" s="2">
        <f t="shared" si="561"/>
        <v>15799.31</v>
      </c>
      <c r="AN297" s="2">
        <f t="shared" si="561"/>
        <v>16740.91</v>
      </c>
      <c r="AO297" s="2">
        <f t="shared" si="561"/>
        <v>11551.73</v>
      </c>
      <c r="AP297" s="2">
        <f t="shared" si="561"/>
        <v>12040.51</v>
      </c>
      <c r="AQ297" s="2">
        <f t="shared" si="561"/>
        <v>17897.240000000002</v>
      </c>
      <c r="AR297" s="2">
        <f t="shared" si="561"/>
        <v>11185.73</v>
      </c>
      <c r="AS297" s="2">
        <f t="shared" si="561"/>
        <v>12410.95</v>
      </c>
      <c r="AT297" s="2">
        <f t="shared" si="561"/>
        <v>11642.71</v>
      </c>
      <c r="AU297" s="2">
        <f t="shared" si="561"/>
        <v>17384.16</v>
      </c>
      <c r="AV297" s="2">
        <f t="shared" si="561"/>
        <v>16973.310000000001</v>
      </c>
      <c r="AW297" s="2">
        <f t="shared" si="561"/>
        <v>17507.580000000002</v>
      </c>
      <c r="AX297" s="2">
        <f t="shared" si="561"/>
        <v>25402.86</v>
      </c>
      <c r="AY297" s="2">
        <f t="shared" si="561"/>
        <v>15109.27</v>
      </c>
      <c r="AZ297" s="2">
        <f t="shared" si="561"/>
        <v>11699.42</v>
      </c>
      <c r="BA297" s="2">
        <f t="shared" si="561"/>
        <v>11051.12</v>
      </c>
      <c r="BB297" s="2">
        <f t="shared" si="561"/>
        <v>11093.03</v>
      </c>
      <c r="BC297" s="2">
        <f t="shared" si="561"/>
        <v>11464.06</v>
      </c>
      <c r="BD297" s="2">
        <f t="shared" si="561"/>
        <v>11065.06</v>
      </c>
      <c r="BE297" s="2">
        <f t="shared" si="561"/>
        <v>11957.47</v>
      </c>
      <c r="BF297" s="2">
        <f t="shared" si="561"/>
        <v>11037.46</v>
      </c>
      <c r="BG297" s="2">
        <f t="shared" si="561"/>
        <v>13030.49</v>
      </c>
      <c r="BH297" s="2">
        <f t="shared" si="561"/>
        <v>13152.77</v>
      </c>
      <c r="BI297" s="2">
        <f t="shared" si="561"/>
        <v>18222.39</v>
      </c>
      <c r="BJ297" s="2">
        <f t="shared" si="561"/>
        <v>11062.87</v>
      </c>
      <c r="BK297" s="2">
        <f t="shared" si="561"/>
        <v>11120.98</v>
      </c>
      <c r="BL297" s="2">
        <f t="shared" si="561"/>
        <v>25922.25</v>
      </c>
      <c r="BM297" s="2">
        <f t="shared" si="561"/>
        <v>15458.58</v>
      </c>
      <c r="BN297" s="2">
        <f t="shared" si="561"/>
        <v>11257.73</v>
      </c>
      <c r="BO297" s="2">
        <f t="shared" ref="BO297:DZ297" si="562">ROUND(BO290/BO103,2)</f>
        <v>11781.76</v>
      </c>
      <c r="BP297" s="2">
        <f t="shared" si="562"/>
        <v>22064.080000000002</v>
      </c>
      <c r="BQ297" s="2">
        <f t="shared" si="562"/>
        <v>12438.22</v>
      </c>
      <c r="BR297" s="2">
        <f t="shared" si="562"/>
        <v>11553.26</v>
      </c>
      <c r="BS297" s="2">
        <f t="shared" si="562"/>
        <v>12863.33</v>
      </c>
      <c r="BT297" s="2">
        <f t="shared" si="562"/>
        <v>15990.6</v>
      </c>
      <c r="BU297" s="2">
        <f t="shared" si="562"/>
        <v>15561.13</v>
      </c>
      <c r="BV297" s="2">
        <f t="shared" si="562"/>
        <v>11894.76</v>
      </c>
      <c r="BW297" s="2">
        <f t="shared" si="562"/>
        <v>11780.7</v>
      </c>
      <c r="BX297" s="2">
        <f t="shared" si="562"/>
        <v>27068.45</v>
      </c>
      <c r="BY297" s="2">
        <f t="shared" si="562"/>
        <v>15236.02</v>
      </c>
      <c r="BZ297" s="2">
        <f t="shared" si="562"/>
        <v>17663.759999999998</v>
      </c>
      <c r="CA297" s="2">
        <f t="shared" si="562"/>
        <v>21742.53</v>
      </c>
      <c r="CB297" s="2">
        <f t="shared" si="562"/>
        <v>11278.33</v>
      </c>
      <c r="CC297" s="2">
        <f t="shared" si="562"/>
        <v>19127.02</v>
      </c>
      <c r="CD297" s="2">
        <f t="shared" si="562"/>
        <v>24238.89</v>
      </c>
      <c r="CE297" s="2">
        <f t="shared" si="562"/>
        <v>20014.240000000002</v>
      </c>
      <c r="CF297" s="2">
        <f t="shared" si="562"/>
        <v>21944.1</v>
      </c>
      <c r="CG297" s="2">
        <f t="shared" si="562"/>
        <v>18764.82</v>
      </c>
      <c r="CH297" s="2">
        <f t="shared" si="562"/>
        <v>23821.87</v>
      </c>
      <c r="CI297" s="2">
        <f t="shared" si="562"/>
        <v>12526.47</v>
      </c>
      <c r="CJ297" s="2">
        <f t="shared" si="562"/>
        <v>13347.3</v>
      </c>
      <c r="CK297" s="2">
        <f t="shared" si="562"/>
        <v>11671.33</v>
      </c>
      <c r="CL297" s="2">
        <f t="shared" si="562"/>
        <v>12404.84</v>
      </c>
      <c r="CM297" s="2">
        <f t="shared" si="562"/>
        <v>13605.97</v>
      </c>
      <c r="CN297" s="2">
        <f t="shared" si="562"/>
        <v>11044.86</v>
      </c>
      <c r="CO297" s="2">
        <f t="shared" si="562"/>
        <v>11060.8</v>
      </c>
      <c r="CP297" s="2">
        <f t="shared" si="562"/>
        <v>13259.47</v>
      </c>
      <c r="CQ297" s="2">
        <f t="shared" si="562"/>
        <v>13445.45</v>
      </c>
      <c r="CR297" s="2">
        <f t="shared" si="562"/>
        <v>18857.27</v>
      </c>
      <c r="CS297" s="2">
        <f t="shared" si="562"/>
        <v>17119.64</v>
      </c>
      <c r="CT297" s="2">
        <f t="shared" si="562"/>
        <v>22737.71</v>
      </c>
      <c r="CU297" s="2">
        <f t="shared" si="562"/>
        <v>11610.69</v>
      </c>
      <c r="CV297" s="2">
        <f t="shared" si="562"/>
        <v>23533.69</v>
      </c>
      <c r="CW297" s="2">
        <f t="shared" si="562"/>
        <v>19626.150000000001</v>
      </c>
      <c r="CX297" s="2">
        <f t="shared" si="562"/>
        <v>13336.4</v>
      </c>
      <c r="CY297" s="2">
        <f t="shared" si="562"/>
        <v>24960.1</v>
      </c>
      <c r="CZ297" s="2">
        <f t="shared" si="562"/>
        <v>11666.08</v>
      </c>
      <c r="DA297" s="2">
        <f t="shared" si="562"/>
        <v>18373.62</v>
      </c>
      <c r="DB297" s="2">
        <f t="shared" si="562"/>
        <v>15554.87</v>
      </c>
      <c r="DC297" s="2">
        <f t="shared" si="562"/>
        <v>18965.55</v>
      </c>
      <c r="DD297" s="2">
        <f t="shared" si="562"/>
        <v>20512.53</v>
      </c>
      <c r="DE297" s="2">
        <f t="shared" si="562"/>
        <v>16292.88</v>
      </c>
      <c r="DF297" s="2">
        <f t="shared" si="562"/>
        <v>11066.66</v>
      </c>
      <c r="DG297" s="2">
        <f t="shared" si="562"/>
        <v>23903.23</v>
      </c>
      <c r="DH297" s="2">
        <f t="shared" si="562"/>
        <v>11561.78</v>
      </c>
      <c r="DI297" s="2">
        <f t="shared" si="562"/>
        <v>11489.15</v>
      </c>
      <c r="DJ297" s="2">
        <f t="shared" si="562"/>
        <v>13240.49</v>
      </c>
      <c r="DK297" s="2">
        <f t="shared" si="562"/>
        <v>13168.72</v>
      </c>
      <c r="DL297" s="2">
        <f t="shared" si="562"/>
        <v>11746.45</v>
      </c>
      <c r="DM297" s="2">
        <f t="shared" si="562"/>
        <v>18894.41</v>
      </c>
      <c r="DN297" s="2">
        <f t="shared" si="562"/>
        <v>12406.13</v>
      </c>
      <c r="DO297" s="2">
        <f t="shared" si="562"/>
        <v>11741.99</v>
      </c>
      <c r="DP297" s="2">
        <f t="shared" si="562"/>
        <v>19453.580000000002</v>
      </c>
      <c r="DQ297" s="2">
        <f t="shared" si="562"/>
        <v>12547.18</v>
      </c>
      <c r="DR297" s="2">
        <f t="shared" si="562"/>
        <v>12337.51</v>
      </c>
      <c r="DS297" s="2">
        <f t="shared" si="562"/>
        <v>13981.59</v>
      </c>
      <c r="DT297" s="2">
        <f t="shared" si="562"/>
        <v>21090.32</v>
      </c>
      <c r="DU297" s="2">
        <f t="shared" si="562"/>
        <v>15158.38</v>
      </c>
      <c r="DV297" s="2">
        <f t="shared" si="562"/>
        <v>19054.64</v>
      </c>
      <c r="DW297" s="2">
        <f t="shared" si="562"/>
        <v>16169.78</v>
      </c>
      <c r="DX297" s="2">
        <f t="shared" si="562"/>
        <v>22688.41</v>
      </c>
      <c r="DY297" s="2">
        <f t="shared" si="562"/>
        <v>17505.759999999998</v>
      </c>
      <c r="DZ297" s="2">
        <f t="shared" si="562"/>
        <v>13654.76</v>
      </c>
      <c r="EA297" s="2">
        <f t="shared" ref="EA297:FX297" si="563">ROUND(EA290/EA103,2)</f>
        <v>13774.41</v>
      </c>
      <c r="EB297" s="2">
        <f t="shared" si="563"/>
        <v>13323.58</v>
      </c>
      <c r="EC297" s="2">
        <f t="shared" si="563"/>
        <v>15992.15</v>
      </c>
      <c r="ED297" s="2">
        <f t="shared" si="563"/>
        <v>15177.59</v>
      </c>
      <c r="EE297" s="2">
        <f t="shared" si="563"/>
        <v>19542.060000000001</v>
      </c>
      <c r="EF297" s="2">
        <f t="shared" si="563"/>
        <v>12223.79</v>
      </c>
      <c r="EG297" s="2">
        <f t="shared" si="563"/>
        <v>16618.57</v>
      </c>
      <c r="EH297" s="2">
        <f t="shared" si="563"/>
        <v>16794.61</v>
      </c>
      <c r="EI297" s="2">
        <f t="shared" si="563"/>
        <v>11768.32</v>
      </c>
      <c r="EJ297" s="2">
        <f t="shared" si="563"/>
        <v>11051.58</v>
      </c>
      <c r="EK297" s="2">
        <f t="shared" si="563"/>
        <v>12540.24</v>
      </c>
      <c r="EL297" s="2">
        <f t="shared" si="563"/>
        <v>13059.8</v>
      </c>
      <c r="EM297" s="2">
        <f t="shared" si="563"/>
        <v>14961.59</v>
      </c>
      <c r="EN297" s="2">
        <f t="shared" si="563"/>
        <v>12654.89</v>
      </c>
      <c r="EO297" s="2">
        <f t="shared" si="563"/>
        <v>15835.57</v>
      </c>
      <c r="EP297" s="2">
        <f t="shared" si="563"/>
        <v>14479.43</v>
      </c>
      <c r="EQ297" s="2">
        <f t="shared" si="563"/>
        <v>11776.12</v>
      </c>
      <c r="ER297" s="2">
        <f t="shared" si="563"/>
        <v>16613.46</v>
      </c>
      <c r="ES297" s="2">
        <f t="shared" si="563"/>
        <v>20891.990000000002</v>
      </c>
      <c r="ET297" s="2">
        <f t="shared" si="563"/>
        <v>22057.34</v>
      </c>
      <c r="EU297" s="2">
        <f t="shared" si="563"/>
        <v>14063.43</v>
      </c>
      <c r="EV297" s="2">
        <f t="shared" si="563"/>
        <v>26610.37</v>
      </c>
      <c r="EW297" s="2">
        <f t="shared" si="563"/>
        <v>16490.71</v>
      </c>
      <c r="EX297" s="2">
        <f t="shared" si="563"/>
        <v>21850.48</v>
      </c>
      <c r="EY297" s="2">
        <f t="shared" si="563"/>
        <v>11847.73</v>
      </c>
      <c r="EZ297" s="2">
        <f t="shared" si="563"/>
        <v>21935.21</v>
      </c>
      <c r="FA297" s="2">
        <f t="shared" si="563"/>
        <v>12454.81</v>
      </c>
      <c r="FB297" s="2">
        <f t="shared" si="563"/>
        <v>16947.86</v>
      </c>
      <c r="FC297" s="2">
        <f t="shared" si="563"/>
        <v>11738.43</v>
      </c>
      <c r="FD297" s="2">
        <f t="shared" si="563"/>
        <v>14412.34</v>
      </c>
      <c r="FE297" s="2">
        <f t="shared" si="563"/>
        <v>25601.72</v>
      </c>
      <c r="FF297" s="2">
        <f t="shared" si="563"/>
        <v>20443.09</v>
      </c>
      <c r="FG297" s="2">
        <f t="shared" si="563"/>
        <v>22976.799999999999</v>
      </c>
      <c r="FH297" s="2">
        <f t="shared" si="563"/>
        <v>24623.29</v>
      </c>
      <c r="FI297" s="2">
        <f t="shared" si="563"/>
        <v>12075.43</v>
      </c>
      <c r="FJ297" s="2">
        <f t="shared" si="563"/>
        <v>11305.7</v>
      </c>
      <c r="FK297" s="2">
        <f t="shared" si="563"/>
        <v>11604.54</v>
      </c>
      <c r="FL297" s="2">
        <f t="shared" si="563"/>
        <v>11066.69</v>
      </c>
      <c r="FM297" s="2">
        <f t="shared" si="563"/>
        <v>11248.76</v>
      </c>
      <c r="FN297" s="2">
        <f t="shared" si="563"/>
        <v>11606.21</v>
      </c>
      <c r="FO297" s="2">
        <f t="shared" si="563"/>
        <v>12082.3</v>
      </c>
      <c r="FP297" s="2">
        <f t="shared" si="563"/>
        <v>11857.33</v>
      </c>
      <c r="FQ297" s="2">
        <f t="shared" si="563"/>
        <v>12230.2</v>
      </c>
      <c r="FR297" s="2">
        <f t="shared" si="563"/>
        <v>20457.240000000002</v>
      </c>
      <c r="FS297" s="2">
        <f t="shared" si="563"/>
        <v>20493.59</v>
      </c>
      <c r="FT297" s="2">
        <f t="shared" si="563"/>
        <v>26609.21</v>
      </c>
      <c r="FU297" s="2">
        <f t="shared" si="563"/>
        <v>13561.31</v>
      </c>
      <c r="FV297" s="2">
        <f t="shared" si="563"/>
        <v>13169.64</v>
      </c>
      <c r="FW297" s="2">
        <f t="shared" si="563"/>
        <v>22562.97</v>
      </c>
      <c r="FX297" s="2">
        <f t="shared" si="563"/>
        <v>26417.37</v>
      </c>
      <c r="FY297" s="2"/>
      <c r="FZ297" s="2">
        <f>ROUND(FZ290/FZ103,2)</f>
        <v>11722.98</v>
      </c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</row>
    <row r="298" spans="1:193" x14ac:dyDescent="0.35">
      <c r="A298" s="2"/>
      <c r="B298" s="2" t="s">
        <v>999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71.476213418878615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2">
        <v>0</v>
      </c>
      <c r="BU298" s="2">
        <v>0</v>
      </c>
      <c r="BV298" s="2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226.59271679073572</v>
      </c>
      <c r="CQ298" s="2">
        <v>0</v>
      </c>
      <c r="CR298" s="2">
        <v>0</v>
      </c>
      <c r="CS298" s="2">
        <v>0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0</v>
      </c>
      <c r="DD298" s="2">
        <v>0</v>
      </c>
      <c r="DE298" s="2">
        <v>0</v>
      </c>
      <c r="DF298" s="2">
        <v>0</v>
      </c>
      <c r="DG298" s="2">
        <v>0</v>
      </c>
      <c r="DH298" s="2">
        <v>0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48.350032929331064</v>
      </c>
      <c r="DR298" s="2">
        <v>0</v>
      </c>
      <c r="DS298" s="2">
        <v>0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0</v>
      </c>
      <c r="DZ298" s="2">
        <v>0</v>
      </c>
      <c r="EA298" s="2">
        <v>0</v>
      </c>
      <c r="EB298" s="2">
        <v>0</v>
      </c>
      <c r="EC298" s="2">
        <v>0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14.786300107836723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0</v>
      </c>
      <c r="FR298" s="2">
        <v>37.615996275097132</v>
      </c>
      <c r="FS298" s="2">
        <v>0</v>
      </c>
      <c r="FT298" s="2">
        <v>31.819575678324327</v>
      </c>
      <c r="FU298" s="2">
        <v>0</v>
      </c>
      <c r="FV298" s="2">
        <v>0</v>
      </c>
      <c r="FW298" s="2">
        <v>0</v>
      </c>
      <c r="FX298" s="2">
        <v>0</v>
      </c>
      <c r="FY298" s="2">
        <f>SUM(C298:FX298)</f>
        <v>430.64083520020358</v>
      </c>
      <c r="FZ298" s="2"/>
      <c r="GA298" s="2"/>
      <c r="GB298" s="75"/>
      <c r="GC298" s="2"/>
      <c r="GD298" s="2"/>
      <c r="GE298" s="2"/>
      <c r="GF298" s="2"/>
      <c r="GG298" s="2"/>
      <c r="GH298" s="2"/>
      <c r="GI298" s="2"/>
      <c r="GJ298" s="2"/>
      <c r="GK298" s="2"/>
    </row>
    <row r="299" spans="1:193" x14ac:dyDescent="0.35">
      <c r="A299" s="3"/>
      <c r="B299" s="2" t="s">
        <v>1035</v>
      </c>
      <c r="C299" s="2">
        <f t="shared" ref="C299:AH299" si="564">(C291+C292+C293)-C290</f>
        <v>0</v>
      </c>
      <c r="D299" s="2">
        <f t="shared" si="564"/>
        <v>0</v>
      </c>
      <c r="E299" s="2">
        <f t="shared" si="564"/>
        <v>0</v>
      </c>
      <c r="F299" s="2">
        <f t="shared" si="564"/>
        <v>0</v>
      </c>
      <c r="G299" s="2">
        <f t="shared" si="564"/>
        <v>0</v>
      </c>
      <c r="H299" s="2">
        <f t="shared" si="564"/>
        <v>0</v>
      </c>
      <c r="I299" s="2">
        <f t="shared" si="564"/>
        <v>0</v>
      </c>
      <c r="J299" s="2">
        <f t="shared" si="564"/>
        <v>0</v>
      </c>
      <c r="K299" s="2">
        <f t="shared" si="564"/>
        <v>0</v>
      </c>
      <c r="L299" s="2">
        <f t="shared" si="564"/>
        <v>0</v>
      </c>
      <c r="M299" s="2">
        <f t="shared" si="564"/>
        <v>0</v>
      </c>
      <c r="N299" s="2">
        <f t="shared" si="564"/>
        <v>0</v>
      </c>
      <c r="O299" s="2">
        <f t="shared" si="564"/>
        <v>0</v>
      </c>
      <c r="P299" s="2">
        <f t="shared" si="564"/>
        <v>0</v>
      </c>
      <c r="Q299" s="2">
        <f t="shared" si="564"/>
        <v>0</v>
      </c>
      <c r="R299" s="2">
        <f t="shared" si="564"/>
        <v>0</v>
      </c>
      <c r="S299" s="2">
        <f t="shared" si="564"/>
        <v>0</v>
      </c>
      <c r="T299" s="2">
        <f t="shared" si="564"/>
        <v>0</v>
      </c>
      <c r="U299" s="2">
        <f t="shared" si="564"/>
        <v>0</v>
      </c>
      <c r="V299" s="2">
        <f t="shared" si="564"/>
        <v>0</v>
      </c>
      <c r="W299" s="2">
        <f t="shared" si="564"/>
        <v>0</v>
      </c>
      <c r="X299" s="2">
        <f t="shared" si="564"/>
        <v>0</v>
      </c>
      <c r="Y299" s="2">
        <f t="shared" si="564"/>
        <v>0</v>
      </c>
      <c r="Z299" s="2">
        <f t="shared" si="564"/>
        <v>0</v>
      </c>
      <c r="AA299" s="2">
        <f t="shared" si="564"/>
        <v>0</v>
      </c>
      <c r="AB299" s="2">
        <f t="shared" si="564"/>
        <v>0</v>
      </c>
      <c r="AC299" s="2">
        <f t="shared" si="564"/>
        <v>0</v>
      </c>
      <c r="AD299" s="2">
        <f t="shared" si="564"/>
        <v>0</v>
      </c>
      <c r="AE299" s="2">
        <f t="shared" si="564"/>
        <v>0</v>
      </c>
      <c r="AF299" s="2">
        <f t="shared" si="564"/>
        <v>0</v>
      </c>
      <c r="AG299" s="2">
        <f t="shared" si="564"/>
        <v>0</v>
      </c>
      <c r="AH299" s="2">
        <f t="shared" si="564"/>
        <v>0</v>
      </c>
      <c r="AI299" s="2">
        <f t="shared" ref="AI299:BN299" si="565">(AI291+AI292+AI293)-AI290</f>
        <v>0</v>
      </c>
      <c r="AJ299" s="2">
        <f t="shared" si="565"/>
        <v>0</v>
      </c>
      <c r="AK299" s="2">
        <f t="shared" si="565"/>
        <v>0</v>
      </c>
      <c r="AL299" s="2">
        <f t="shared" si="565"/>
        <v>0</v>
      </c>
      <c r="AM299" s="2">
        <f t="shared" si="565"/>
        <v>0</v>
      </c>
      <c r="AN299" s="2">
        <f t="shared" si="565"/>
        <v>0</v>
      </c>
      <c r="AO299" s="2">
        <f t="shared" si="565"/>
        <v>0</v>
      </c>
      <c r="AP299" s="2">
        <f t="shared" si="565"/>
        <v>0</v>
      </c>
      <c r="AQ299" s="2">
        <f t="shared" si="565"/>
        <v>0</v>
      </c>
      <c r="AR299" s="2">
        <f t="shared" si="565"/>
        <v>0</v>
      </c>
      <c r="AS299" s="2">
        <f t="shared" si="565"/>
        <v>0</v>
      </c>
      <c r="AT299" s="2">
        <f t="shared" si="565"/>
        <v>0</v>
      </c>
      <c r="AU299" s="2">
        <f t="shared" si="565"/>
        <v>0</v>
      </c>
      <c r="AV299" s="2">
        <f t="shared" si="565"/>
        <v>0</v>
      </c>
      <c r="AW299" s="2">
        <f t="shared" si="565"/>
        <v>0</v>
      </c>
      <c r="AX299" s="2">
        <f t="shared" si="565"/>
        <v>0</v>
      </c>
      <c r="AY299" s="2">
        <f t="shared" si="565"/>
        <v>0</v>
      </c>
      <c r="AZ299" s="2">
        <f t="shared" si="565"/>
        <v>0</v>
      </c>
      <c r="BA299" s="2">
        <f t="shared" si="565"/>
        <v>0</v>
      </c>
      <c r="BB299" s="2">
        <f t="shared" si="565"/>
        <v>0</v>
      </c>
      <c r="BC299" s="2">
        <f t="shared" si="565"/>
        <v>0</v>
      </c>
      <c r="BD299" s="2">
        <f t="shared" si="565"/>
        <v>0</v>
      </c>
      <c r="BE299" s="2">
        <f t="shared" si="565"/>
        <v>0</v>
      </c>
      <c r="BF299" s="2">
        <f t="shared" si="565"/>
        <v>0</v>
      </c>
      <c r="BG299" s="2">
        <f t="shared" si="565"/>
        <v>0</v>
      </c>
      <c r="BH299" s="2">
        <f t="shared" si="565"/>
        <v>0</v>
      </c>
      <c r="BI299" s="2">
        <f t="shared" si="565"/>
        <v>0</v>
      </c>
      <c r="BJ299" s="2">
        <f t="shared" si="565"/>
        <v>0</v>
      </c>
      <c r="BK299" s="2">
        <f t="shared" si="565"/>
        <v>0</v>
      </c>
      <c r="BL299" s="2">
        <f t="shared" si="565"/>
        <v>0</v>
      </c>
      <c r="BM299" s="2">
        <f t="shared" si="565"/>
        <v>0</v>
      </c>
      <c r="BN299" s="2">
        <f t="shared" si="565"/>
        <v>0</v>
      </c>
      <c r="BO299" s="2">
        <f t="shared" ref="BO299:CT299" si="566">(BO291+BO292+BO293)-BO290</f>
        <v>0</v>
      </c>
      <c r="BP299" s="2">
        <f t="shared" si="566"/>
        <v>0</v>
      </c>
      <c r="BQ299" s="2">
        <f t="shared" si="566"/>
        <v>0</v>
      </c>
      <c r="BR299" s="2">
        <f t="shared" si="566"/>
        <v>0</v>
      </c>
      <c r="BS299" s="2">
        <f t="shared" si="566"/>
        <v>0</v>
      </c>
      <c r="BT299" s="2">
        <f t="shared" si="566"/>
        <v>0</v>
      </c>
      <c r="BU299" s="2">
        <f t="shared" si="566"/>
        <v>0</v>
      </c>
      <c r="BV299" s="2">
        <f t="shared" si="566"/>
        <v>0</v>
      </c>
      <c r="BW299" s="2">
        <f t="shared" si="566"/>
        <v>0</v>
      </c>
      <c r="BX299" s="2">
        <f t="shared" si="566"/>
        <v>0</v>
      </c>
      <c r="BY299" s="2">
        <f t="shared" si="566"/>
        <v>0</v>
      </c>
      <c r="BZ299" s="2">
        <f t="shared" si="566"/>
        <v>0</v>
      </c>
      <c r="CA299" s="2">
        <f t="shared" si="566"/>
        <v>0</v>
      </c>
      <c r="CB299" s="2">
        <f t="shared" si="566"/>
        <v>0</v>
      </c>
      <c r="CC299" s="2">
        <f t="shared" si="566"/>
        <v>0</v>
      </c>
      <c r="CD299" s="2">
        <f t="shared" si="566"/>
        <v>0</v>
      </c>
      <c r="CE299" s="2">
        <f t="shared" si="566"/>
        <v>0</v>
      </c>
      <c r="CF299" s="2">
        <f t="shared" si="566"/>
        <v>0</v>
      </c>
      <c r="CG299" s="2">
        <f t="shared" si="566"/>
        <v>0</v>
      </c>
      <c r="CH299" s="2">
        <f t="shared" si="566"/>
        <v>0</v>
      </c>
      <c r="CI299" s="2">
        <f t="shared" si="566"/>
        <v>0</v>
      </c>
      <c r="CJ299" s="2">
        <f t="shared" si="566"/>
        <v>188.55701731704175</v>
      </c>
      <c r="CK299" s="2">
        <f t="shared" si="566"/>
        <v>0</v>
      </c>
      <c r="CL299" s="2">
        <f t="shared" si="566"/>
        <v>0</v>
      </c>
      <c r="CM299" s="2">
        <f t="shared" si="566"/>
        <v>0</v>
      </c>
      <c r="CN299" s="2">
        <f t="shared" si="566"/>
        <v>0</v>
      </c>
      <c r="CO299" s="2">
        <f t="shared" si="566"/>
        <v>0</v>
      </c>
      <c r="CP299" s="2">
        <f t="shared" si="566"/>
        <v>0</v>
      </c>
      <c r="CQ299" s="2">
        <f t="shared" si="566"/>
        <v>0</v>
      </c>
      <c r="CR299" s="2">
        <f t="shared" si="566"/>
        <v>0</v>
      </c>
      <c r="CS299" s="2">
        <f t="shared" si="566"/>
        <v>0</v>
      </c>
      <c r="CT299" s="2">
        <f t="shared" si="566"/>
        <v>0</v>
      </c>
      <c r="CU299" s="2">
        <f t="shared" ref="CU299:CZ299" si="567">(CU291+CU292+CU293)-CU290</f>
        <v>0</v>
      </c>
      <c r="CV299" s="2">
        <f t="shared" si="567"/>
        <v>0</v>
      </c>
      <c r="CW299" s="2">
        <f t="shared" si="567"/>
        <v>0</v>
      </c>
      <c r="CX299" s="2">
        <f t="shared" si="567"/>
        <v>0</v>
      </c>
      <c r="CY299" s="2">
        <f t="shared" si="567"/>
        <v>0</v>
      </c>
      <c r="CZ299" s="2">
        <f t="shared" si="567"/>
        <v>0</v>
      </c>
      <c r="DA299" s="2">
        <f t="shared" ref="DA299:FL299" si="568">(DA291+DA292+DA293)-DA290</f>
        <v>0</v>
      </c>
      <c r="DB299" s="2">
        <f t="shared" si="568"/>
        <v>0</v>
      </c>
      <c r="DC299" s="2">
        <f t="shared" si="568"/>
        <v>0</v>
      </c>
      <c r="DD299" s="2">
        <f t="shared" si="568"/>
        <v>0</v>
      </c>
      <c r="DE299" s="2">
        <f t="shared" si="568"/>
        <v>0</v>
      </c>
      <c r="DF299" s="2">
        <f t="shared" si="568"/>
        <v>0</v>
      </c>
      <c r="DG299" s="2">
        <f t="shared" si="568"/>
        <v>0</v>
      </c>
      <c r="DH299" s="2">
        <f t="shared" si="568"/>
        <v>0</v>
      </c>
      <c r="DI299" s="2">
        <f t="shared" si="568"/>
        <v>0</v>
      </c>
      <c r="DJ299" s="2">
        <f t="shared" si="568"/>
        <v>0</v>
      </c>
      <c r="DK299" s="2">
        <f t="shared" si="568"/>
        <v>0</v>
      </c>
      <c r="DL299" s="2">
        <f t="shared" si="568"/>
        <v>0</v>
      </c>
      <c r="DM299" s="2">
        <f t="shared" si="568"/>
        <v>0</v>
      </c>
      <c r="DN299" s="2">
        <f t="shared" si="568"/>
        <v>0</v>
      </c>
      <c r="DO299" s="2">
        <f t="shared" si="568"/>
        <v>0</v>
      </c>
      <c r="DP299" s="2">
        <f t="shared" si="568"/>
        <v>0</v>
      </c>
      <c r="DQ299" s="2">
        <f t="shared" si="568"/>
        <v>0</v>
      </c>
      <c r="DR299" s="2">
        <f t="shared" si="568"/>
        <v>0</v>
      </c>
      <c r="DS299" s="2">
        <f t="shared" si="568"/>
        <v>0</v>
      </c>
      <c r="DT299" s="2">
        <f t="shared" si="568"/>
        <v>0</v>
      </c>
      <c r="DU299" s="2">
        <f t="shared" si="568"/>
        <v>0</v>
      </c>
      <c r="DV299" s="2">
        <f t="shared" si="568"/>
        <v>0</v>
      </c>
      <c r="DW299" s="2">
        <f t="shared" si="568"/>
        <v>0</v>
      </c>
      <c r="DX299" s="2">
        <f t="shared" si="568"/>
        <v>0</v>
      </c>
      <c r="DY299" s="2">
        <f t="shared" si="568"/>
        <v>0</v>
      </c>
      <c r="DZ299" s="2">
        <f t="shared" si="568"/>
        <v>0</v>
      </c>
      <c r="EA299" s="2">
        <f t="shared" si="568"/>
        <v>0</v>
      </c>
      <c r="EB299" s="2">
        <f t="shared" si="568"/>
        <v>0</v>
      </c>
      <c r="EC299" s="2">
        <f t="shared" si="568"/>
        <v>0</v>
      </c>
      <c r="ED299" s="2">
        <f t="shared" si="568"/>
        <v>0</v>
      </c>
      <c r="EE299" s="2">
        <f t="shared" si="568"/>
        <v>0</v>
      </c>
      <c r="EF299" s="2">
        <f t="shared" si="568"/>
        <v>0</v>
      </c>
      <c r="EG299" s="2">
        <f t="shared" si="568"/>
        <v>0</v>
      </c>
      <c r="EH299" s="2">
        <f t="shared" si="568"/>
        <v>0</v>
      </c>
      <c r="EI299" s="2">
        <f t="shared" si="568"/>
        <v>0</v>
      </c>
      <c r="EJ299" s="2">
        <f t="shared" si="568"/>
        <v>0</v>
      </c>
      <c r="EK299" s="2">
        <f t="shared" si="568"/>
        <v>0</v>
      </c>
      <c r="EL299" s="2">
        <f t="shared" si="568"/>
        <v>0</v>
      </c>
      <c r="EM299" s="2">
        <f t="shared" si="568"/>
        <v>0</v>
      </c>
      <c r="EN299" s="2">
        <f t="shared" si="568"/>
        <v>0</v>
      </c>
      <c r="EO299" s="2">
        <f t="shared" si="568"/>
        <v>0</v>
      </c>
      <c r="EP299" s="2">
        <f t="shared" si="568"/>
        <v>0</v>
      </c>
      <c r="EQ299" s="2">
        <f t="shared" si="568"/>
        <v>0</v>
      </c>
      <c r="ER299" s="2">
        <f t="shared" si="568"/>
        <v>0</v>
      </c>
      <c r="ES299" s="2">
        <f t="shared" si="568"/>
        <v>0</v>
      </c>
      <c r="ET299" s="2">
        <f t="shared" si="568"/>
        <v>0</v>
      </c>
      <c r="EU299" s="2">
        <f t="shared" si="568"/>
        <v>0</v>
      </c>
      <c r="EV299" s="2">
        <f t="shared" si="568"/>
        <v>0</v>
      </c>
      <c r="EW299" s="2">
        <f t="shared" si="568"/>
        <v>0</v>
      </c>
      <c r="EX299" s="2">
        <f t="shared" si="568"/>
        <v>0</v>
      </c>
      <c r="EY299" s="2">
        <f t="shared" si="568"/>
        <v>0</v>
      </c>
      <c r="EZ299" s="2">
        <f t="shared" si="568"/>
        <v>0</v>
      </c>
      <c r="FA299" s="2">
        <f t="shared" si="568"/>
        <v>454.4382885619998</v>
      </c>
      <c r="FB299" s="2">
        <f t="shared" si="568"/>
        <v>88.044498091563582</v>
      </c>
      <c r="FC299" s="2">
        <f t="shared" si="568"/>
        <v>0</v>
      </c>
      <c r="FD299" s="2">
        <f t="shared" si="568"/>
        <v>0</v>
      </c>
      <c r="FE299" s="2">
        <f t="shared" si="568"/>
        <v>0</v>
      </c>
      <c r="FF299" s="2">
        <f t="shared" si="568"/>
        <v>0</v>
      </c>
      <c r="FG299" s="2">
        <f t="shared" si="568"/>
        <v>0</v>
      </c>
      <c r="FH299" s="2">
        <f t="shared" si="568"/>
        <v>0</v>
      </c>
      <c r="FI299" s="2">
        <f t="shared" si="568"/>
        <v>0</v>
      </c>
      <c r="FJ299" s="2">
        <f t="shared" si="568"/>
        <v>225.40301181748509</v>
      </c>
      <c r="FK299" s="2">
        <f t="shared" si="568"/>
        <v>0</v>
      </c>
      <c r="FL299" s="2">
        <f t="shared" si="568"/>
        <v>0</v>
      </c>
      <c r="FM299" s="2">
        <f t="shared" ref="FM299:FX299" si="569">(FM291+FM292+FM293)-FM290</f>
        <v>0</v>
      </c>
      <c r="FN299" s="2">
        <f t="shared" si="569"/>
        <v>0</v>
      </c>
      <c r="FO299" s="2">
        <f t="shared" si="569"/>
        <v>0</v>
      </c>
      <c r="FP299" s="2">
        <f t="shared" si="569"/>
        <v>0</v>
      </c>
      <c r="FQ299" s="2">
        <f t="shared" si="569"/>
        <v>156.6362375151366</v>
      </c>
      <c r="FR299" s="2">
        <f t="shared" si="569"/>
        <v>0</v>
      </c>
      <c r="FS299" s="2">
        <f t="shared" si="569"/>
        <v>0</v>
      </c>
      <c r="FT299" s="2">
        <f t="shared" si="569"/>
        <v>49.313677120022476</v>
      </c>
      <c r="FU299" s="2">
        <f t="shared" si="569"/>
        <v>0</v>
      </c>
      <c r="FV299" s="2">
        <f t="shared" si="569"/>
        <v>0</v>
      </c>
      <c r="FW299" s="2">
        <f t="shared" si="569"/>
        <v>0</v>
      </c>
      <c r="FX299" s="2">
        <f t="shared" si="569"/>
        <v>0</v>
      </c>
      <c r="FY299" s="2">
        <f>SUM(C299:FX299)</f>
        <v>1162.3927304232493</v>
      </c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</row>
    <row r="300" spans="1:193" x14ac:dyDescent="0.35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</row>
    <row r="301" spans="1:193" x14ac:dyDescent="0.35">
      <c r="A301" s="3" t="s">
        <v>604</v>
      </c>
      <c r="B301" s="30" t="s">
        <v>605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0</v>
      </c>
      <c r="BI301" s="2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2">
        <v>0</v>
      </c>
      <c r="BU301" s="2">
        <v>0</v>
      </c>
      <c r="BV301" s="2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0</v>
      </c>
      <c r="CI301" s="2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2">
        <v>0</v>
      </c>
      <c r="CU301" s="2">
        <v>0</v>
      </c>
      <c r="CV301" s="2">
        <v>0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0</v>
      </c>
      <c r="DD301" s="2">
        <v>0</v>
      </c>
      <c r="DE301" s="2">
        <v>0</v>
      </c>
      <c r="DF301" s="2">
        <v>0</v>
      </c>
      <c r="DG301" s="2">
        <v>0</v>
      </c>
      <c r="DH301" s="2">
        <v>0</v>
      </c>
      <c r="DI301" s="2">
        <v>0</v>
      </c>
      <c r="DJ301" s="2">
        <v>0</v>
      </c>
      <c r="DK301" s="2">
        <v>0</v>
      </c>
      <c r="DL301" s="2">
        <v>0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0</v>
      </c>
      <c r="DT301" s="2">
        <v>0</v>
      </c>
      <c r="DU301" s="2">
        <v>0</v>
      </c>
      <c r="DV301" s="2">
        <v>0</v>
      </c>
      <c r="DW301" s="2">
        <v>0</v>
      </c>
      <c r="DX301" s="2">
        <v>0</v>
      </c>
      <c r="DY301" s="2">
        <v>0</v>
      </c>
      <c r="DZ301" s="2">
        <v>0</v>
      </c>
      <c r="EA301" s="2">
        <v>0</v>
      </c>
      <c r="EB301" s="2">
        <v>0</v>
      </c>
      <c r="EC301" s="2">
        <v>0</v>
      </c>
      <c r="ED301" s="2">
        <v>0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0</v>
      </c>
      <c r="EK301" s="2">
        <v>0</v>
      </c>
      <c r="EL301" s="2">
        <v>0</v>
      </c>
      <c r="EM301" s="2">
        <v>0</v>
      </c>
      <c r="EN301" s="2">
        <v>0</v>
      </c>
      <c r="EO301" s="2">
        <v>0</v>
      </c>
      <c r="EP301" s="2">
        <v>0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0</v>
      </c>
      <c r="EW301" s="2">
        <v>0</v>
      </c>
      <c r="EX301" s="2">
        <v>0</v>
      </c>
      <c r="EY301" s="2">
        <v>0</v>
      </c>
      <c r="EZ301" s="2">
        <v>0</v>
      </c>
      <c r="FA301" s="2">
        <v>0</v>
      </c>
      <c r="FB301" s="2">
        <v>0</v>
      </c>
      <c r="FC301" s="2">
        <v>0</v>
      </c>
      <c r="FD301" s="2">
        <v>0</v>
      </c>
      <c r="FE301" s="2">
        <v>0</v>
      </c>
      <c r="FF301" s="2">
        <v>0</v>
      </c>
      <c r="FG301" s="2">
        <v>0</v>
      </c>
      <c r="FH301" s="2">
        <v>0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0</v>
      </c>
      <c r="FO301" s="2">
        <v>0</v>
      </c>
      <c r="FP301" s="2">
        <v>0</v>
      </c>
      <c r="FQ301" s="2">
        <v>0</v>
      </c>
      <c r="FR301" s="2">
        <v>0</v>
      </c>
      <c r="FS301" s="2">
        <v>0</v>
      </c>
      <c r="FT301" s="2">
        <v>0</v>
      </c>
      <c r="FU301" s="2">
        <v>0</v>
      </c>
      <c r="FV301" s="2">
        <v>0</v>
      </c>
      <c r="FW301" s="2">
        <v>0</v>
      </c>
      <c r="FX301" s="2">
        <v>0</v>
      </c>
      <c r="FY301" s="2"/>
      <c r="FZ301" s="73">
        <f>SUM(C301:FX301)</f>
        <v>0</v>
      </c>
      <c r="GA301" s="61"/>
      <c r="GD301" s="2"/>
      <c r="GE301" s="2"/>
      <c r="GF301" s="2"/>
      <c r="GG301" s="2"/>
      <c r="GH301" s="2"/>
      <c r="GI301" s="2"/>
      <c r="GJ301" s="2"/>
      <c r="GK301" s="2"/>
    </row>
    <row r="302" spans="1:193" x14ac:dyDescent="0.35">
      <c r="A302" s="3"/>
      <c r="B302" s="3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61"/>
      <c r="GB302" s="2"/>
      <c r="GC302" s="60"/>
      <c r="GD302" s="2"/>
      <c r="GE302" s="2"/>
      <c r="GF302" s="2"/>
      <c r="GG302" s="2"/>
      <c r="GH302" s="2"/>
      <c r="GI302" s="2"/>
      <c r="GJ302" s="2"/>
      <c r="GK302" s="2"/>
    </row>
    <row r="303" spans="1:193" x14ac:dyDescent="0.35">
      <c r="A303" s="3"/>
      <c r="B303" s="30" t="s">
        <v>606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</row>
    <row r="304" spans="1:193" x14ac:dyDescent="0.35">
      <c r="A304" s="3" t="s">
        <v>607</v>
      </c>
      <c r="B304" s="2" t="s">
        <v>608</v>
      </c>
      <c r="C304" s="2">
        <f t="shared" ref="C304:AH304" si="570">C290+C301</f>
        <v>78846284.329999998</v>
      </c>
      <c r="D304" s="2">
        <f t="shared" si="570"/>
        <v>431808356.31</v>
      </c>
      <c r="E304" s="2">
        <f t="shared" si="570"/>
        <v>67420160.260000005</v>
      </c>
      <c r="F304" s="2">
        <f t="shared" si="570"/>
        <v>279308518.79000002</v>
      </c>
      <c r="G304" s="2">
        <f t="shared" si="570"/>
        <v>22106559.920000002</v>
      </c>
      <c r="H304" s="2">
        <f t="shared" si="570"/>
        <v>13104216</v>
      </c>
      <c r="I304" s="2">
        <f t="shared" si="570"/>
        <v>95928015.040000007</v>
      </c>
      <c r="J304" s="2">
        <f t="shared" si="570"/>
        <v>23732084.260000002</v>
      </c>
      <c r="K304" s="2">
        <f t="shared" si="570"/>
        <v>4291648.5199999996</v>
      </c>
      <c r="L304" s="2">
        <f t="shared" si="570"/>
        <v>25518068.579999998</v>
      </c>
      <c r="M304" s="2">
        <f t="shared" si="570"/>
        <v>12020414.189999999</v>
      </c>
      <c r="N304" s="2">
        <f t="shared" si="570"/>
        <v>583241364.50999999</v>
      </c>
      <c r="O304" s="2">
        <f t="shared" si="570"/>
        <v>138098429.58000001</v>
      </c>
      <c r="P304" s="2">
        <f t="shared" si="570"/>
        <v>5233861.42</v>
      </c>
      <c r="Q304" s="2">
        <f t="shared" si="570"/>
        <v>497756853.94999999</v>
      </c>
      <c r="R304" s="2">
        <f t="shared" si="570"/>
        <v>79741189.230000004</v>
      </c>
      <c r="S304" s="2">
        <f t="shared" si="570"/>
        <v>18804445.859999999</v>
      </c>
      <c r="T304" s="2">
        <f t="shared" si="570"/>
        <v>3304565.02</v>
      </c>
      <c r="U304" s="2">
        <f t="shared" si="570"/>
        <v>1380522.54</v>
      </c>
      <c r="V304" s="2">
        <f t="shared" si="570"/>
        <v>4296432.82</v>
      </c>
      <c r="W304" s="2">
        <f t="shared" si="570"/>
        <v>1309869.04</v>
      </c>
      <c r="X304" s="2">
        <f t="shared" si="570"/>
        <v>1262581.68</v>
      </c>
      <c r="Y304" s="2">
        <f t="shared" si="570"/>
        <v>10943986.710000001</v>
      </c>
      <c r="Z304" s="2">
        <f t="shared" si="570"/>
        <v>3878706.77</v>
      </c>
      <c r="AA304" s="2">
        <f t="shared" si="570"/>
        <v>349328610.19</v>
      </c>
      <c r="AB304" s="2">
        <f t="shared" si="570"/>
        <v>308064492.61000001</v>
      </c>
      <c r="AC304" s="2">
        <f t="shared" si="570"/>
        <v>10669305.99</v>
      </c>
      <c r="AD304" s="2">
        <f t="shared" si="570"/>
        <v>16635271.52</v>
      </c>
      <c r="AE304" s="2">
        <f t="shared" si="570"/>
        <v>2241390.11</v>
      </c>
      <c r="AF304" s="2">
        <f t="shared" si="570"/>
        <v>3388260.83</v>
      </c>
      <c r="AG304" s="2">
        <f t="shared" si="570"/>
        <v>7849542.8600000003</v>
      </c>
      <c r="AH304" s="2">
        <f t="shared" si="570"/>
        <v>11286241.33</v>
      </c>
      <c r="AI304" s="2">
        <f t="shared" ref="AI304:BN304" si="571">AI290+AI301</f>
        <v>5477636.79</v>
      </c>
      <c r="AJ304" s="2">
        <f t="shared" si="571"/>
        <v>3713794.02</v>
      </c>
      <c r="AK304" s="2">
        <f t="shared" si="571"/>
        <v>3420012.79</v>
      </c>
      <c r="AL304" s="2">
        <f t="shared" si="571"/>
        <v>4717336.72</v>
      </c>
      <c r="AM304" s="2">
        <f t="shared" si="571"/>
        <v>4834588.8099999996</v>
      </c>
      <c r="AN304" s="2">
        <f t="shared" si="571"/>
        <v>4486564.6100000003</v>
      </c>
      <c r="AO304" s="2">
        <f t="shared" si="571"/>
        <v>46808768.869999997</v>
      </c>
      <c r="AP304" s="2">
        <f t="shared" si="571"/>
        <v>1015214733.09</v>
      </c>
      <c r="AQ304" s="2">
        <f t="shared" si="571"/>
        <v>4492206.33</v>
      </c>
      <c r="AR304" s="2">
        <f t="shared" si="571"/>
        <v>681169266.61000001</v>
      </c>
      <c r="AS304" s="2">
        <f t="shared" si="571"/>
        <v>77860117.370000005</v>
      </c>
      <c r="AT304" s="2">
        <f t="shared" si="571"/>
        <v>27514045.739999998</v>
      </c>
      <c r="AU304" s="2">
        <f t="shared" si="571"/>
        <v>4658955.3899999997</v>
      </c>
      <c r="AV304" s="2">
        <f t="shared" si="571"/>
        <v>5024100.53</v>
      </c>
      <c r="AW304" s="2">
        <f t="shared" si="571"/>
        <v>4499446.92</v>
      </c>
      <c r="AX304" s="2">
        <f t="shared" si="571"/>
        <v>2057632.03</v>
      </c>
      <c r="AY304" s="2">
        <f t="shared" si="571"/>
        <v>5915279.1399999997</v>
      </c>
      <c r="AZ304" s="2">
        <f t="shared" si="571"/>
        <v>138987888.74000001</v>
      </c>
      <c r="BA304" s="2">
        <f t="shared" si="571"/>
        <v>100454667.16</v>
      </c>
      <c r="BB304" s="2">
        <f t="shared" si="571"/>
        <v>82656373.920000002</v>
      </c>
      <c r="BC304" s="2">
        <f t="shared" si="571"/>
        <v>280440748.43000001</v>
      </c>
      <c r="BD304" s="2">
        <f t="shared" si="571"/>
        <v>40249170.119999997</v>
      </c>
      <c r="BE304" s="2">
        <f t="shared" si="571"/>
        <v>13057552.9</v>
      </c>
      <c r="BF304" s="2">
        <f t="shared" si="571"/>
        <v>282621790.81</v>
      </c>
      <c r="BG304" s="2">
        <f t="shared" si="571"/>
        <v>11982834.369999999</v>
      </c>
      <c r="BH304" s="2">
        <f t="shared" si="571"/>
        <v>7549687.8300000001</v>
      </c>
      <c r="BI304" s="2">
        <f t="shared" si="571"/>
        <v>4637598.87</v>
      </c>
      <c r="BJ304" s="2">
        <f t="shared" si="571"/>
        <v>69860947.609999999</v>
      </c>
      <c r="BK304" s="2">
        <f t="shared" si="571"/>
        <v>390865660.95999998</v>
      </c>
      <c r="BL304" s="2">
        <f t="shared" si="571"/>
        <v>1879363.17</v>
      </c>
      <c r="BM304" s="2">
        <f t="shared" si="571"/>
        <v>5395043.3099999996</v>
      </c>
      <c r="BN304" s="2">
        <f t="shared" si="571"/>
        <v>34207723.689999998</v>
      </c>
      <c r="BO304" s="2">
        <f t="shared" ref="BO304:DZ304" si="572">BO290+BO301</f>
        <v>14008511.49</v>
      </c>
      <c r="BP304" s="2">
        <f t="shared" si="572"/>
        <v>3022779.33</v>
      </c>
      <c r="BQ304" s="2">
        <f t="shared" si="572"/>
        <v>72603146.829999998</v>
      </c>
      <c r="BR304" s="2">
        <f t="shared" si="572"/>
        <v>51695078.789999999</v>
      </c>
      <c r="BS304" s="2">
        <f t="shared" si="572"/>
        <v>14897026.75</v>
      </c>
      <c r="BT304" s="2">
        <f t="shared" si="572"/>
        <v>5644681.1799999997</v>
      </c>
      <c r="BU304" s="2">
        <f t="shared" si="572"/>
        <v>5944350.79</v>
      </c>
      <c r="BV304" s="2">
        <f t="shared" si="572"/>
        <v>14785185.1</v>
      </c>
      <c r="BW304" s="2">
        <f t="shared" si="572"/>
        <v>23767564.960000001</v>
      </c>
      <c r="BX304" s="2">
        <f t="shared" si="572"/>
        <v>1542901.81</v>
      </c>
      <c r="BY304" s="2">
        <f t="shared" si="572"/>
        <v>5981661.4100000001</v>
      </c>
      <c r="BZ304" s="2">
        <f t="shared" si="572"/>
        <v>4027336.71</v>
      </c>
      <c r="CA304" s="2">
        <f t="shared" si="572"/>
        <v>3076568.02</v>
      </c>
      <c r="CB304" s="2">
        <f t="shared" si="572"/>
        <v>813412481.88</v>
      </c>
      <c r="CC304" s="2">
        <f t="shared" si="572"/>
        <v>3557625.94</v>
      </c>
      <c r="CD304" s="2">
        <f t="shared" si="572"/>
        <v>1211944.3999999999</v>
      </c>
      <c r="CE304" s="2">
        <f t="shared" si="572"/>
        <v>3162249.65</v>
      </c>
      <c r="CF304" s="2">
        <f t="shared" si="572"/>
        <v>2194409.6800000002</v>
      </c>
      <c r="CG304" s="2">
        <f t="shared" si="572"/>
        <v>3584080.08</v>
      </c>
      <c r="CH304" s="2">
        <f t="shared" si="572"/>
        <v>2143968.11</v>
      </c>
      <c r="CI304" s="2">
        <f t="shared" si="572"/>
        <v>8555576.1500000004</v>
      </c>
      <c r="CJ304" s="2">
        <f t="shared" si="572"/>
        <v>10978153.34</v>
      </c>
      <c r="CK304" s="2">
        <f t="shared" si="572"/>
        <v>55978055.359999999</v>
      </c>
      <c r="CL304" s="2">
        <f t="shared" si="572"/>
        <v>14358603.630000001</v>
      </c>
      <c r="CM304" s="2">
        <f t="shared" si="572"/>
        <v>9233008.8399999999</v>
      </c>
      <c r="CN304" s="2">
        <f t="shared" si="572"/>
        <v>351097256.26999998</v>
      </c>
      <c r="CO304" s="2">
        <f t="shared" si="572"/>
        <v>154791504.22999999</v>
      </c>
      <c r="CP304" s="2">
        <f t="shared" si="572"/>
        <v>11433637.439999999</v>
      </c>
      <c r="CQ304" s="2">
        <f t="shared" si="572"/>
        <v>10205099.640000001</v>
      </c>
      <c r="CR304" s="2">
        <f t="shared" si="572"/>
        <v>3677167.12</v>
      </c>
      <c r="CS304" s="2">
        <f t="shared" si="572"/>
        <v>4202871.8</v>
      </c>
      <c r="CT304" s="2">
        <f t="shared" si="572"/>
        <v>2546623.79</v>
      </c>
      <c r="CU304" s="2">
        <f t="shared" si="572"/>
        <v>5398970.1699999999</v>
      </c>
      <c r="CV304" s="2">
        <f t="shared" si="572"/>
        <v>1176684.73</v>
      </c>
      <c r="CW304" s="2">
        <f t="shared" si="572"/>
        <v>3670089.93</v>
      </c>
      <c r="CX304" s="2">
        <f t="shared" si="572"/>
        <v>6094732.79</v>
      </c>
      <c r="CY304" s="2">
        <f t="shared" si="572"/>
        <v>1248005.03</v>
      </c>
      <c r="CZ304" s="2">
        <f t="shared" si="572"/>
        <v>20627962.239999998</v>
      </c>
      <c r="DA304" s="2">
        <f t="shared" si="572"/>
        <v>3739031.97</v>
      </c>
      <c r="DB304" s="2">
        <f t="shared" si="572"/>
        <v>4829785.63</v>
      </c>
      <c r="DC304" s="2">
        <f t="shared" si="572"/>
        <v>3660350.21</v>
      </c>
      <c r="DD304" s="2">
        <f t="shared" si="572"/>
        <v>3579436.51</v>
      </c>
      <c r="DE304" s="2">
        <f t="shared" si="572"/>
        <v>4553860.68</v>
      </c>
      <c r="DF304" s="2">
        <f t="shared" si="572"/>
        <v>220171107.84999999</v>
      </c>
      <c r="DG304" s="2">
        <f t="shared" si="572"/>
        <v>2234952.04</v>
      </c>
      <c r="DH304" s="2">
        <f t="shared" si="572"/>
        <v>19470035.079999998</v>
      </c>
      <c r="DI304" s="2">
        <f t="shared" si="572"/>
        <v>27046596.579999998</v>
      </c>
      <c r="DJ304" s="2">
        <f t="shared" si="572"/>
        <v>7957532.2999999998</v>
      </c>
      <c r="DK304" s="2">
        <f t="shared" si="572"/>
        <v>6235388.2400000002</v>
      </c>
      <c r="DL304" s="2">
        <f t="shared" si="572"/>
        <v>65969218.630000003</v>
      </c>
      <c r="DM304" s="2">
        <f t="shared" si="572"/>
        <v>4440186</v>
      </c>
      <c r="DN304" s="2">
        <f t="shared" si="572"/>
        <v>16078347.800000001</v>
      </c>
      <c r="DO304" s="2">
        <f t="shared" si="572"/>
        <v>38631131.200000003</v>
      </c>
      <c r="DP304" s="2">
        <f t="shared" si="572"/>
        <v>3871263.26</v>
      </c>
      <c r="DQ304" s="2">
        <f t="shared" si="572"/>
        <v>11141898.960000001</v>
      </c>
      <c r="DR304" s="2">
        <f t="shared" si="572"/>
        <v>15620516.02</v>
      </c>
      <c r="DS304" s="2">
        <f t="shared" si="572"/>
        <v>7619968.6699999999</v>
      </c>
      <c r="DT304" s="2">
        <f t="shared" si="572"/>
        <v>3690806.11</v>
      </c>
      <c r="DU304" s="2">
        <f t="shared" si="572"/>
        <v>5244798.28</v>
      </c>
      <c r="DV304" s="2">
        <f t="shared" si="572"/>
        <v>3772818.15</v>
      </c>
      <c r="DW304" s="2">
        <f t="shared" si="572"/>
        <v>4608388.25</v>
      </c>
      <c r="DX304" s="2">
        <f t="shared" si="572"/>
        <v>3811652.82</v>
      </c>
      <c r="DY304" s="2">
        <f t="shared" si="572"/>
        <v>4901614.07</v>
      </c>
      <c r="DZ304" s="2">
        <f t="shared" si="572"/>
        <v>8295269.54</v>
      </c>
      <c r="EA304" s="2">
        <f t="shared" ref="EA304:FX304" si="573">EA290+EA301</f>
        <v>6990510.96</v>
      </c>
      <c r="EB304" s="2">
        <f t="shared" si="573"/>
        <v>6635142.8399999999</v>
      </c>
      <c r="EC304" s="2">
        <f t="shared" si="573"/>
        <v>4157958.32</v>
      </c>
      <c r="ED304" s="2">
        <f t="shared" si="573"/>
        <v>23472137.91</v>
      </c>
      <c r="EE304" s="2">
        <f t="shared" si="573"/>
        <v>3625052.02</v>
      </c>
      <c r="EF304" s="2">
        <f t="shared" si="573"/>
        <v>15426421.609999999</v>
      </c>
      <c r="EG304" s="2">
        <f t="shared" si="573"/>
        <v>4154642.37</v>
      </c>
      <c r="EH304" s="2">
        <f t="shared" si="573"/>
        <v>4131474.94</v>
      </c>
      <c r="EI304" s="2">
        <f t="shared" si="573"/>
        <v>156318643.71000001</v>
      </c>
      <c r="EJ304" s="2">
        <f t="shared" si="573"/>
        <v>110377688.88</v>
      </c>
      <c r="EK304" s="2">
        <f t="shared" si="573"/>
        <v>8320449.4199999999</v>
      </c>
      <c r="EL304" s="2">
        <f t="shared" si="573"/>
        <v>5837730.5800000001</v>
      </c>
      <c r="EM304" s="2">
        <f t="shared" si="573"/>
        <v>5311364.71</v>
      </c>
      <c r="EN304" s="2">
        <f t="shared" si="573"/>
        <v>11636169.720000001</v>
      </c>
      <c r="EO304" s="2">
        <f t="shared" si="573"/>
        <v>4544808.24</v>
      </c>
      <c r="EP304" s="2">
        <f t="shared" si="573"/>
        <v>6204435.9100000001</v>
      </c>
      <c r="EQ304" s="2">
        <f t="shared" si="573"/>
        <v>29774743.809999999</v>
      </c>
      <c r="ER304" s="2">
        <f t="shared" si="573"/>
        <v>5125251.95</v>
      </c>
      <c r="ES304" s="2">
        <f t="shared" si="573"/>
        <v>3280041.96</v>
      </c>
      <c r="ET304" s="2">
        <f t="shared" si="573"/>
        <v>4356324.13</v>
      </c>
      <c r="EU304" s="2">
        <f t="shared" si="573"/>
        <v>7988030.6399999997</v>
      </c>
      <c r="EV304" s="2">
        <f t="shared" si="573"/>
        <v>1756284.2</v>
      </c>
      <c r="EW304" s="2">
        <f t="shared" si="573"/>
        <v>12310312.970000001</v>
      </c>
      <c r="EX304" s="2">
        <f t="shared" si="573"/>
        <v>3791058.95</v>
      </c>
      <c r="EY304" s="2">
        <f t="shared" si="573"/>
        <v>7712873.8300000001</v>
      </c>
      <c r="EZ304" s="2">
        <f t="shared" si="573"/>
        <v>2785771.63</v>
      </c>
      <c r="FA304" s="2">
        <f t="shared" si="573"/>
        <v>40565328.399999999</v>
      </c>
      <c r="FB304" s="2">
        <f t="shared" si="573"/>
        <v>4669135.07</v>
      </c>
      <c r="FC304" s="2">
        <f t="shared" si="573"/>
        <v>19308547.309999999</v>
      </c>
      <c r="FD304" s="2">
        <f t="shared" si="573"/>
        <v>5750524.75</v>
      </c>
      <c r="FE304" s="2">
        <f t="shared" si="573"/>
        <v>1792120.73</v>
      </c>
      <c r="FF304" s="2">
        <f t="shared" si="573"/>
        <v>3577540.21</v>
      </c>
      <c r="FG304" s="2">
        <f t="shared" si="573"/>
        <v>2619354.91</v>
      </c>
      <c r="FH304" s="2">
        <f t="shared" si="573"/>
        <v>1699007.17</v>
      </c>
      <c r="FI304" s="2">
        <f t="shared" si="573"/>
        <v>19864084.07</v>
      </c>
      <c r="FJ304" s="2">
        <f t="shared" si="573"/>
        <v>22797952.800000001</v>
      </c>
      <c r="FK304" s="2">
        <f t="shared" si="573"/>
        <v>28802469.870000001</v>
      </c>
      <c r="FL304" s="2">
        <f t="shared" si="573"/>
        <v>94492932.569999993</v>
      </c>
      <c r="FM304" s="2">
        <f t="shared" si="573"/>
        <v>44786937.950000003</v>
      </c>
      <c r="FN304" s="2">
        <f t="shared" si="573"/>
        <v>263522403.81</v>
      </c>
      <c r="FO304" s="2">
        <f t="shared" si="573"/>
        <v>13522508.17</v>
      </c>
      <c r="FP304" s="2">
        <f t="shared" si="573"/>
        <v>27763927.629999999</v>
      </c>
      <c r="FQ304" s="2">
        <f t="shared" si="573"/>
        <v>12016173.42</v>
      </c>
      <c r="FR304" s="2">
        <f t="shared" si="573"/>
        <v>3324301.46</v>
      </c>
      <c r="FS304" s="2">
        <f t="shared" si="573"/>
        <v>3289221.67</v>
      </c>
      <c r="FT304" s="2">
        <f t="shared" si="573"/>
        <v>1436897.26</v>
      </c>
      <c r="FU304" s="2">
        <f t="shared" si="573"/>
        <v>10306594.300000001</v>
      </c>
      <c r="FV304" s="2">
        <f t="shared" si="573"/>
        <v>9126561.9900000002</v>
      </c>
      <c r="FW304" s="2">
        <f t="shared" si="573"/>
        <v>2933185.69</v>
      </c>
      <c r="FX304" s="2">
        <f t="shared" si="573"/>
        <v>1690711.52</v>
      </c>
      <c r="FY304" s="2"/>
      <c r="FZ304" s="73">
        <f>SUM(C304:FX304)</f>
        <v>9801909047.6199913</v>
      </c>
      <c r="GA304" s="62"/>
      <c r="GB304" s="62">
        <f>FZ304-GA304</f>
        <v>9801909047.6199913</v>
      </c>
      <c r="GC304" s="2"/>
      <c r="GD304" s="2"/>
      <c r="GE304" s="2"/>
      <c r="GF304" s="2"/>
      <c r="GG304" s="2"/>
      <c r="GH304" s="2"/>
      <c r="GI304" s="2"/>
      <c r="GJ304" s="2"/>
      <c r="GK304" s="2"/>
    </row>
    <row r="305" spans="1:193" x14ac:dyDescent="0.35">
      <c r="A305" s="3" t="s">
        <v>609</v>
      </c>
      <c r="B305" s="2" t="s">
        <v>610</v>
      </c>
      <c r="C305" s="2">
        <f t="shared" ref="C305:BN306" si="574">C291</f>
        <v>33577243.379540466</v>
      </c>
      <c r="D305" s="2">
        <f t="shared" si="574"/>
        <v>122050153.72307038</v>
      </c>
      <c r="E305" s="2">
        <f t="shared" si="574"/>
        <v>33051226.751967102</v>
      </c>
      <c r="F305" s="2">
        <f t="shared" si="574"/>
        <v>89318024.700250193</v>
      </c>
      <c r="G305" s="2">
        <f t="shared" si="574"/>
        <v>14498385.88150131</v>
      </c>
      <c r="H305" s="2">
        <f t="shared" si="574"/>
        <v>3932704.3086785823</v>
      </c>
      <c r="I305" s="2">
        <f t="shared" si="574"/>
        <v>31923489.544274572</v>
      </c>
      <c r="J305" s="2">
        <f t="shared" si="574"/>
        <v>5261813.9282190474</v>
      </c>
      <c r="K305" s="2">
        <f t="shared" si="574"/>
        <v>1392552.5972030573</v>
      </c>
      <c r="L305" s="2">
        <f t="shared" si="574"/>
        <v>23995379.430089008</v>
      </c>
      <c r="M305" s="2">
        <f t="shared" si="574"/>
        <v>8495915.3011018187</v>
      </c>
      <c r="N305" s="2">
        <f t="shared" si="574"/>
        <v>179878384.98932433</v>
      </c>
      <c r="O305" s="2">
        <f t="shared" si="574"/>
        <v>73776337.477119565</v>
      </c>
      <c r="P305" s="2">
        <f t="shared" si="574"/>
        <v>1546004.3060999489</v>
      </c>
      <c r="Q305" s="2">
        <f t="shared" si="574"/>
        <v>155598755.6677776</v>
      </c>
      <c r="R305" s="2">
        <f t="shared" si="574"/>
        <v>2049923.1370213896</v>
      </c>
      <c r="S305" s="2">
        <f t="shared" si="574"/>
        <v>15805564.749845723</v>
      </c>
      <c r="T305" s="2">
        <f t="shared" si="574"/>
        <v>660634.28444545891</v>
      </c>
      <c r="U305" s="2">
        <f t="shared" si="574"/>
        <v>739582.32398065529</v>
      </c>
      <c r="V305" s="2">
        <f t="shared" si="574"/>
        <v>1058751.3498526947</v>
      </c>
      <c r="W305" s="2">
        <f t="shared" si="574"/>
        <v>183902.80493671706</v>
      </c>
      <c r="X305" s="2">
        <f t="shared" si="574"/>
        <v>299853.13395517523</v>
      </c>
      <c r="Y305" s="2">
        <f t="shared" si="574"/>
        <v>1933136.9605826172</v>
      </c>
      <c r="Z305" s="2">
        <f t="shared" si="574"/>
        <v>656631.67105138488</v>
      </c>
      <c r="AA305" s="2">
        <f t="shared" si="574"/>
        <v>185381345.16353503</v>
      </c>
      <c r="AB305" s="2">
        <f t="shared" si="574"/>
        <v>283463458.41918844</v>
      </c>
      <c r="AC305" s="2">
        <f t="shared" si="574"/>
        <v>10044074.968465116</v>
      </c>
      <c r="AD305" s="2">
        <f t="shared" si="574"/>
        <v>10101101.432298334</v>
      </c>
      <c r="AE305" s="2">
        <f t="shared" si="574"/>
        <v>658085.8743210776</v>
      </c>
      <c r="AF305" s="2">
        <f t="shared" si="574"/>
        <v>1148215.3928001451</v>
      </c>
      <c r="AG305" s="2">
        <f t="shared" si="574"/>
        <v>4791476.0997080402</v>
      </c>
      <c r="AH305" s="2">
        <f t="shared" si="574"/>
        <v>1053294.134960775</v>
      </c>
      <c r="AI305" s="2">
        <f t="shared" si="574"/>
        <v>331771.32239643257</v>
      </c>
      <c r="AJ305" s="2">
        <f t="shared" si="574"/>
        <v>991489.20526479895</v>
      </c>
      <c r="AK305" s="2">
        <f t="shared" si="574"/>
        <v>1447608.3068550292</v>
      </c>
      <c r="AL305" s="2">
        <f t="shared" si="574"/>
        <v>2514362.7032171222</v>
      </c>
      <c r="AM305" s="2">
        <f t="shared" si="574"/>
        <v>1330088.7374864481</v>
      </c>
      <c r="AN305" s="2">
        <f t="shared" si="574"/>
        <v>4072418.9268854996</v>
      </c>
      <c r="AO305" s="2">
        <f t="shared" si="574"/>
        <v>16264608.791705638</v>
      </c>
      <c r="AP305" s="2">
        <f t="shared" si="574"/>
        <v>674082570.65659761</v>
      </c>
      <c r="AQ305" s="2">
        <f t="shared" si="574"/>
        <v>1787585.3212162736</v>
      </c>
      <c r="AR305" s="2">
        <f t="shared" si="574"/>
        <v>290757999.32671642</v>
      </c>
      <c r="AS305" s="2">
        <f t="shared" si="574"/>
        <v>59077192.689198114</v>
      </c>
      <c r="AT305" s="2">
        <f t="shared" si="574"/>
        <v>11020967.801551856</v>
      </c>
      <c r="AU305" s="2">
        <f t="shared" si="574"/>
        <v>1738770.6923370271</v>
      </c>
      <c r="AV305" s="2">
        <f t="shared" si="574"/>
        <v>1250191.6990698965</v>
      </c>
      <c r="AW305" s="2">
        <f t="shared" si="574"/>
        <v>959160.18369534716</v>
      </c>
      <c r="AX305" s="2">
        <f t="shared" si="574"/>
        <v>664479.30007901578</v>
      </c>
      <c r="AY305" s="2">
        <f t="shared" si="574"/>
        <v>1669785.2574207489</v>
      </c>
      <c r="AZ305" s="2">
        <f t="shared" si="574"/>
        <v>17525146.516146116</v>
      </c>
      <c r="BA305" s="2">
        <f t="shared" si="574"/>
        <v>26210500.386955999</v>
      </c>
      <c r="BB305" s="2">
        <f t="shared" si="574"/>
        <v>7119432.8314184062</v>
      </c>
      <c r="BC305" s="2">
        <f t="shared" si="574"/>
        <v>97421277.96542123</v>
      </c>
      <c r="BD305" s="2">
        <f t="shared" si="574"/>
        <v>17045085.064198572</v>
      </c>
      <c r="BE305" s="2">
        <f t="shared" si="574"/>
        <v>5660860.9757390609</v>
      </c>
      <c r="BF305" s="2">
        <f t="shared" si="574"/>
        <v>82180783.778288096</v>
      </c>
      <c r="BG305" s="2">
        <f t="shared" si="574"/>
        <v>1867670.0979381581</v>
      </c>
      <c r="BH305" s="2">
        <f t="shared" si="574"/>
        <v>2252962.4108905317</v>
      </c>
      <c r="BI305" s="2">
        <f t="shared" si="574"/>
        <v>743165.76096947747</v>
      </c>
      <c r="BJ305" s="2">
        <f t="shared" si="574"/>
        <v>27852314.82888132</v>
      </c>
      <c r="BK305" s="2">
        <f t="shared" si="574"/>
        <v>54086678.790676355</v>
      </c>
      <c r="BL305" s="2">
        <f t="shared" si="574"/>
        <v>217253.93096649402</v>
      </c>
      <c r="BM305" s="2">
        <f t="shared" si="574"/>
        <v>1134358.7904461897</v>
      </c>
      <c r="BN305" s="2">
        <f t="shared" si="574"/>
        <v>10824688.431099476</v>
      </c>
      <c r="BO305" s="2">
        <f t="shared" ref="BO305:DZ306" si="575">BO291</f>
        <v>4340153.0736531466</v>
      </c>
      <c r="BP305" s="2">
        <f t="shared" si="575"/>
        <v>2776747.3551799809</v>
      </c>
      <c r="BQ305" s="2">
        <f t="shared" si="575"/>
        <v>57612581.678319909</v>
      </c>
      <c r="BR305" s="2">
        <f t="shared" si="575"/>
        <v>11778633.236844599</v>
      </c>
      <c r="BS305" s="2">
        <f t="shared" si="575"/>
        <v>4076179.8843034338</v>
      </c>
      <c r="BT305" s="2">
        <f t="shared" si="575"/>
        <v>3087519.2551995334</v>
      </c>
      <c r="BU305" s="2">
        <f t="shared" si="575"/>
        <v>2442749.9872815395</v>
      </c>
      <c r="BV305" s="2">
        <f t="shared" si="575"/>
        <v>13967441.083611993</v>
      </c>
      <c r="BW305" s="2">
        <f t="shared" si="575"/>
        <v>18631284.503404584</v>
      </c>
      <c r="BX305" s="2">
        <f t="shared" si="575"/>
        <v>1363693.695489815</v>
      </c>
      <c r="BY305" s="2">
        <f t="shared" si="575"/>
        <v>3747865.2837329269</v>
      </c>
      <c r="BZ305" s="2">
        <f t="shared" si="575"/>
        <v>1216640.406784907</v>
      </c>
      <c r="CA305" s="2">
        <f t="shared" si="575"/>
        <v>2527080.6753126369</v>
      </c>
      <c r="CB305" s="2">
        <f t="shared" si="575"/>
        <v>398779588.42631292</v>
      </c>
      <c r="CC305" s="2">
        <f t="shared" si="575"/>
        <v>585953.74241974927</v>
      </c>
      <c r="CD305" s="2">
        <f t="shared" si="575"/>
        <v>486759.55037128291</v>
      </c>
      <c r="CE305" s="2">
        <f t="shared" si="575"/>
        <v>1244213.6149625636</v>
      </c>
      <c r="CF305" s="2">
        <f t="shared" si="575"/>
        <v>784467.85302799824</v>
      </c>
      <c r="CG305" s="2">
        <f t="shared" si="575"/>
        <v>706193.14755458268</v>
      </c>
      <c r="CH305" s="2">
        <f t="shared" si="575"/>
        <v>504345.75612722291</v>
      </c>
      <c r="CI305" s="2">
        <f t="shared" si="575"/>
        <v>3398182.433490945</v>
      </c>
      <c r="CJ305" s="2">
        <f t="shared" si="575"/>
        <v>10664483.057017317</v>
      </c>
      <c r="CK305" s="2">
        <f t="shared" si="575"/>
        <v>20269323.91151683</v>
      </c>
      <c r="CL305" s="2">
        <f t="shared" si="575"/>
        <v>3614355.5583170662</v>
      </c>
      <c r="CM305" s="2">
        <f t="shared" si="575"/>
        <v>2110706.8200031449</v>
      </c>
      <c r="CN305" s="2">
        <f t="shared" si="575"/>
        <v>145426796.29018176</v>
      </c>
      <c r="CO305" s="2">
        <f t="shared" si="575"/>
        <v>97307604.414999232</v>
      </c>
      <c r="CP305" s="2">
        <f t="shared" si="575"/>
        <v>10699138.704765193</v>
      </c>
      <c r="CQ305" s="2">
        <f t="shared" si="575"/>
        <v>3199862.9846131844</v>
      </c>
      <c r="CR305" s="2">
        <f t="shared" si="575"/>
        <v>684309.6914024268</v>
      </c>
      <c r="CS305" s="2">
        <f t="shared" si="575"/>
        <v>1576195.9357032788</v>
      </c>
      <c r="CT305" s="2">
        <f t="shared" si="575"/>
        <v>889757.01879692252</v>
      </c>
      <c r="CU305" s="2">
        <f t="shared" si="575"/>
        <v>488316.14212136471</v>
      </c>
      <c r="CV305" s="2">
        <f t="shared" si="575"/>
        <v>394328.38258771051</v>
      </c>
      <c r="CW305" s="2">
        <f t="shared" si="575"/>
        <v>1360520.3263395098</v>
      </c>
      <c r="CX305" s="2">
        <f t="shared" si="575"/>
        <v>2435164.1103650779</v>
      </c>
      <c r="CY305" s="2">
        <f t="shared" si="575"/>
        <v>183638.3649225322</v>
      </c>
      <c r="CZ305" s="2">
        <f t="shared" si="575"/>
        <v>6939480.3723420305</v>
      </c>
      <c r="DA305" s="2">
        <f t="shared" si="575"/>
        <v>1312426.9138986289</v>
      </c>
      <c r="DB305" s="2">
        <f t="shared" si="575"/>
        <v>1178716.7151717336</v>
      </c>
      <c r="DC305" s="2">
        <f t="shared" si="575"/>
        <v>1378342.193580539</v>
      </c>
      <c r="DD305" s="2">
        <f t="shared" si="575"/>
        <v>1003179.104609352</v>
      </c>
      <c r="DE305" s="2">
        <f t="shared" si="575"/>
        <v>2055318.0689518426</v>
      </c>
      <c r="DF305" s="2">
        <f t="shared" si="575"/>
        <v>77500197.071746662</v>
      </c>
      <c r="DG305" s="2">
        <f t="shared" si="575"/>
        <v>1676111.7666029253</v>
      </c>
      <c r="DH305" s="2">
        <f t="shared" si="575"/>
        <v>10294242.027414937</v>
      </c>
      <c r="DI305" s="2">
        <f t="shared" si="575"/>
        <v>14459360.436222866</v>
      </c>
      <c r="DJ305" s="2">
        <f t="shared" si="575"/>
        <v>1778092.1887167871</v>
      </c>
      <c r="DK305" s="2">
        <f t="shared" si="575"/>
        <v>1337772.7186327181</v>
      </c>
      <c r="DL305" s="2">
        <f t="shared" si="575"/>
        <v>24745378.667346906</v>
      </c>
      <c r="DM305" s="2">
        <f t="shared" si="575"/>
        <v>691848.03229843068</v>
      </c>
      <c r="DN305" s="2">
        <f t="shared" si="575"/>
        <v>7623368.8785485355</v>
      </c>
      <c r="DO305" s="2">
        <f t="shared" si="575"/>
        <v>10354960.037545934</v>
      </c>
      <c r="DP305" s="2">
        <f t="shared" si="575"/>
        <v>917522.61094726203</v>
      </c>
      <c r="DQ305" s="2">
        <f t="shared" si="575"/>
        <v>10732095.762366869</v>
      </c>
      <c r="DR305" s="2">
        <f t="shared" si="575"/>
        <v>2651707.841694423</v>
      </c>
      <c r="DS305" s="2">
        <f t="shared" si="575"/>
        <v>1214990.4284804005</v>
      </c>
      <c r="DT305" s="2">
        <f t="shared" si="575"/>
        <v>326960.03876811347</v>
      </c>
      <c r="DU305" s="2">
        <f t="shared" si="575"/>
        <v>869938.80868899089</v>
      </c>
      <c r="DV305" s="2">
        <f t="shared" si="575"/>
        <v>263788.35732696857</v>
      </c>
      <c r="DW305" s="2">
        <f t="shared" si="575"/>
        <v>655755.4742524965</v>
      </c>
      <c r="DX305" s="2">
        <f t="shared" si="575"/>
        <v>2794986.170100939</v>
      </c>
      <c r="DY305" s="2">
        <f t="shared" si="575"/>
        <v>3994263.0860337317</v>
      </c>
      <c r="DZ305" s="2">
        <f t="shared" si="575"/>
        <v>5854748.5726282215</v>
      </c>
      <c r="EA305" s="2">
        <f t="shared" ref="EA305:FX306" si="576">EA291</f>
        <v>6383628.3243940435</v>
      </c>
      <c r="EB305" s="2">
        <f t="shared" si="576"/>
        <v>2486309.1854463532</v>
      </c>
      <c r="EC305" s="2">
        <f t="shared" si="576"/>
        <v>1081509.2115600074</v>
      </c>
      <c r="ED305" s="2">
        <f t="shared" si="576"/>
        <v>22863183.48489267</v>
      </c>
      <c r="EE305" s="2">
        <f t="shared" si="576"/>
        <v>507477.87524220132</v>
      </c>
      <c r="EF305" s="2">
        <f t="shared" si="576"/>
        <v>2676211.8795601861</v>
      </c>
      <c r="EG305" s="2">
        <f t="shared" si="576"/>
        <v>884665.38384760427</v>
      </c>
      <c r="EH305" s="2">
        <f t="shared" si="576"/>
        <v>418177.34504549758</v>
      </c>
      <c r="EI305" s="2">
        <f t="shared" si="576"/>
        <v>41187752.741830133</v>
      </c>
      <c r="EJ305" s="2">
        <f t="shared" si="576"/>
        <v>33147419.910898414</v>
      </c>
      <c r="EK305" s="2">
        <f t="shared" si="576"/>
        <v>3478376.6187752448</v>
      </c>
      <c r="EL305" s="2">
        <f t="shared" si="576"/>
        <v>1775841.2251296125</v>
      </c>
      <c r="EM305" s="2">
        <f t="shared" si="576"/>
        <v>2875907.5512804766</v>
      </c>
      <c r="EN305" s="2">
        <f t="shared" si="576"/>
        <v>2315719.5898614153</v>
      </c>
      <c r="EO305" s="2">
        <f t="shared" si="576"/>
        <v>1281387.5743316102</v>
      </c>
      <c r="EP305" s="2">
        <f t="shared" si="576"/>
        <v>3976589.3998100809</v>
      </c>
      <c r="EQ305" s="2">
        <f t="shared" si="576"/>
        <v>10921269.912394898</v>
      </c>
      <c r="ER305" s="2">
        <f t="shared" si="576"/>
        <v>3163709.3861279846</v>
      </c>
      <c r="ES305" s="2">
        <f t="shared" si="576"/>
        <v>1029616.447151643</v>
      </c>
      <c r="ET305" s="2">
        <f t="shared" si="576"/>
        <v>1515676.6005718485</v>
      </c>
      <c r="EU305" s="2">
        <f t="shared" si="576"/>
        <v>1291571.5320035878</v>
      </c>
      <c r="EV305" s="2">
        <f t="shared" si="576"/>
        <v>1231707.5363417482</v>
      </c>
      <c r="EW305" s="2">
        <f t="shared" si="576"/>
        <v>9770014.1136098988</v>
      </c>
      <c r="EX305" s="2">
        <f t="shared" si="576"/>
        <v>520119.96730038646</v>
      </c>
      <c r="EY305" s="2">
        <f t="shared" si="576"/>
        <v>934350.63170224964</v>
      </c>
      <c r="EZ305" s="2">
        <f t="shared" si="576"/>
        <v>814619.44106131198</v>
      </c>
      <c r="FA305" s="2">
        <f t="shared" si="576"/>
        <v>38997798.208288558</v>
      </c>
      <c r="FB305" s="2">
        <f t="shared" si="576"/>
        <v>4199613.484498092</v>
      </c>
      <c r="FC305" s="2">
        <f t="shared" si="576"/>
        <v>12869715.010105763</v>
      </c>
      <c r="FD305" s="2">
        <f t="shared" si="576"/>
        <v>1499960.2217570737</v>
      </c>
      <c r="FE305" s="2">
        <f t="shared" si="576"/>
        <v>647657.86522704922</v>
      </c>
      <c r="FF305" s="2">
        <f t="shared" si="576"/>
        <v>675729.71132404322</v>
      </c>
      <c r="FG305" s="2">
        <f t="shared" si="576"/>
        <v>832458.89899266022</v>
      </c>
      <c r="FH305" s="2">
        <f t="shared" si="576"/>
        <v>936509.28570683068</v>
      </c>
      <c r="FI305" s="2">
        <f t="shared" si="576"/>
        <v>13751402.110691497</v>
      </c>
      <c r="FJ305" s="2">
        <f t="shared" si="576"/>
        <v>21936705.05301182</v>
      </c>
      <c r="FK305" s="2">
        <f t="shared" si="576"/>
        <v>23485658.593684152</v>
      </c>
      <c r="FL305" s="2">
        <f t="shared" si="576"/>
        <v>61987261.709745578</v>
      </c>
      <c r="FM305" s="2">
        <f t="shared" si="576"/>
        <v>27702978.901836876</v>
      </c>
      <c r="FN305" s="2">
        <f t="shared" si="576"/>
        <v>81893540.268315867</v>
      </c>
      <c r="FO305" s="2">
        <f t="shared" si="576"/>
        <v>12893048.30375581</v>
      </c>
      <c r="FP305" s="2">
        <f t="shared" si="576"/>
        <v>18727647.343856838</v>
      </c>
      <c r="FQ305" s="2">
        <f t="shared" si="576"/>
        <v>11606491.026237516</v>
      </c>
      <c r="FR305" s="2">
        <f t="shared" si="576"/>
        <v>3147045.056182676</v>
      </c>
      <c r="FS305" s="2">
        <f t="shared" si="576"/>
        <v>2254624.2091523698</v>
      </c>
      <c r="FT305" s="2">
        <f t="shared" si="576"/>
        <v>1327489.6036771201</v>
      </c>
      <c r="FU305" s="2">
        <f t="shared" si="576"/>
        <v>4039454.8441747362</v>
      </c>
      <c r="FV305" s="2">
        <f t="shared" si="576"/>
        <v>2891740.6976905726</v>
      </c>
      <c r="FW305" s="2">
        <f t="shared" si="576"/>
        <v>556322.11147656757</v>
      </c>
      <c r="FX305" s="2">
        <f t="shared" si="576"/>
        <v>434566.92928709852</v>
      </c>
      <c r="FY305" s="2"/>
      <c r="FZ305" s="73">
        <f>SUM(C305:FX305)</f>
        <v>4258225196.3897014</v>
      </c>
      <c r="GA305" s="62"/>
      <c r="GB305" s="62">
        <f>FZ305-GA305</f>
        <v>4258225196.3897014</v>
      </c>
      <c r="GC305" s="2"/>
      <c r="GD305" s="2"/>
      <c r="GE305" s="2"/>
      <c r="GF305" s="2"/>
      <c r="GG305" s="2"/>
      <c r="GH305" s="2"/>
      <c r="GI305" s="2"/>
      <c r="GJ305" s="2"/>
      <c r="GK305" s="2"/>
    </row>
    <row r="306" spans="1:193" x14ac:dyDescent="0.35">
      <c r="A306" s="3" t="s">
        <v>611</v>
      </c>
      <c r="B306" s="2" t="s">
        <v>612</v>
      </c>
      <c r="C306" s="2">
        <f t="shared" si="574"/>
        <v>2560686.8522000001</v>
      </c>
      <c r="D306" s="2">
        <f t="shared" si="574"/>
        <v>6068580.4500000002</v>
      </c>
      <c r="E306" s="2">
        <f t="shared" si="574"/>
        <v>1444121.25</v>
      </c>
      <c r="F306" s="2">
        <f t="shared" si="574"/>
        <v>2186086.4300000002</v>
      </c>
      <c r="G306" s="2">
        <f t="shared" si="574"/>
        <v>428862.04</v>
      </c>
      <c r="H306" s="2">
        <f t="shared" si="574"/>
        <v>184982.61</v>
      </c>
      <c r="I306" s="2">
        <f t="shared" si="574"/>
        <v>1809421.81</v>
      </c>
      <c r="J306" s="2">
        <f t="shared" si="574"/>
        <v>600359.41</v>
      </c>
      <c r="K306" s="2">
        <f t="shared" si="574"/>
        <v>149409.51999999999</v>
      </c>
      <c r="L306" s="2">
        <f t="shared" si="574"/>
        <v>1285932.06</v>
      </c>
      <c r="M306" s="2">
        <f t="shared" si="574"/>
        <v>495734.92</v>
      </c>
      <c r="N306" s="2">
        <f t="shared" si="574"/>
        <v>12893543.369999999</v>
      </c>
      <c r="O306" s="2">
        <f t="shared" si="574"/>
        <v>5184910.91</v>
      </c>
      <c r="P306" s="2">
        <f t="shared" si="574"/>
        <v>98033.26</v>
      </c>
      <c r="Q306" s="2">
        <f t="shared" si="574"/>
        <v>6984070.2400000002</v>
      </c>
      <c r="R306" s="2">
        <f t="shared" si="574"/>
        <v>117387.96</v>
      </c>
      <c r="S306" s="2">
        <f t="shared" si="574"/>
        <v>941027.17</v>
      </c>
      <c r="T306" s="2">
        <f t="shared" si="574"/>
        <v>50774.68</v>
      </c>
      <c r="U306" s="2">
        <f t="shared" si="574"/>
        <v>51513.32</v>
      </c>
      <c r="V306" s="2">
        <f t="shared" si="574"/>
        <v>91452.54</v>
      </c>
      <c r="W306" s="2">
        <f t="shared" si="574"/>
        <v>20485.07</v>
      </c>
      <c r="X306" s="2">
        <f t="shared" si="574"/>
        <v>23503.47</v>
      </c>
      <c r="Y306" s="2">
        <f t="shared" si="574"/>
        <v>145352.82</v>
      </c>
      <c r="Z306" s="2">
        <f t="shared" si="574"/>
        <v>63731.5</v>
      </c>
      <c r="AA306" s="2">
        <f t="shared" si="574"/>
        <v>6802241.46</v>
      </c>
      <c r="AB306" s="2">
        <f t="shared" si="574"/>
        <v>12251040.92</v>
      </c>
      <c r="AC306" s="2">
        <f t="shared" si="574"/>
        <v>578302.21</v>
      </c>
      <c r="AD306" s="2">
        <f t="shared" si="574"/>
        <v>703196.53</v>
      </c>
      <c r="AE306" s="2">
        <f t="shared" si="574"/>
        <v>48617.120000000003</v>
      </c>
      <c r="AF306" s="2">
        <f t="shared" si="574"/>
        <v>86811.59</v>
      </c>
      <c r="AG306" s="2">
        <f t="shared" si="574"/>
        <v>322958.38</v>
      </c>
      <c r="AH306" s="2">
        <f t="shared" si="574"/>
        <v>172657.77</v>
      </c>
      <c r="AI306" s="2">
        <f t="shared" si="574"/>
        <v>53122.47</v>
      </c>
      <c r="AJ306" s="2">
        <f t="shared" si="574"/>
        <v>128163.01</v>
      </c>
      <c r="AK306" s="2">
        <f t="shared" si="574"/>
        <v>74603.09</v>
      </c>
      <c r="AL306" s="2">
        <f t="shared" si="574"/>
        <v>98388.41</v>
      </c>
      <c r="AM306" s="2">
        <f t="shared" si="574"/>
        <v>115377.55</v>
      </c>
      <c r="AN306" s="2">
        <f t="shared" si="574"/>
        <v>413990.07</v>
      </c>
      <c r="AO306" s="2">
        <f t="shared" si="574"/>
        <v>1676936.43</v>
      </c>
      <c r="AP306" s="2">
        <f t="shared" si="574"/>
        <v>37700132.310000002</v>
      </c>
      <c r="AQ306" s="2">
        <f t="shared" si="574"/>
        <v>97428.55</v>
      </c>
      <c r="AR306" s="2">
        <f t="shared" si="574"/>
        <v>21880966.199999999</v>
      </c>
      <c r="AS306" s="2">
        <f t="shared" si="574"/>
        <v>2513262.4</v>
      </c>
      <c r="AT306" s="2">
        <f t="shared" si="574"/>
        <v>1167107.3600000001</v>
      </c>
      <c r="AU306" s="2">
        <f t="shared" si="574"/>
        <v>178802.57</v>
      </c>
      <c r="AV306" s="2">
        <f t="shared" si="574"/>
        <v>179035.75</v>
      </c>
      <c r="AW306" s="2">
        <f t="shared" si="574"/>
        <v>102589.94</v>
      </c>
      <c r="AX306" s="2">
        <f t="shared" si="574"/>
        <v>78396.2</v>
      </c>
      <c r="AY306" s="2">
        <f t="shared" si="574"/>
        <v>127245.96</v>
      </c>
      <c r="AZ306" s="2">
        <f t="shared" si="574"/>
        <v>1512386.73</v>
      </c>
      <c r="BA306" s="2">
        <f t="shared" si="574"/>
        <v>2187937.56</v>
      </c>
      <c r="BB306" s="2">
        <f t="shared" si="574"/>
        <v>485771.55</v>
      </c>
      <c r="BC306" s="2">
        <f t="shared" si="574"/>
        <v>8539684.5500000007</v>
      </c>
      <c r="BD306" s="2">
        <f t="shared" si="574"/>
        <v>1409316.74</v>
      </c>
      <c r="BE306" s="2">
        <f t="shared" si="574"/>
        <v>425098.36</v>
      </c>
      <c r="BF306" s="2">
        <f t="shared" si="574"/>
        <v>6979427.0599999996</v>
      </c>
      <c r="BG306" s="2">
        <f t="shared" si="574"/>
        <v>115579.55</v>
      </c>
      <c r="BH306" s="2">
        <f t="shared" si="574"/>
        <v>147663.12</v>
      </c>
      <c r="BI306" s="2">
        <f t="shared" si="574"/>
        <v>55868.160000000003</v>
      </c>
      <c r="BJ306" s="2">
        <f t="shared" si="574"/>
        <v>1934186.26</v>
      </c>
      <c r="BK306" s="2">
        <f t="shared" si="574"/>
        <v>1031173.03</v>
      </c>
      <c r="BL306" s="2">
        <f t="shared" si="574"/>
        <v>18195.330000000002</v>
      </c>
      <c r="BM306" s="2">
        <f t="shared" si="574"/>
        <v>91995.89</v>
      </c>
      <c r="BN306" s="2">
        <f t="shared" si="574"/>
        <v>1139858.77</v>
      </c>
      <c r="BO306" s="2">
        <f t="shared" si="575"/>
        <v>396388.6</v>
      </c>
      <c r="BP306" s="2">
        <f t="shared" si="575"/>
        <v>245997.25</v>
      </c>
      <c r="BQ306" s="2">
        <f t="shared" si="575"/>
        <v>1733716.34</v>
      </c>
      <c r="BR306" s="2">
        <f t="shared" si="575"/>
        <v>459017.22</v>
      </c>
      <c r="BS306" s="2">
        <f t="shared" si="575"/>
        <v>258944.15</v>
      </c>
      <c r="BT306" s="2">
        <f t="shared" si="575"/>
        <v>149392.14000000001</v>
      </c>
      <c r="BU306" s="2">
        <f t="shared" si="575"/>
        <v>109362.84</v>
      </c>
      <c r="BV306" s="2">
        <f t="shared" si="575"/>
        <v>817601.21</v>
      </c>
      <c r="BW306" s="2">
        <f t="shared" si="575"/>
        <v>711654.23</v>
      </c>
      <c r="BX306" s="2">
        <f t="shared" si="575"/>
        <v>99943.77</v>
      </c>
      <c r="BY306" s="2">
        <f t="shared" si="575"/>
        <v>193396.48000000001</v>
      </c>
      <c r="BZ306" s="2">
        <f t="shared" si="575"/>
        <v>99867.18</v>
      </c>
      <c r="CA306" s="2">
        <f t="shared" si="575"/>
        <v>394616.81</v>
      </c>
      <c r="CB306" s="2">
        <f t="shared" si="575"/>
        <v>24768877.350000001</v>
      </c>
      <c r="CC306" s="2">
        <f t="shared" si="575"/>
        <v>91062.73</v>
      </c>
      <c r="CD306" s="2">
        <f t="shared" si="575"/>
        <v>72919.69</v>
      </c>
      <c r="CE306" s="2">
        <f t="shared" si="575"/>
        <v>104487.79</v>
      </c>
      <c r="CF306" s="2">
        <f t="shared" si="575"/>
        <v>86249.23</v>
      </c>
      <c r="CG306" s="2">
        <f t="shared" si="575"/>
        <v>74426.7</v>
      </c>
      <c r="CH306" s="2">
        <f t="shared" si="575"/>
        <v>33444.1</v>
      </c>
      <c r="CI306" s="2">
        <f t="shared" si="575"/>
        <v>320790.64</v>
      </c>
      <c r="CJ306" s="2">
        <f t="shared" si="575"/>
        <v>313858.84000000003</v>
      </c>
      <c r="CK306" s="2">
        <f t="shared" si="575"/>
        <v>1519908.61</v>
      </c>
      <c r="CL306" s="2">
        <f t="shared" si="575"/>
        <v>233618.03</v>
      </c>
      <c r="CM306" s="2">
        <f t="shared" si="575"/>
        <v>113893.58</v>
      </c>
      <c r="CN306" s="2">
        <f t="shared" si="575"/>
        <v>8605084.4100000001</v>
      </c>
      <c r="CO306" s="2">
        <f t="shared" si="575"/>
        <v>5153394.09</v>
      </c>
      <c r="CP306" s="2">
        <f t="shared" si="575"/>
        <v>734189.06</v>
      </c>
      <c r="CQ306" s="2">
        <f t="shared" si="575"/>
        <v>386426.67</v>
      </c>
      <c r="CR306" s="2">
        <f t="shared" si="575"/>
        <v>80485.73</v>
      </c>
      <c r="CS306" s="2">
        <f t="shared" si="575"/>
        <v>248224.67</v>
      </c>
      <c r="CT306" s="2">
        <f t="shared" si="575"/>
        <v>85958.85</v>
      </c>
      <c r="CU306" s="2">
        <f t="shared" si="575"/>
        <v>58359.59</v>
      </c>
      <c r="CV306" s="2">
        <f t="shared" si="575"/>
        <v>47858.69</v>
      </c>
      <c r="CW306" s="2">
        <f t="shared" si="575"/>
        <v>134115.63</v>
      </c>
      <c r="CX306" s="2">
        <f t="shared" si="575"/>
        <v>243713.34</v>
      </c>
      <c r="CY306" s="2">
        <f t="shared" si="575"/>
        <v>18970.75</v>
      </c>
      <c r="CZ306" s="2">
        <f t="shared" si="575"/>
        <v>629899.39</v>
      </c>
      <c r="DA306" s="2">
        <f t="shared" si="575"/>
        <v>123499.93</v>
      </c>
      <c r="DB306" s="2">
        <f t="shared" si="575"/>
        <v>101395.44</v>
      </c>
      <c r="DC306" s="2">
        <f t="shared" si="575"/>
        <v>112080.46</v>
      </c>
      <c r="DD306" s="2">
        <f t="shared" si="575"/>
        <v>97944.92</v>
      </c>
      <c r="DE306" s="2">
        <f t="shared" si="575"/>
        <v>288400.14</v>
      </c>
      <c r="DF306" s="2">
        <f t="shared" si="575"/>
        <v>7817551.8200000003</v>
      </c>
      <c r="DG306" s="2">
        <f t="shared" si="575"/>
        <v>118174.05</v>
      </c>
      <c r="DH306" s="2">
        <f t="shared" si="575"/>
        <v>1002544.97</v>
      </c>
      <c r="DI306" s="2">
        <f t="shared" si="575"/>
        <v>1169415.45</v>
      </c>
      <c r="DJ306" s="2">
        <f t="shared" si="575"/>
        <v>169846.5</v>
      </c>
      <c r="DK306" s="2">
        <f t="shared" si="575"/>
        <v>88144.5</v>
      </c>
      <c r="DL306" s="2">
        <f t="shared" si="575"/>
        <v>2420056.54</v>
      </c>
      <c r="DM306" s="2">
        <f t="shared" si="575"/>
        <v>77790.55</v>
      </c>
      <c r="DN306" s="2">
        <f t="shared" si="575"/>
        <v>628414.66</v>
      </c>
      <c r="DO306" s="2">
        <f t="shared" si="575"/>
        <v>761258.72</v>
      </c>
      <c r="DP306" s="2">
        <f t="shared" si="575"/>
        <v>77422.7</v>
      </c>
      <c r="DQ306" s="2">
        <f t="shared" si="575"/>
        <v>409714.16</v>
      </c>
      <c r="DR306" s="2">
        <f t="shared" si="575"/>
        <v>475735.48</v>
      </c>
      <c r="DS306" s="2">
        <f t="shared" si="575"/>
        <v>198489</v>
      </c>
      <c r="DT306" s="2">
        <f t="shared" si="575"/>
        <v>53085.02</v>
      </c>
      <c r="DU306" s="2">
        <f t="shared" si="575"/>
        <v>128255.13</v>
      </c>
      <c r="DV306" s="2">
        <f t="shared" si="575"/>
        <v>49041.63</v>
      </c>
      <c r="DW306" s="2">
        <f t="shared" si="575"/>
        <v>105819.77</v>
      </c>
      <c r="DX306" s="2">
        <f t="shared" si="575"/>
        <v>165524.42000000001</v>
      </c>
      <c r="DY306" s="2">
        <f t="shared" si="575"/>
        <v>211849.28</v>
      </c>
      <c r="DZ306" s="2">
        <f t="shared" si="575"/>
        <v>440337.14</v>
      </c>
      <c r="EA306" s="2">
        <f t="shared" si="576"/>
        <v>606678.97</v>
      </c>
      <c r="EB306" s="2">
        <f t="shared" si="576"/>
        <v>264983.83</v>
      </c>
      <c r="EC306" s="2">
        <f t="shared" si="576"/>
        <v>112196.29</v>
      </c>
      <c r="ED306" s="2">
        <f t="shared" si="576"/>
        <v>606490.69999999995</v>
      </c>
      <c r="EE306" s="2">
        <f t="shared" si="576"/>
        <v>69368.460000000006</v>
      </c>
      <c r="EF306" s="2">
        <f t="shared" si="576"/>
        <v>327633.84999999998</v>
      </c>
      <c r="EG306" s="2">
        <f t="shared" si="576"/>
        <v>120677.96</v>
      </c>
      <c r="EH306" s="2">
        <f t="shared" si="576"/>
        <v>51207.78</v>
      </c>
      <c r="EI306" s="2">
        <f t="shared" si="576"/>
        <v>3323220.8</v>
      </c>
      <c r="EJ306" s="2">
        <f t="shared" si="576"/>
        <v>2056399.34</v>
      </c>
      <c r="EK306" s="2">
        <f t="shared" si="576"/>
        <v>137117.85</v>
      </c>
      <c r="EL306" s="2">
        <f t="shared" si="576"/>
        <v>36713.550000000003</v>
      </c>
      <c r="EM306" s="2">
        <f t="shared" si="576"/>
        <v>247634.55</v>
      </c>
      <c r="EN306" s="2">
        <f t="shared" si="576"/>
        <v>285190.57</v>
      </c>
      <c r="EO306" s="2">
        <f t="shared" si="576"/>
        <v>144936.91</v>
      </c>
      <c r="EP306" s="2">
        <f t="shared" si="576"/>
        <v>223170.3</v>
      </c>
      <c r="EQ306" s="2">
        <f t="shared" si="576"/>
        <v>1024267.5</v>
      </c>
      <c r="ER306" s="2">
        <f t="shared" si="576"/>
        <v>209171.85</v>
      </c>
      <c r="ES306" s="2">
        <f t="shared" si="576"/>
        <v>106678.02</v>
      </c>
      <c r="ET306" s="2">
        <f t="shared" si="576"/>
        <v>133939.82999999999</v>
      </c>
      <c r="EU306" s="2">
        <f t="shared" si="576"/>
        <v>189375.43</v>
      </c>
      <c r="EV306" s="2">
        <f t="shared" si="576"/>
        <v>43464.959999999999</v>
      </c>
      <c r="EW306" s="2">
        <f t="shared" si="576"/>
        <v>341846.47</v>
      </c>
      <c r="EX306" s="2">
        <f t="shared" si="576"/>
        <v>19788.41</v>
      </c>
      <c r="EY306" s="2">
        <f t="shared" si="576"/>
        <v>106184.84</v>
      </c>
      <c r="EZ306" s="2">
        <f t="shared" si="576"/>
        <v>92250.34</v>
      </c>
      <c r="FA306" s="2">
        <f t="shared" si="576"/>
        <v>1567984.63</v>
      </c>
      <c r="FB306" s="2">
        <f t="shared" si="576"/>
        <v>469609.63</v>
      </c>
      <c r="FC306" s="2">
        <f t="shared" si="576"/>
        <v>926616</v>
      </c>
      <c r="FD306" s="2">
        <f t="shared" si="576"/>
        <v>157711.57</v>
      </c>
      <c r="FE306" s="2">
        <f t="shared" si="576"/>
        <v>64813.09</v>
      </c>
      <c r="FF306" s="2">
        <f t="shared" si="576"/>
        <v>70542.399999999994</v>
      </c>
      <c r="FG306" s="2">
        <f t="shared" si="576"/>
        <v>71488.67</v>
      </c>
      <c r="FH306" s="2">
        <f t="shared" si="576"/>
        <v>112198.64</v>
      </c>
      <c r="FI306" s="2">
        <f t="shared" si="576"/>
        <v>558618.73</v>
      </c>
      <c r="FJ306" s="2">
        <f t="shared" si="576"/>
        <v>861473.15</v>
      </c>
      <c r="FK306" s="2">
        <f t="shared" si="576"/>
        <v>927120.98</v>
      </c>
      <c r="FL306" s="2">
        <f t="shared" si="576"/>
        <v>1829177.87</v>
      </c>
      <c r="FM306" s="2">
        <f t="shared" si="576"/>
        <v>532404.37</v>
      </c>
      <c r="FN306" s="2">
        <f t="shared" si="576"/>
        <v>3532207.73</v>
      </c>
      <c r="FO306" s="2">
        <f t="shared" si="576"/>
        <v>629176.46</v>
      </c>
      <c r="FP306" s="2">
        <f t="shared" si="576"/>
        <v>752042.46</v>
      </c>
      <c r="FQ306" s="2">
        <f t="shared" si="576"/>
        <v>409839.03</v>
      </c>
      <c r="FR306" s="2">
        <f t="shared" si="576"/>
        <v>177143.45</v>
      </c>
      <c r="FS306" s="2">
        <f t="shared" si="576"/>
        <v>72860.350000000006</v>
      </c>
      <c r="FT306" s="2">
        <f t="shared" si="576"/>
        <v>109456.97</v>
      </c>
      <c r="FU306" s="2">
        <f t="shared" si="576"/>
        <v>297429.19</v>
      </c>
      <c r="FV306" s="2">
        <f t="shared" si="576"/>
        <v>195022.78</v>
      </c>
      <c r="FW306" s="2">
        <f t="shared" si="576"/>
        <v>48430.720000000001</v>
      </c>
      <c r="FX306" s="2">
        <f t="shared" si="576"/>
        <v>39107.11</v>
      </c>
      <c r="FY306" s="2"/>
      <c r="FZ306" s="73">
        <f>SUM(C306:FX306)</f>
        <v>249920454.67219993</v>
      </c>
      <c r="GA306" s="62"/>
      <c r="GB306" s="62">
        <f>FZ306-GA306</f>
        <v>249920454.67219993</v>
      </c>
      <c r="GC306" s="2"/>
      <c r="GD306" s="2"/>
      <c r="GE306" s="2"/>
      <c r="GF306" s="2"/>
      <c r="GG306" s="2"/>
      <c r="GH306" s="2"/>
      <c r="GI306" s="2"/>
      <c r="GJ306" s="2"/>
      <c r="GK306" s="2"/>
    </row>
    <row r="307" spans="1:193" x14ac:dyDescent="0.35">
      <c r="A307" s="3" t="s">
        <v>613</v>
      </c>
      <c r="B307" s="2" t="s">
        <v>599</v>
      </c>
      <c r="C307" s="2">
        <f>IF(C304-C305-C306&lt;0,0,C304-C305-C306)</f>
        <v>42708354.098259531</v>
      </c>
      <c r="D307" s="2">
        <f t="shared" ref="D307:BO307" si="577">IF(D304-D305-D306&lt;0,0,D304-D305-D306)</f>
        <v>303689622.13692963</v>
      </c>
      <c r="E307" s="2">
        <f t="shared" si="577"/>
        <v>32924812.258032903</v>
      </c>
      <c r="F307" s="2">
        <f t="shared" si="577"/>
        <v>187804407.65974981</v>
      </c>
      <c r="G307" s="2">
        <f t="shared" si="577"/>
        <v>7179311.9984986922</v>
      </c>
      <c r="H307" s="2">
        <f t="shared" si="577"/>
        <v>8986529.0813214183</v>
      </c>
      <c r="I307" s="2">
        <f t="shared" si="577"/>
        <v>62195103.685725436</v>
      </c>
      <c r="J307" s="2">
        <f t="shared" si="577"/>
        <v>17869910.921780955</v>
      </c>
      <c r="K307" s="2">
        <f t="shared" si="577"/>
        <v>2749686.4027969423</v>
      </c>
      <c r="L307" s="2">
        <f t="shared" si="577"/>
        <v>236757.08991099009</v>
      </c>
      <c r="M307" s="2">
        <f t="shared" si="577"/>
        <v>3028763.9688981809</v>
      </c>
      <c r="N307" s="2">
        <f t="shared" si="577"/>
        <v>390469436.15067565</v>
      </c>
      <c r="O307" s="2">
        <f t="shared" si="577"/>
        <v>59137181.192880452</v>
      </c>
      <c r="P307" s="2">
        <f t="shared" si="577"/>
        <v>3589823.8539000512</v>
      </c>
      <c r="Q307" s="2">
        <f t="shared" si="577"/>
        <v>335174028.04222238</v>
      </c>
      <c r="R307" s="2">
        <f t="shared" si="577"/>
        <v>77573878.132978618</v>
      </c>
      <c r="S307" s="2">
        <f t="shared" si="577"/>
        <v>2057853.9401542768</v>
      </c>
      <c r="T307" s="2">
        <f t="shared" si="577"/>
        <v>2593156.0555545408</v>
      </c>
      <c r="U307" s="2">
        <f t="shared" si="577"/>
        <v>589426.8960193448</v>
      </c>
      <c r="V307" s="2">
        <f t="shared" si="577"/>
        <v>3146228.9301473056</v>
      </c>
      <c r="W307" s="2">
        <f t="shared" si="577"/>
        <v>1105481.1650632829</v>
      </c>
      <c r="X307" s="2">
        <f t="shared" si="577"/>
        <v>939225.07604482467</v>
      </c>
      <c r="Y307" s="2">
        <f t="shared" si="577"/>
        <v>8865496.9294173829</v>
      </c>
      <c r="Z307" s="2">
        <f t="shared" si="577"/>
        <v>3158343.5989486151</v>
      </c>
      <c r="AA307" s="2">
        <f t="shared" si="577"/>
        <v>157145023.56646496</v>
      </c>
      <c r="AB307" s="2">
        <f t="shared" si="577"/>
        <v>12349993.270811575</v>
      </c>
      <c r="AC307" s="2">
        <f t="shared" si="577"/>
        <v>46928.811534884386</v>
      </c>
      <c r="AD307" s="2">
        <f t="shared" si="577"/>
        <v>5830973.557701665</v>
      </c>
      <c r="AE307" s="2">
        <f t="shared" si="577"/>
        <v>1534687.1156789223</v>
      </c>
      <c r="AF307" s="2">
        <f t="shared" si="577"/>
        <v>2153233.8471998554</v>
      </c>
      <c r="AG307" s="2">
        <f t="shared" si="577"/>
        <v>2735108.3802919602</v>
      </c>
      <c r="AH307" s="2">
        <f t="shared" si="577"/>
        <v>10060289.425039226</v>
      </c>
      <c r="AI307" s="2">
        <f t="shared" si="577"/>
        <v>5092742.9976035673</v>
      </c>
      <c r="AJ307" s="2">
        <f t="shared" si="577"/>
        <v>2594141.8047352014</v>
      </c>
      <c r="AK307" s="2">
        <f t="shared" si="577"/>
        <v>1897801.3931449708</v>
      </c>
      <c r="AL307" s="2">
        <f t="shared" si="577"/>
        <v>2104585.6067828774</v>
      </c>
      <c r="AM307" s="2">
        <f t="shared" si="577"/>
        <v>3389122.5225135516</v>
      </c>
      <c r="AN307" s="2">
        <f t="shared" si="577"/>
        <v>155.61311450070934</v>
      </c>
      <c r="AO307" s="2">
        <f t="shared" si="577"/>
        <v>28867223.648294359</v>
      </c>
      <c r="AP307" s="2">
        <f t="shared" si="577"/>
        <v>303432030.12340242</v>
      </c>
      <c r="AQ307" s="2">
        <f t="shared" si="577"/>
        <v>2607192.4587837267</v>
      </c>
      <c r="AR307" s="2">
        <f t="shared" si="577"/>
        <v>368530301.0832836</v>
      </c>
      <c r="AS307" s="2">
        <f t="shared" si="577"/>
        <v>16269662.28080189</v>
      </c>
      <c r="AT307" s="2">
        <f t="shared" si="577"/>
        <v>15325970.578448143</v>
      </c>
      <c r="AU307" s="2">
        <f t="shared" si="577"/>
        <v>2741382.127662973</v>
      </c>
      <c r="AV307" s="2">
        <f t="shared" si="577"/>
        <v>3594873.0809301035</v>
      </c>
      <c r="AW307" s="2">
        <f t="shared" si="577"/>
        <v>3437696.7963046529</v>
      </c>
      <c r="AX307" s="2">
        <f t="shared" si="577"/>
        <v>1314756.5299209843</v>
      </c>
      <c r="AY307" s="2">
        <f t="shared" si="577"/>
        <v>4118247.9225792503</v>
      </c>
      <c r="AZ307" s="2">
        <f t="shared" si="577"/>
        <v>119950355.49385388</v>
      </c>
      <c r="BA307" s="2">
        <f t="shared" si="577"/>
        <v>72056229.213043988</v>
      </c>
      <c r="BB307" s="2">
        <f t="shared" si="577"/>
        <v>75051169.538581595</v>
      </c>
      <c r="BC307" s="2">
        <f t="shared" si="577"/>
        <v>174479785.91457877</v>
      </c>
      <c r="BD307" s="2">
        <f t="shared" si="577"/>
        <v>21794768.315801427</v>
      </c>
      <c r="BE307" s="2">
        <f t="shared" si="577"/>
        <v>6971593.5642609391</v>
      </c>
      <c r="BF307" s="2">
        <f t="shared" si="577"/>
        <v>193461579.9717119</v>
      </c>
      <c r="BG307" s="2">
        <f t="shared" si="577"/>
        <v>9999584.7220618408</v>
      </c>
      <c r="BH307" s="2">
        <f t="shared" si="577"/>
        <v>5149062.2991094682</v>
      </c>
      <c r="BI307" s="2">
        <f t="shared" si="577"/>
        <v>3838564.9490305223</v>
      </c>
      <c r="BJ307" s="2">
        <f t="shared" si="577"/>
        <v>40074446.521118678</v>
      </c>
      <c r="BK307" s="2">
        <f t="shared" si="577"/>
        <v>335747809.13932365</v>
      </c>
      <c r="BL307" s="2">
        <f t="shared" si="577"/>
        <v>1643913.9090335057</v>
      </c>
      <c r="BM307" s="2">
        <f t="shared" si="577"/>
        <v>4168688.6295538102</v>
      </c>
      <c r="BN307" s="2">
        <f t="shared" si="577"/>
        <v>22243176.488900524</v>
      </c>
      <c r="BO307" s="2">
        <f t="shared" si="577"/>
        <v>9271969.816346854</v>
      </c>
      <c r="BP307" s="2">
        <f t="shared" ref="BP307:EA307" si="578">IF(BP304-BP305-BP306&lt;0,0,BP304-BP305-BP306)</f>
        <v>34.72482001921162</v>
      </c>
      <c r="BQ307" s="2">
        <f t="shared" si="578"/>
        <v>13256848.81168009</v>
      </c>
      <c r="BR307" s="2">
        <f t="shared" si="578"/>
        <v>39457428.333155401</v>
      </c>
      <c r="BS307" s="2">
        <f t="shared" si="578"/>
        <v>10561902.715696566</v>
      </c>
      <c r="BT307" s="2">
        <f t="shared" si="578"/>
        <v>2407769.7848004662</v>
      </c>
      <c r="BU307" s="2">
        <f t="shared" si="578"/>
        <v>3392237.9627184607</v>
      </c>
      <c r="BV307" s="2">
        <f t="shared" si="578"/>
        <v>142.8063880065456</v>
      </c>
      <c r="BW307" s="2">
        <f t="shared" si="578"/>
        <v>4424626.2265954167</v>
      </c>
      <c r="BX307" s="2">
        <f t="shared" si="578"/>
        <v>79264.344510185081</v>
      </c>
      <c r="BY307" s="2">
        <f t="shared" si="578"/>
        <v>2040399.6462670732</v>
      </c>
      <c r="BZ307" s="2">
        <f t="shared" si="578"/>
        <v>2710829.1232150928</v>
      </c>
      <c r="CA307" s="2">
        <f t="shared" si="578"/>
        <v>154870.53468736314</v>
      </c>
      <c r="CB307" s="2">
        <f t="shared" si="578"/>
        <v>389864016.10368705</v>
      </c>
      <c r="CC307" s="2">
        <f t="shared" si="578"/>
        <v>2880609.4675802509</v>
      </c>
      <c r="CD307" s="2">
        <f t="shared" si="578"/>
        <v>652265.159628717</v>
      </c>
      <c r="CE307" s="2">
        <f t="shared" si="578"/>
        <v>1813548.2450374363</v>
      </c>
      <c r="CF307" s="2">
        <f t="shared" si="578"/>
        <v>1323692.5969720019</v>
      </c>
      <c r="CG307" s="2">
        <f t="shared" si="578"/>
        <v>2803460.232445417</v>
      </c>
      <c r="CH307" s="2">
        <f t="shared" si="578"/>
        <v>1606178.2538727769</v>
      </c>
      <c r="CI307" s="2">
        <f t="shared" si="578"/>
        <v>4836603.0765090557</v>
      </c>
      <c r="CJ307" s="2">
        <f t="shared" si="578"/>
        <v>0</v>
      </c>
      <c r="CK307" s="2">
        <f t="shared" si="578"/>
        <v>34188822.83848317</v>
      </c>
      <c r="CL307" s="2">
        <f t="shared" si="578"/>
        <v>10510630.041682934</v>
      </c>
      <c r="CM307" s="2">
        <f t="shared" si="578"/>
        <v>7008408.4399968553</v>
      </c>
      <c r="CN307" s="2">
        <f t="shared" si="578"/>
        <v>197065375.56981823</v>
      </c>
      <c r="CO307" s="2">
        <f t="shared" si="578"/>
        <v>52330505.725000754</v>
      </c>
      <c r="CP307" s="2">
        <f t="shared" si="578"/>
        <v>309.67523480625823</v>
      </c>
      <c r="CQ307" s="2">
        <f t="shared" si="578"/>
        <v>6618809.9853868168</v>
      </c>
      <c r="CR307" s="2">
        <f t="shared" si="578"/>
        <v>2912371.6985975732</v>
      </c>
      <c r="CS307" s="2">
        <f t="shared" si="578"/>
        <v>2378451.1942967214</v>
      </c>
      <c r="CT307" s="2">
        <f t="shared" si="578"/>
        <v>1570907.9212030773</v>
      </c>
      <c r="CU307" s="2">
        <f t="shared" si="578"/>
        <v>4852294.4378786357</v>
      </c>
      <c r="CV307" s="2">
        <f t="shared" si="578"/>
        <v>734497.65741228941</v>
      </c>
      <c r="CW307" s="2">
        <f t="shared" si="578"/>
        <v>2175453.9736604905</v>
      </c>
      <c r="CX307" s="2">
        <f t="shared" si="578"/>
        <v>3415855.3396349223</v>
      </c>
      <c r="CY307" s="2">
        <f t="shared" si="578"/>
        <v>1045395.9150774679</v>
      </c>
      <c r="CZ307" s="2">
        <f t="shared" si="578"/>
        <v>13058582.477657966</v>
      </c>
      <c r="DA307" s="2">
        <f t="shared" si="578"/>
        <v>2303105.1261013714</v>
      </c>
      <c r="DB307" s="2">
        <f t="shared" si="578"/>
        <v>3549673.4748282661</v>
      </c>
      <c r="DC307" s="2">
        <f t="shared" si="578"/>
        <v>2169927.556419461</v>
      </c>
      <c r="DD307" s="2">
        <f t="shared" si="578"/>
        <v>2478312.4853906478</v>
      </c>
      <c r="DE307" s="2">
        <f t="shared" si="578"/>
        <v>2210142.4710481572</v>
      </c>
      <c r="DF307" s="2">
        <f t="shared" si="578"/>
        <v>134853358.95825332</v>
      </c>
      <c r="DG307" s="2">
        <f t="shared" si="578"/>
        <v>440666.22339707479</v>
      </c>
      <c r="DH307" s="2">
        <f t="shared" si="578"/>
        <v>8173248.0825850619</v>
      </c>
      <c r="DI307" s="2">
        <f t="shared" si="578"/>
        <v>11417820.693777133</v>
      </c>
      <c r="DJ307" s="2">
        <f t="shared" si="578"/>
        <v>6009593.6112832129</v>
      </c>
      <c r="DK307" s="2">
        <f t="shared" si="578"/>
        <v>4809471.0213672817</v>
      </c>
      <c r="DL307" s="2">
        <f t="shared" si="578"/>
        <v>38803783.422653101</v>
      </c>
      <c r="DM307" s="2">
        <f t="shared" si="578"/>
        <v>3670547.4177015694</v>
      </c>
      <c r="DN307" s="2">
        <f t="shared" si="578"/>
        <v>7826564.2614514641</v>
      </c>
      <c r="DO307" s="2">
        <f t="shared" si="578"/>
        <v>27514912.44245407</v>
      </c>
      <c r="DP307" s="2">
        <f t="shared" si="578"/>
        <v>2876317.9490527376</v>
      </c>
      <c r="DQ307" s="2">
        <f t="shared" si="578"/>
        <v>89.037633132364135</v>
      </c>
      <c r="DR307" s="2">
        <f t="shared" si="578"/>
        <v>12493072.698305577</v>
      </c>
      <c r="DS307" s="2">
        <f t="shared" si="578"/>
        <v>6206489.2415195992</v>
      </c>
      <c r="DT307" s="2">
        <f t="shared" si="578"/>
        <v>3310761.0512318863</v>
      </c>
      <c r="DU307" s="2">
        <f t="shared" si="578"/>
        <v>4246604.3413110096</v>
      </c>
      <c r="DV307" s="2">
        <f t="shared" si="578"/>
        <v>3459988.1626730314</v>
      </c>
      <c r="DW307" s="2">
        <f t="shared" si="578"/>
        <v>3846813.0057475036</v>
      </c>
      <c r="DX307" s="2">
        <f t="shared" si="578"/>
        <v>851142.2298990608</v>
      </c>
      <c r="DY307" s="2">
        <f t="shared" si="578"/>
        <v>695501.70396626857</v>
      </c>
      <c r="DZ307" s="2">
        <f t="shared" si="578"/>
        <v>2000183.8273717784</v>
      </c>
      <c r="EA307" s="2">
        <f t="shared" si="578"/>
        <v>203.66560595645569</v>
      </c>
      <c r="EB307" s="2">
        <f t="shared" ref="EB307:FX307" si="579">IF(EB304-EB305-EB306&lt;0,0,EB304-EB305-EB306)</f>
        <v>3883849.8245536466</v>
      </c>
      <c r="EC307" s="2">
        <f t="shared" si="579"/>
        <v>2964252.8184399921</v>
      </c>
      <c r="ED307" s="2">
        <f t="shared" si="579"/>
        <v>2463.7251073301304</v>
      </c>
      <c r="EE307" s="2">
        <f t="shared" si="579"/>
        <v>3048205.6847577989</v>
      </c>
      <c r="EF307" s="2">
        <f t="shared" si="579"/>
        <v>12422575.880439814</v>
      </c>
      <c r="EG307" s="2">
        <f t="shared" si="579"/>
        <v>3149299.0261523956</v>
      </c>
      <c r="EH307" s="2">
        <f t="shared" si="579"/>
        <v>3662089.8149545025</v>
      </c>
      <c r="EI307" s="2">
        <f t="shared" si="579"/>
        <v>111807670.16816987</v>
      </c>
      <c r="EJ307" s="2">
        <f t="shared" si="579"/>
        <v>75173869.629101574</v>
      </c>
      <c r="EK307" s="2">
        <f t="shared" si="579"/>
        <v>4704954.9512247555</v>
      </c>
      <c r="EL307" s="2">
        <f t="shared" si="579"/>
        <v>4025175.8048703875</v>
      </c>
      <c r="EM307" s="2">
        <f t="shared" si="579"/>
        <v>2187822.6087195235</v>
      </c>
      <c r="EN307" s="2">
        <f t="shared" si="579"/>
        <v>9035259.560138585</v>
      </c>
      <c r="EO307" s="2">
        <f t="shared" si="579"/>
        <v>3118483.7556683896</v>
      </c>
      <c r="EP307" s="2">
        <f t="shared" si="579"/>
        <v>2004676.2101899192</v>
      </c>
      <c r="EQ307" s="2">
        <f t="shared" si="579"/>
        <v>17829206.397605099</v>
      </c>
      <c r="ER307" s="2">
        <f t="shared" si="579"/>
        <v>1752370.7138720155</v>
      </c>
      <c r="ES307" s="2">
        <f t="shared" si="579"/>
        <v>2143747.4928483567</v>
      </c>
      <c r="ET307" s="2">
        <f t="shared" si="579"/>
        <v>2706707.6994281514</v>
      </c>
      <c r="EU307" s="2">
        <f t="shared" si="579"/>
        <v>6507083.6779964119</v>
      </c>
      <c r="EV307" s="2">
        <f t="shared" si="579"/>
        <v>481111.70365825173</v>
      </c>
      <c r="EW307" s="2">
        <f t="shared" si="579"/>
        <v>2198452.3863901021</v>
      </c>
      <c r="EX307" s="2">
        <f t="shared" si="579"/>
        <v>3251150.5726996134</v>
      </c>
      <c r="EY307" s="2">
        <f t="shared" si="579"/>
        <v>6672338.3582977504</v>
      </c>
      <c r="EZ307" s="2">
        <f t="shared" si="579"/>
        <v>1878901.8489386879</v>
      </c>
      <c r="FA307" s="2">
        <f t="shared" si="579"/>
        <v>0</v>
      </c>
      <c r="FB307" s="2">
        <f t="shared" si="579"/>
        <v>0</v>
      </c>
      <c r="FC307" s="2">
        <f t="shared" si="579"/>
        <v>5512216.299894236</v>
      </c>
      <c r="FD307" s="2">
        <f t="shared" si="579"/>
        <v>4092852.9582429263</v>
      </c>
      <c r="FE307" s="2">
        <f t="shared" si="579"/>
        <v>1079649.7747729507</v>
      </c>
      <c r="FF307" s="2">
        <f t="shared" si="579"/>
        <v>2831268.0986759569</v>
      </c>
      <c r="FG307" s="2">
        <f t="shared" si="579"/>
        <v>1715407.34100734</v>
      </c>
      <c r="FH307" s="2">
        <f t="shared" si="579"/>
        <v>650299.24429316923</v>
      </c>
      <c r="FI307" s="2">
        <f t="shared" si="579"/>
        <v>5554063.2293085027</v>
      </c>
      <c r="FJ307" s="2">
        <f t="shared" si="579"/>
        <v>0</v>
      </c>
      <c r="FK307" s="2">
        <f t="shared" si="579"/>
        <v>4389690.2963158488</v>
      </c>
      <c r="FL307" s="2">
        <f t="shared" si="579"/>
        <v>30676492.990254413</v>
      </c>
      <c r="FM307" s="2">
        <f t="shared" si="579"/>
        <v>16551554.678163128</v>
      </c>
      <c r="FN307" s="2">
        <f t="shared" si="579"/>
        <v>178096655.81168416</v>
      </c>
      <c r="FO307" s="2">
        <f t="shared" si="579"/>
        <v>283.40624418947846</v>
      </c>
      <c r="FP307" s="2">
        <f t="shared" si="579"/>
        <v>8284237.8261431614</v>
      </c>
      <c r="FQ307" s="2">
        <f t="shared" si="579"/>
        <v>0</v>
      </c>
      <c r="FR307" s="2">
        <f t="shared" si="579"/>
        <v>112.95381732395617</v>
      </c>
      <c r="FS307" s="2">
        <f t="shared" si="579"/>
        <v>961737.11084763019</v>
      </c>
      <c r="FT307" s="2">
        <f t="shared" si="579"/>
        <v>0</v>
      </c>
      <c r="FU307" s="2">
        <f t="shared" si="579"/>
        <v>5969710.2658252642</v>
      </c>
      <c r="FV307" s="2">
        <f t="shared" si="579"/>
        <v>6039798.5123094274</v>
      </c>
      <c r="FW307" s="2">
        <f t="shared" si="579"/>
        <v>2328432.8585234322</v>
      </c>
      <c r="FX307" s="2">
        <f t="shared" si="579"/>
        <v>1217037.4807129013</v>
      </c>
      <c r="FY307" s="2"/>
      <c r="FZ307" s="73">
        <f>SUM(C307:FX307)</f>
        <v>5293764558.9508343</v>
      </c>
      <c r="GA307" s="62"/>
      <c r="GB307" s="62">
        <f>FZ307-GA307</f>
        <v>5293764558.9508343</v>
      </c>
      <c r="GC307" s="2"/>
      <c r="GD307" s="2"/>
      <c r="GE307" s="2"/>
      <c r="GF307" s="2"/>
      <c r="GG307" s="2"/>
      <c r="GH307" s="2"/>
      <c r="GI307" s="2"/>
      <c r="GJ307" s="2"/>
      <c r="GK307" s="2"/>
    </row>
    <row r="308" spans="1:193" x14ac:dyDescent="0.35">
      <c r="A308" s="3" t="s">
        <v>614</v>
      </c>
      <c r="B308" s="2" t="s">
        <v>615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0</v>
      </c>
      <c r="BI308" s="2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0</v>
      </c>
      <c r="BU308" s="2">
        <v>0</v>
      </c>
      <c r="BV308" s="2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G308" s="2">
        <v>0</v>
      </c>
      <c r="CH308" s="2">
        <v>0</v>
      </c>
      <c r="CI308" s="2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2">
        <v>0</v>
      </c>
      <c r="CU308" s="2">
        <v>0</v>
      </c>
      <c r="CV308" s="2">
        <v>0</v>
      </c>
      <c r="CW308" s="2">
        <v>0</v>
      </c>
      <c r="CX308" s="2">
        <v>0</v>
      </c>
      <c r="CY308" s="2">
        <v>0</v>
      </c>
      <c r="CZ308" s="2">
        <v>0</v>
      </c>
      <c r="DA308" s="2">
        <v>0</v>
      </c>
      <c r="DB308" s="2">
        <v>0</v>
      </c>
      <c r="DC308" s="2">
        <v>0</v>
      </c>
      <c r="DD308" s="2">
        <v>0</v>
      </c>
      <c r="DE308" s="2">
        <v>0</v>
      </c>
      <c r="DF308" s="2">
        <v>0</v>
      </c>
      <c r="DG308" s="2">
        <v>0</v>
      </c>
      <c r="DH308" s="2">
        <v>0</v>
      </c>
      <c r="DI308" s="2">
        <v>0</v>
      </c>
      <c r="DJ308" s="2">
        <v>0</v>
      </c>
      <c r="DK308" s="2">
        <v>0</v>
      </c>
      <c r="DL308" s="2">
        <v>0</v>
      </c>
      <c r="DM308" s="2">
        <v>0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0</v>
      </c>
      <c r="DT308" s="2">
        <v>0</v>
      </c>
      <c r="DU308" s="2">
        <v>0</v>
      </c>
      <c r="DV308" s="2">
        <v>0</v>
      </c>
      <c r="DW308" s="2">
        <v>0</v>
      </c>
      <c r="DX308" s="2">
        <v>0</v>
      </c>
      <c r="DY308" s="2">
        <v>0</v>
      </c>
      <c r="DZ308" s="2">
        <v>0</v>
      </c>
      <c r="EA308" s="2">
        <v>0</v>
      </c>
      <c r="EB308" s="2">
        <v>0</v>
      </c>
      <c r="EC308" s="2">
        <v>0</v>
      </c>
      <c r="ED308" s="2">
        <v>0</v>
      </c>
      <c r="EE308" s="2">
        <v>0</v>
      </c>
      <c r="EF308" s="2">
        <v>0</v>
      </c>
      <c r="EG308" s="2">
        <v>0</v>
      </c>
      <c r="EH308" s="2">
        <v>0</v>
      </c>
      <c r="EI308" s="2">
        <v>0</v>
      </c>
      <c r="EJ308" s="2">
        <v>0</v>
      </c>
      <c r="EK308" s="2">
        <v>0</v>
      </c>
      <c r="EL308" s="2">
        <v>0</v>
      </c>
      <c r="EM308" s="2">
        <v>0</v>
      </c>
      <c r="EN308" s="2">
        <v>0</v>
      </c>
      <c r="EO308" s="2">
        <v>0</v>
      </c>
      <c r="EP308" s="2">
        <v>0</v>
      </c>
      <c r="EQ308" s="2">
        <v>0</v>
      </c>
      <c r="ER308" s="2">
        <v>0</v>
      </c>
      <c r="ES308" s="2">
        <v>0</v>
      </c>
      <c r="ET308" s="2">
        <v>0</v>
      </c>
      <c r="EU308" s="2">
        <v>0</v>
      </c>
      <c r="EV308" s="2">
        <v>0</v>
      </c>
      <c r="EW308" s="2">
        <v>0</v>
      </c>
      <c r="EX308" s="2">
        <v>0</v>
      </c>
      <c r="EY308" s="2">
        <v>0</v>
      </c>
      <c r="EZ308" s="2">
        <v>0</v>
      </c>
      <c r="FA308" s="2">
        <v>0</v>
      </c>
      <c r="FB308" s="2">
        <v>0</v>
      </c>
      <c r="FC308" s="2">
        <v>0</v>
      </c>
      <c r="FD308" s="2">
        <v>0</v>
      </c>
      <c r="FE308" s="2">
        <v>0</v>
      </c>
      <c r="FF308" s="2">
        <v>0</v>
      </c>
      <c r="FG308" s="2">
        <v>0</v>
      </c>
      <c r="FH308" s="2">
        <v>0</v>
      </c>
      <c r="FI308" s="2">
        <v>0</v>
      </c>
      <c r="FJ308" s="2">
        <v>0</v>
      </c>
      <c r="FK308" s="2">
        <v>0</v>
      </c>
      <c r="FL308" s="2">
        <v>0</v>
      </c>
      <c r="FM308" s="2">
        <v>0</v>
      </c>
      <c r="FN308" s="2">
        <v>0</v>
      </c>
      <c r="FO308" s="2">
        <v>0</v>
      </c>
      <c r="FP308" s="2">
        <v>0</v>
      </c>
      <c r="FQ308" s="2">
        <v>0</v>
      </c>
      <c r="FR308" s="2">
        <v>0</v>
      </c>
      <c r="FS308" s="2">
        <v>0</v>
      </c>
      <c r="FT308" s="2">
        <v>0</v>
      </c>
      <c r="FU308" s="2">
        <v>0</v>
      </c>
      <c r="FV308" s="2">
        <v>0</v>
      </c>
      <c r="FW308" s="2">
        <v>0</v>
      </c>
      <c r="FX308" s="2">
        <v>0</v>
      </c>
      <c r="FY308" s="2"/>
      <c r="FZ308" s="73">
        <f>SUM(C308:FX308)</f>
        <v>0</v>
      </c>
      <c r="GA308" s="62"/>
      <c r="GB308" s="62">
        <f>FZ308-GA308</f>
        <v>0</v>
      </c>
      <c r="GC308" s="2"/>
      <c r="GD308" s="2"/>
      <c r="GE308" s="2"/>
      <c r="GF308" s="2"/>
      <c r="GG308" s="2"/>
      <c r="GH308" s="2"/>
      <c r="GI308" s="2"/>
      <c r="GJ308" s="2"/>
      <c r="GK308" s="2"/>
    </row>
    <row r="309" spans="1:193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>
        <v>115733</v>
      </c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>
        <f>FA308-FA309</f>
        <v>0</v>
      </c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>
        <v>410873</v>
      </c>
      <c r="FQ309" s="2"/>
      <c r="FR309" s="2"/>
      <c r="FS309" s="2"/>
      <c r="FT309" s="2"/>
      <c r="FU309" s="2"/>
      <c r="FV309" s="2"/>
      <c r="FW309" s="2"/>
      <c r="FX309" s="2"/>
      <c r="FY309" s="2"/>
      <c r="FZ309" s="73"/>
      <c r="GA309" s="76"/>
      <c r="GB309" s="2"/>
      <c r="GC309" s="77"/>
      <c r="GD309" s="2"/>
      <c r="GE309" s="2"/>
      <c r="GF309" s="2"/>
      <c r="GG309" s="2"/>
      <c r="GH309" s="2"/>
      <c r="GI309" s="2"/>
      <c r="GJ309" s="2"/>
      <c r="GK309" s="2"/>
    </row>
    <row r="310" spans="1:193" x14ac:dyDescent="0.35">
      <c r="A310" s="3" t="s">
        <v>616</v>
      </c>
      <c r="B310" s="2" t="s">
        <v>617</v>
      </c>
      <c r="C310" s="2">
        <f t="shared" ref="C310:AH310" si="580">(C304-C308)/C103</f>
        <v>12092.061088873552</v>
      </c>
      <c r="D310" s="2">
        <f t="shared" si="580"/>
        <v>11552.875355769773</v>
      </c>
      <c r="E310" s="2">
        <f t="shared" si="580"/>
        <v>12566.899711085018</v>
      </c>
      <c r="F310" s="2">
        <f t="shared" si="580"/>
        <v>11427.587342481673</v>
      </c>
      <c r="G310" s="2">
        <f t="shared" si="580"/>
        <v>11981.875295392954</v>
      </c>
      <c r="H310" s="2">
        <f t="shared" si="580"/>
        <v>12235.495798319327</v>
      </c>
      <c r="I310" s="2">
        <f t="shared" si="580"/>
        <v>12312.354327959751</v>
      </c>
      <c r="J310" s="2">
        <f t="shared" si="580"/>
        <v>11937.668138832998</v>
      </c>
      <c r="K310" s="2">
        <f t="shared" si="580"/>
        <v>17270.215372233397</v>
      </c>
      <c r="L310" s="2">
        <f t="shared" si="580"/>
        <v>12238.881812949639</v>
      </c>
      <c r="M310" s="2">
        <f t="shared" si="580"/>
        <v>14091.927538100819</v>
      </c>
      <c r="N310" s="2">
        <f t="shared" si="580"/>
        <v>11701.898905933998</v>
      </c>
      <c r="O310" s="2">
        <f t="shared" si="580"/>
        <v>11165.965618784265</v>
      </c>
      <c r="P310" s="2">
        <f t="shared" si="580"/>
        <v>16721.60198083067</v>
      </c>
      <c r="Q310" s="2">
        <f t="shared" si="580"/>
        <v>12590.665555802881</v>
      </c>
      <c r="R310" s="2">
        <f t="shared" si="580"/>
        <v>11231.153412676056</v>
      </c>
      <c r="S310" s="2">
        <f t="shared" si="580"/>
        <v>12054.131961538462</v>
      </c>
      <c r="T310" s="2">
        <f t="shared" si="580"/>
        <v>20653.531374999999</v>
      </c>
      <c r="U310" s="2">
        <f t="shared" si="580"/>
        <v>25565.232222222225</v>
      </c>
      <c r="V310" s="2">
        <f t="shared" si="580"/>
        <v>16981.947905138342</v>
      </c>
      <c r="W310" s="2">
        <f t="shared" si="580"/>
        <v>25683.706666666669</v>
      </c>
      <c r="X310" s="2">
        <f t="shared" si="580"/>
        <v>25251.633599999997</v>
      </c>
      <c r="Y310" s="2">
        <f t="shared" si="580"/>
        <v>12572.069741527859</v>
      </c>
      <c r="Z310" s="2">
        <f t="shared" si="580"/>
        <v>16790.938398268398</v>
      </c>
      <c r="AA310" s="2">
        <f t="shared" si="580"/>
        <v>11387.201943782537</v>
      </c>
      <c r="AB310" s="2">
        <f t="shared" si="580"/>
        <v>11501.080524682946</v>
      </c>
      <c r="AC310" s="2">
        <f t="shared" si="580"/>
        <v>12589.151610619469</v>
      </c>
      <c r="AD310" s="2">
        <f t="shared" si="580"/>
        <v>11539.450277469479</v>
      </c>
      <c r="AE310" s="2">
        <f t="shared" si="580"/>
        <v>23107.114536082474</v>
      </c>
      <c r="AF310" s="2">
        <f t="shared" si="580"/>
        <v>20660.127012195124</v>
      </c>
      <c r="AG310" s="2">
        <f t="shared" si="580"/>
        <v>13406.563381725022</v>
      </c>
      <c r="AH310" s="2">
        <f t="shared" si="580"/>
        <v>12429.78120044053</v>
      </c>
      <c r="AI310" s="2">
        <f t="shared" ref="AI310:BN310" si="581">(AI304-AI308)/AI103</f>
        <v>14301.923733681462</v>
      </c>
      <c r="AJ310" s="2">
        <f t="shared" si="581"/>
        <v>20461.675041322313</v>
      </c>
      <c r="AK310" s="2">
        <f t="shared" si="581"/>
        <v>21046.232553846155</v>
      </c>
      <c r="AL310" s="2">
        <f t="shared" si="581"/>
        <v>16351.253795493933</v>
      </c>
      <c r="AM310" s="2">
        <f t="shared" si="581"/>
        <v>15799.309836601306</v>
      </c>
      <c r="AN310" s="2">
        <f t="shared" si="581"/>
        <v>16740.9127238806</v>
      </c>
      <c r="AO310" s="2">
        <f t="shared" si="581"/>
        <v>11551.730922237852</v>
      </c>
      <c r="AP310" s="2">
        <f t="shared" si="581"/>
        <v>12040.508430012595</v>
      </c>
      <c r="AQ310" s="2">
        <f t="shared" si="581"/>
        <v>17897.236374501994</v>
      </c>
      <c r="AR310" s="2">
        <f t="shared" si="581"/>
        <v>11185.725021224605</v>
      </c>
      <c r="AS310" s="2">
        <f t="shared" si="581"/>
        <v>12410.953593687735</v>
      </c>
      <c r="AT310" s="2">
        <f t="shared" si="581"/>
        <v>11642.707235951253</v>
      </c>
      <c r="AU310" s="2">
        <f t="shared" si="581"/>
        <v>17384.161902985074</v>
      </c>
      <c r="AV310" s="2">
        <f t="shared" si="581"/>
        <v>16973.312601351354</v>
      </c>
      <c r="AW310" s="2">
        <f t="shared" si="581"/>
        <v>17507.575564202336</v>
      </c>
      <c r="AX310" s="2">
        <f t="shared" si="581"/>
        <v>25402.864567901233</v>
      </c>
      <c r="AY310" s="2">
        <f t="shared" si="581"/>
        <v>15109.269833971903</v>
      </c>
      <c r="AZ310" s="2">
        <f t="shared" si="581"/>
        <v>11699.415713936987</v>
      </c>
      <c r="BA310" s="2">
        <f t="shared" si="581"/>
        <v>11051.118499449945</v>
      </c>
      <c r="BB310" s="2">
        <f t="shared" si="581"/>
        <v>11093.028494739103</v>
      </c>
      <c r="BC310" s="2">
        <f t="shared" si="581"/>
        <v>11464.061401077564</v>
      </c>
      <c r="BD310" s="2">
        <f t="shared" si="581"/>
        <v>11065.063950515463</v>
      </c>
      <c r="BE310" s="2">
        <f t="shared" si="581"/>
        <v>11957.466025641026</v>
      </c>
      <c r="BF310" s="2">
        <f t="shared" si="581"/>
        <v>11037.456144920858</v>
      </c>
      <c r="BG310" s="2">
        <f t="shared" si="581"/>
        <v>13030.485395824271</v>
      </c>
      <c r="BH310" s="2">
        <f t="shared" si="581"/>
        <v>13152.766254355402</v>
      </c>
      <c r="BI310" s="2">
        <f t="shared" si="581"/>
        <v>18222.392416502946</v>
      </c>
      <c r="BJ310" s="2">
        <f t="shared" si="581"/>
        <v>11062.874726440641</v>
      </c>
      <c r="BK310" s="2">
        <f t="shared" si="581"/>
        <v>11120.977530180644</v>
      </c>
      <c r="BL310" s="2">
        <f t="shared" si="581"/>
        <v>25922.250620689654</v>
      </c>
      <c r="BM310" s="2">
        <f t="shared" si="581"/>
        <v>15458.57681948424</v>
      </c>
      <c r="BN310" s="2">
        <f t="shared" si="581"/>
        <v>11257.725166194958</v>
      </c>
      <c r="BO310" s="2">
        <f t="shared" ref="BO310:DZ310" si="582">(BO304-BO308)/BO103</f>
        <v>11781.759032800674</v>
      </c>
      <c r="BP310" s="2">
        <f t="shared" si="582"/>
        <v>22064.082700729927</v>
      </c>
      <c r="BQ310" s="2">
        <f t="shared" si="582"/>
        <v>12438.222204519367</v>
      </c>
      <c r="BR310" s="2">
        <f t="shared" si="582"/>
        <v>11553.263781428092</v>
      </c>
      <c r="BS310" s="2">
        <f t="shared" si="582"/>
        <v>12863.333693118038</v>
      </c>
      <c r="BT310" s="2">
        <f t="shared" si="582"/>
        <v>15990.598243626062</v>
      </c>
      <c r="BU310" s="2">
        <f t="shared" si="582"/>
        <v>15561.127722513089</v>
      </c>
      <c r="BV310" s="2">
        <f t="shared" si="582"/>
        <v>11894.758728881738</v>
      </c>
      <c r="BW310" s="2">
        <f t="shared" si="582"/>
        <v>11780.701343246592</v>
      </c>
      <c r="BX310" s="2">
        <f t="shared" si="582"/>
        <v>27068.452807017544</v>
      </c>
      <c r="BY310" s="2">
        <f t="shared" si="582"/>
        <v>15236.019893020886</v>
      </c>
      <c r="BZ310" s="2">
        <f t="shared" si="582"/>
        <v>17663.7575</v>
      </c>
      <c r="CA310" s="2">
        <f t="shared" si="582"/>
        <v>21742.530176678447</v>
      </c>
      <c r="CB310" s="2">
        <f t="shared" si="582"/>
        <v>11278.3320676024</v>
      </c>
      <c r="CC310" s="2">
        <f t="shared" si="582"/>
        <v>19127.021182795699</v>
      </c>
      <c r="CD310" s="2">
        <f t="shared" si="582"/>
        <v>24238.887999999999</v>
      </c>
      <c r="CE310" s="2">
        <f t="shared" si="582"/>
        <v>20014.238291139241</v>
      </c>
      <c r="CF310" s="2">
        <f t="shared" si="582"/>
        <v>21944.096800000003</v>
      </c>
      <c r="CG310" s="2">
        <f t="shared" si="582"/>
        <v>18764.81717277487</v>
      </c>
      <c r="CH310" s="2">
        <f t="shared" si="582"/>
        <v>23821.867888888886</v>
      </c>
      <c r="CI310" s="2">
        <f t="shared" si="582"/>
        <v>12526.465812591508</v>
      </c>
      <c r="CJ310" s="2">
        <f t="shared" si="582"/>
        <v>13347.29889361702</v>
      </c>
      <c r="CK310" s="2">
        <f t="shared" si="582"/>
        <v>11671.334673283016</v>
      </c>
      <c r="CL310" s="2">
        <f t="shared" si="582"/>
        <v>12404.841149028078</v>
      </c>
      <c r="CM310" s="2">
        <f t="shared" si="582"/>
        <v>13605.966460359563</v>
      </c>
      <c r="CN310" s="2">
        <f t="shared" si="582"/>
        <v>11044.85789645876</v>
      </c>
      <c r="CO310" s="2">
        <f t="shared" si="582"/>
        <v>11060.802325897132</v>
      </c>
      <c r="CP310" s="2">
        <f t="shared" si="582"/>
        <v>13259.465893540531</v>
      </c>
      <c r="CQ310" s="2">
        <f t="shared" si="582"/>
        <v>13445.454071146245</v>
      </c>
      <c r="CR310" s="2">
        <f t="shared" si="582"/>
        <v>18857.267282051282</v>
      </c>
      <c r="CS310" s="2">
        <f t="shared" si="582"/>
        <v>17119.640733197557</v>
      </c>
      <c r="CT310" s="2">
        <f t="shared" si="582"/>
        <v>22737.712410714284</v>
      </c>
      <c r="CU310" s="2">
        <f t="shared" si="582"/>
        <v>11610.688537634409</v>
      </c>
      <c r="CV310" s="2">
        <f t="shared" si="582"/>
        <v>23533.694599999999</v>
      </c>
      <c r="CW310" s="2">
        <f t="shared" si="582"/>
        <v>19626.149358288771</v>
      </c>
      <c r="CX310" s="2">
        <f t="shared" si="582"/>
        <v>13336.395601750548</v>
      </c>
      <c r="CY310" s="2">
        <f t="shared" si="582"/>
        <v>24960.100600000002</v>
      </c>
      <c r="CZ310" s="2">
        <f t="shared" si="582"/>
        <v>11666.079764732494</v>
      </c>
      <c r="DA310" s="2">
        <f t="shared" si="582"/>
        <v>18373.621474201474</v>
      </c>
      <c r="DB310" s="2">
        <f t="shared" si="582"/>
        <v>15554.865152979066</v>
      </c>
      <c r="DC310" s="2">
        <f t="shared" si="582"/>
        <v>18965.545129533679</v>
      </c>
      <c r="DD310" s="2">
        <f t="shared" si="582"/>
        <v>20512.530143266475</v>
      </c>
      <c r="DE310" s="2">
        <f t="shared" si="582"/>
        <v>16292.882576028622</v>
      </c>
      <c r="DF310" s="2">
        <f t="shared" si="582"/>
        <v>11066.65533299824</v>
      </c>
      <c r="DG310" s="2">
        <f t="shared" si="582"/>
        <v>23903.23037433155</v>
      </c>
      <c r="DH310" s="2">
        <f t="shared" si="582"/>
        <v>11561.778551068883</v>
      </c>
      <c r="DI310" s="2">
        <f t="shared" si="582"/>
        <v>11489.145142517309</v>
      </c>
      <c r="DJ310" s="2">
        <f t="shared" si="582"/>
        <v>13240.48635607321</v>
      </c>
      <c r="DK310" s="2">
        <f t="shared" si="582"/>
        <v>13168.718563885956</v>
      </c>
      <c r="DL310" s="2">
        <f t="shared" si="582"/>
        <v>11746.446578586563</v>
      </c>
      <c r="DM310" s="2">
        <f t="shared" si="582"/>
        <v>18894.408510638299</v>
      </c>
      <c r="DN310" s="2">
        <f t="shared" si="582"/>
        <v>12406.132561728396</v>
      </c>
      <c r="DO310" s="2">
        <f t="shared" si="582"/>
        <v>11741.985167173254</v>
      </c>
      <c r="DP310" s="2">
        <f t="shared" si="582"/>
        <v>19453.584221105528</v>
      </c>
      <c r="DQ310" s="2">
        <f t="shared" si="582"/>
        <v>12547.183513513515</v>
      </c>
      <c r="DR310" s="2">
        <f t="shared" si="582"/>
        <v>12337.505742042493</v>
      </c>
      <c r="DS310" s="2">
        <f t="shared" si="582"/>
        <v>13981.593889908258</v>
      </c>
      <c r="DT310" s="2">
        <f t="shared" si="582"/>
        <v>21090.32062857143</v>
      </c>
      <c r="DU310" s="2">
        <f t="shared" si="582"/>
        <v>15158.376531791908</v>
      </c>
      <c r="DV310" s="2">
        <f t="shared" si="582"/>
        <v>19054.637121212119</v>
      </c>
      <c r="DW310" s="2">
        <f t="shared" si="582"/>
        <v>16169.783333333333</v>
      </c>
      <c r="DX310" s="2">
        <f t="shared" si="582"/>
        <v>22688.409642857143</v>
      </c>
      <c r="DY310" s="2">
        <f t="shared" si="582"/>
        <v>17505.764535714286</v>
      </c>
      <c r="DZ310" s="2">
        <f t="shared" si="582"/>
        <v>13654.76467489712</v>
      </c>
      <c r="EA310" s="2">
        <f t="shared" ref="EA310:FX310" si="583">(EA304-EA308)/EA103</f>
        <v>13774.405832512315</v>
      </c>
      <c r="EB310" s="2">
        <f t="shared" si="583"/>
        <v>13323.58</v>
      </c>
      <c r="EC310" s="2">
        <f t="shared" si="583"/>
        <v>15992.147384615384</v>
      </c>
      <c r="ED310" s="2">
        <f t="shared" si="583"/>
        <v>15177.586750727449</v>
      </c>
      <c r="EE310" s="2">
        <f t="shared" si="583"/>
        <v>19542.059407008088</v>
      </c>
      <c r="EF310" s="2">
        <f t="shared" si="583"/>
        <v>12223.788914421553</v>
      </c>
      <c r="EG310" s="2">
        <f t="shared" si="583"/>
        <v>16618.569480000002</v>
      </c>
      <c r="EH310" s="2">
        <f t="shared" si="583"/>
        <v>16794.613577235774</v>
      </c>
      <c r="EI310" s="2">
        <f t="shared" si="583"/>
        <v>11768.323700218325</v>
      </c>
      <c r="EJ310" s="2">
        <f t="shared" si="583"/>
        <v>11051.58336720901</v>
      </c>
      <c r="EK310" s="2">
        <f t="shared" si="583"/>
        <v>12540.240271288621</v>
      </c>
      <c r="EL310" s="2">
        <f t="shared" si="583"/>
        <v>13059.799955257271</v>
      </c>
      <c r="EM310" s="2">
        <f t="shared" si="583"/>
        <v>14961.590732394367</v>
      </c>
      <c r="EN310" s="2">
        <f t="shared" si="583"/>
        <v>12654.888221859706</v>
      </c>
      <c r="EO310" s="2">
        <f t="shared" si="583"/>
        <v>15835.568780487805</v>
      </c>
      <c r="EP310" s="2">
        <f t="shared" si="583"/>
        <v>14479.430361726954</v>
      </c>
      <c r="EQ310" s="2">
        <f t="shared" si="583"/>
        <v>11776.120791805093</v>
      </c>
      <c r="ER310" s="2">
        <f t="shared" si="583"/>
        <v>16613.4585089141</v>
      </c>
      <c r="ES310" s="2">
        <f t="shared" si="583"/>
        <v>20891.987006369425</v>
      </c>
      <c r="ET310" s="2">
        <f t="shared" si="583"/>
        <v>22057.337367088607</v>
      </c>
      <c r="EU310" s="2">
        <f t="shared" si="583"/>
        <v>14063.434225352112</v>
      </c>
      <c r="EV310" s="2">
        <f t="shared" si="583"/>
        <v>26610.366666666665</v>
      </c>
      <c r="EW310" s="2">
        <f t="shared" si="583"/>
        <v>16490.707260549232</v>
      </c>
      <c r="EX310" s="2">
        <f t="shared" si="583"/>
        <v>21850.48386167147</v>
      </c>
      <c r="EY310" s="2">
        <f t="shared" si="583"/>
        <v>11847.732457757296</v>
      </c>
      <c r="EZ310" s="2">
        <f t="shared" si="583"/>
        <v>21935.209685039368</v>
      </c>
      <c r="FA310" s="2">
        <f t="shared" si="583"/>
        <v>12454.813754989253</v>
      </c>
      <c r="FB310" s="2">
        <f t="shared" si="583"/>
        <v>16947.858693284939</v>
      </c>
      <c r="FC310" s="2">
        <f t="shared" si="583"/>
        <v>11738.432311994649</v>
      </c>
      <c r="FD310" s="2">
        <f t="shared" si="583"/>
        <v>14412.342731829574</v>
      </c>
      <c r="FE310" s="2">
        <f t="shared" si="583"/>
        <v>25601.724714285712</v>
      </c>
      <c r="FF310" s="2">
        <f t="shared" si="583"/>
        <v>20443.086914285715</v>
      </c>
      <c r="FG310" s="2">
        <f t="shared" si="583"/>
        <v>22976.797456140353</v>
      </c>
      <c r="FH310" s="2">
        <f t="shared" si="583"/>
        <v>24623.29231884058</v>
      </c>
      <c r="FI310" s="2">
        <f t="shared" si="583"/>
        <v>12075.431045592706</v>
      </c>
      <c r="FJ310" s="2">
        <f t="shared" si="583"/>
        <v>11305.704339201588</v>
      </c>
      <c r="FK310" s="2">
        <f t="shared" si="583"/>
        <v>11604.540640612409</v>
      </c>
      <c r="FL310" s="2">
        <f t="shared" si="583"/>
        <v>11066.690000585582</v>
      </c>
      <c r="FM310" s="2">
        <f t="shared" si="583"/>
        <v>11248.760002511617</v>
      </c>
      <c r="FN310" s="2">
        <f t="shared" si="583"/>
        <v>11606.206648227508</v>
      </c>
      <c r="FO310" s="2">
        <f t="shared" si="583"/>
        <v>12082.298221944246</v>
      </c>
      <c r="FP310" s="2">
        <f t="shared" si="583"/>
        <v>11857.325487935084</v>
      </c>
      <c r="FQ310" s="2">
        <f t="shared" si="583"/>
        <v>12230.201954198474</v>
      </c>
      <c r="FR310" s="2">
        <f t="shared" si="583"/>
        <v>20457.239753846152</v>
      </c>
      <c r="FS310" s="2">
        <f t="shared" si="583"/>
        <v>20493.592959501559</v>
      </c>
      <c r="FT310" s="2">
        <f t="shared" si="583"/>
        <v>26609.208518518517</v>
      </c>
      <c r="FU310" s="2">
        <f t="shared" si="583"/>
        <v>13561.308289473685</v>
      </c>
      <c r="FV310" s="2">
        <f t="shared" si="583"/>
        <v>13169.642121212122</v>
      </c>
      <c r="FW310" s="2">
        <f t="shared" si="583"/>
        <v>22562.966846153846</v>
      </c>
      <c r="FX310" s="2">
        <f t="shared" si="583"/>
        <v>26417.3675</v>
      </c>
      <c r="FY310" s="2"/>
      <c r="FZ310" s="2">
        <f>(FZ304-FZ308)/FZ103</f>
        <v>11722.97808459686</v>
      </c>
      <c r="GA310" s="2"/>
      <c r="GB310" s="72"/>
      <c r="GC310" s="2"/>
      <c r="GD310" s="2"/>
      <c r="GE310" s="2"/>
      <c r="GF310" s="2"/>
      <c r="GG310" s="2"/>
      <c r="GH310" s="2"/>
      <c r="GI310" s="2"/>
      <c r="GJ310" s="2"/>
      <c r="GK310" s="2"/>
    </row>
    <row r="311" spans="1:193" x14ac:dyDescent="0.35">
      <c r="A311" s="2"/>
      <c r="B311" s="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2">
        <f>FZ304/FZ103</f>
        <v>11722.97808459686</v>
      </c>
      <c r="GA311" s="2"/>
      <c r="GB311" s="72"/>
      <c r="GC311" s="2"/>
      <c r="GD311" s="2"/>
      <c r="GE311" s="2"/>
      <c r="GF311" s="2"/>
      <c r="GG311" s="2"/>
      <c r="GH311" s="2"/>
      <c r="GI311" s="2"/>
      <c r="GJ311" s="2"/>
      <c r="GK311" s="2"/>
    </row>
    <row r="312" spans="1:193" x14ac:dyDescent="0.35">
      <c r="A312" s="2"/>
      <c r="B312" s="30" t="s">
        <v>618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</row>
    <row r="313" spans="1:193" x14ac:dyDescent="0.35">
      <c r="A313" s="3" t="s">
        <v>619</v>
      </c>
      <c r="B313" s="2" t="s">
        <v>620</v>
      </c>
      <c r="C313" s="33">
        <f t="shared" ref="C313:AH313" si="584">ROUND(((C304-C308)-((C172+C176)*C314))/C96,2)</f>
        <v>12138.16</v>
      </c>
      <c r="D313" s="33">
        <f t="shared" si="584"/>
        <v>11593.58</v>
      </c>
      <c r="E313" s="33">
        <f t="shared" si="584"/>
        <v>12592.72</v>
      </c>
      <c r="F313" s="33">
        <f t="shared" si="584"/>
        <v>11517.29</v>
      </c>
      <c r="G313" s="33">
        <f t="shared" si="584"/>
        <v>11988.37</v>
      </c>
      <c r="H313" s="33">
        <f t="shared" si="584"/>
        <v>12246.93</v>
      </c>
      <c r="I313" s="33">
        <f t="shared" si="584"/>
        <v>12326.43</v>
      </c>
      <c r="J313" s="33">
        <f t="shared" si="584"/>
        <v>11937.67</v>
      </c>
      <c r="K313" s="33">
        <f t="shared" si="584"/>
        <v>17270.22</v>
      </c>
      <c r="L313" s="33">
        <f t="shared" si="584"/>
        <v>12375.4</v>
      </c>
      <c r="M313" s="33">
        <f t="shared" si="584"/>
        <v>14327.07</v>
      </c>
      <c r="N313" s="33">
        <f t="shared" si="584"/>
        <v>11739.19</v>
      </c>
      <c r="O313" s="33">
        <f t="shared" si="584"/>
        <v>11253.82</v>
      </c>
      <c r="P313" s="33">
        <f t="shared" si="584"/>
        <v>16721.599999999999</v>
      </c>
      <c r="Q313" s="33">
        <f t="shared" si="584"/>
        <v>12655.8</v>
      </c>
      <c r="R313" s="33">
        <f t="shared" si="584"/>
        <v>21589.5</v>
      </c>
      <c r="S313" s="33">
        <f t="shared" si="584"/>
        <v>12068.39</v>
      </c>
      <c r="T313" s="33">
        <f t="shared" si="584"/>
        <v>20653.53</v>
      </c>
      <c r="U313" s="33">
        <f t="shared" si="584"/>
        <v>25565.23</v>
      </c>
      <c r="V313" s="33">
        <f t="shared" si="584"/>
        <v>16981.95</v>
      </c>
      <c r="W313" s="33">
        <f t="shared" si="584"/>
        <v>26197.38</v>
      </c>
      <c r="X313" s="33">
        <f t="shared" si="584"/>
        <v>25251.63</v>
      </c>
      <c r="Y313" s="33">
        <f t="shared" si="584"/>
        <v>15067.27</v>
      </c>
      <c r="Z313" s="33">
        <f t="shared" si="584"/>
        <v>16790.939999999999</v>
      </c>
      <c r="AA313" s="33">
        <f t="shared" si="584"/>
        <v>11411.35</v>
      </c>
      <c r="AB313" s="33">
        <f t="shared" si="584"/>
        <v>11529.52</v>
      </c>
      <c r="AC313" s="33">
        <f t="shared" si="584"/>
        <v>12589.15</v>
      </c>
      <c r="AD313" s="33">
        <f t="shared" si="584"/>
        <v>11591.72</v>
      </c>
      <c r="AE313" s="33">
        <f t="shared" si="584"/>
        <v>23107.11</v>
      </c>
      <c r="AF313" s="33">
        <f t="shared" si="584"/>
        <v>20660.13</v>
      </c>
      <c r="AG313" s="33">
        <f t="shared" si="584"/>
        <v>13406.56</v>
      </c>
      <c r="AH313" s="33">
        <f t="shared" si="584"/>
        <v>12429.78</v>
      </c>
      <c r="AI313" s="33">
        <f t="shared" ref="AI313:BN313" si="585">ROUND(((AI304-AI308)-((AI172+AI176)*AI314))/AI96,2)</f>
        <v>14301.92</v>
      </c>
      <c r="AJ313" s="33">
        <f t="shared" si="585"/>
        <v>20461.68</v>
      </c>
      <c r="AK313" s="33">
        <f t="shared" si="585"/>
        <v>21046.23</v>
      </c>
      <c r="AL313" s="33">
        <f t="shared" si="585"/>
        <v>16351.25</v>
      </c>
      <c r="AM313" s="33">
        <f t="shared" si="585"/>
        <v>15799.31</v>
      </c>
      <c r="AN313" s="33">
        <f t="shared" si="585"/>
        <v>16803.61</v>
      </c>
      <c r="AO313" s="33">
        <f t="shared" si="585"/>
        <v>11659.59</v>
      </c>
      <c r="AP313" s="33">
        <f t="shared" si="585"/>
        <v>12078.31</v>
      </c>
      <c r="AQ313" s="33">
        <f t="shared" si="585"/>
        <v>17876.36</v>
      </c>
      <c r="AR313" s="33">
        <f t="shared" si="585"/>
        <v>11230.11</v>
      </c>
      <c r="AS313" s="33">
        <f t="shared" si="585"/>
        <v>12443</v>
      </c>
      <c r="AT313" s="33">
        <f t="shared" si="585"/>
        <v>11653.07</v>
      </c>
      <c r="AU313" s="33">
        <f t="shared" si="585"/>
        <v>17384.16</v>
      </c>
      <c r="AV313" s="33">
        <f t="shared" si="585"/>
        <v>16973.310000000001</v>
      </c>
      <c r="AW313" s="33">
        <f t="shared" si="585"/>
        <v>17644.89</v>
      </c>
      <c r="AX313" s="33">
        <f t="shared" si="585"/>
        <v>25402.86</v>
      </c>
      <c r="AY313" s="33">
        <f t="shared" si="585"/>
        <v>15109.27</v>
      </c>
      <c r="AZ313" s="33">
        <f t="shared" si="585"/>
        <v>11710.55</v>
      </c>
      <c r="BA313" s="33">
        <f t="shared" si="585"/>
        <v>11067.23</v>
      </c>
      <c r="BB313" s="33">
        <f t="shared" si="585"/>
        <v>11106.53</v>
      </c>
      <c r="BC313" s="33">
        <f t="shared" si="585"/>
        <v>11496.92</v>
      </c>
      <c r="BD313" s="33">
        <f t="shared" si="585"/>
        <v>11077.25</v>
      </c>
      <c r="BE313" s="33">
        <f t="shared" si="585"/>
        <v>11957.47</v>
      </c>
      <c r="BF313" s="33">
        <f t="shared" si="585"/>
        <v>11079.08</v>
      </c>
      <c r="BG313" s="33">
        <f t="shared" si="585"/>
        <v>13030.49</v>
      </c>
      <c r="BH313" s="33">
        <f t="shared" si="585"/>
        <v>13588.48</v>
      </c>
      <c r="BI313" s="33">
        <f t="shared" si="585"/>
        <v>18222.39</v>
      </c>
      <c r="BJ313" s="33">
        <f t="shared" si="585"/>
        <v>11090.29</v>
      </c>
      <c r="BK313" s="33">
        <f t="shared" si="585"/>
        <v>11548.93</v>
      </c>
      <c r="BL313" s="33">
        <f t="shared" si="585"/>
        <v>26739.61</v>
      </c>
      <c r="BM313" s="33">
        <f t="shared" si="585"/>
        <v>16323.88</v>
      </c>
      <c r="BN313" s="33">
        <f t="shared" si="585"/>
        <v>11376.34</v>
      </c>
      <c r="BO313" s="33">
        <f t="shared" ref="BO313:DZ313" si="586">ROUND(((BO304-BO308)-((BO172+BO176)*BO314))/BO96,2)</f>
        <v>11811.56</v>
      </c>
      <c r="BP313" s="33">
        <f t="shared" si="586"/>
        <v>22064.080000000002</v>
      </c>
      <c r="BQ313" s="33">
        <f t="shared" si="586"/>
        <v>12441.76</v>
      </c>
      <c r="BR313" s="33">
        <f t="shared" si="586"/>
        <v>11553.26</v>
      </c>
      <c r="BS313" s="33">
        <f t="shared" si="586"/>
        <v>12863.33</v>
      </c>
      <c r="BT313" s="33">
        <f t="shared" si="586"/>
        <v>15990.6</v>
      </c>
      <c r="BU313" s="33">
        <f t="shared" si="586"/>
        <v>15561.13</v>
      </c>
      <c r="BV313" s="33">
        <f t="shared" si="586"/>
        <v>11894.76</v>
      </c>
      <c r="BW313" s="33">
        <f t="shared" si="586"/>
        <v>11780.7</v>
      </c>
      <c r="BX313" s="33">
        <f t="shared" si="586"/>
        <v>27068.45</v>
      </c>
      <c r="BY313" s="33">
        <f t="shared" si="586"/>
        <v>15155.94</v>
      </c>
      <c r="BZ313" s="33">
        <f t="shared" si="586"/>
        <v>17663.759999999998</v>
      </c>
      <c r="CA313" s="33">
        <f t="shared" si="586"/>
        <v>21742.53</v>
      </c>
      <c r="CB313" s="33">
        <f t="shared" si="586"/>
        <v>11324.77</v>
      </c>
      <c r="CC313" s="33">
        <f t="shared" si="586"/>
        <v>19127.02</v>
      </c>
      <c r="CD313" s="33">
        <f t="shared" si="586"/>
        <v>24238.89</v>
      </c>
      <c r="CE313" s="33">
        <f t="shared" si="586"/>
        <v>20014.240000000002</v>
      </c>
      <c r="CF313" s="33">
        <f t="shared" si="586"/>
        <v>21944.1</v>
      </c>
      <c r="CG313" s="33">
        <f t="shared" si="586"/>
        <v>18764.82</v>
      </c>
      <c r="CH313" s="33">
        <f t="shared" si="586"/>
        <v>23821.87</v>
      </c>
      <c r="CI313" s="33">
        <f t="shared" si="586"/>
        <v>12526.47</v>
      </c>
      <c r="CJ313" s="33">
        <f t="shared" si="586"/>
        <v>13334.56</v>
      </c>
      <c r="CK313" s="33">
        <f t="shared" si="586"/>
        <v>11677.2</v>
      </c>
      <c r="CL313" s="33">
        <f t="shared" si="586"/>
        <v>12457.29</v>
      </c>
      <c r="CM313" s="33">
        <f t="shared" si="586"/>
        <v>13615.21</v>
      </c>
      <c r="CN313" s="33">
        <f t="shared" si="586"/>
        <v>11138.75</v>
      </c>
      <c r="CO313" s="33">
        <f t="shared" si="586"/>
        <v>11114.55</v>
      </c>
      <c r="CP313" s="33">
        <f t="shared" si="586"/>
        <v>13312.35</v>
      </c>
      <c r="CQ313" s="33">
        <f t="shared" si="586"/>
        <v>13445.45</v>
      </c>
      <c r="CR313" s="33">
        <f t="shared" si="586"/>
        <v>18857.27</v>
      </c>
      <c r="CS313" s="33">
        <f t="shared" si="586"/>
        <v>17119.64</v>
      </c>
      <c r="CT313" s="33">
        <f t="shared" si="586"/>
        <v>22737.71</v>
      </c>
      <c r="CU313" s="33">
        <f t="shared" si="586"/>
        <v>18640.150000000001</v>
      </c>
      <c r="CV313" s="33">
        <f t="shared" si="586"/>
        <v>23533.69</v>
      </c>
      <c r="CW313" s="33">
        <f t="shared" si="586"/>
        <v>19626.150000000001</v>
      </c>
      <c r="CX313" s="33">
        <f t="shared" si="586"/>
        <v>13336.4</v>
      </c>
      <c r="CY313" s="33">
        <f t="shared" si="586"/>
        <v>24960.1</v>
      </c>
      <c r="CZ313" s="33">
        <f t="shared" si="586"/>
        <v>11666.08</v>
      </c>
      <c r="DA313" s="33">
        <f t="shared" si="586"/>
        <v>18373.62</v>
      </c>
      <c r="DB313" s="33">
        <f t="shared" si="586"/>
        <v>15554.87</v>
      </c>
      <c r="DC313" s="33">
        <f t="shared" si="586"/>
        <v>18965.55</v>
      </c>
      <c r="DD313" s="33">
        <f t="shared" si="586"/>
        <v>20512.53</v>
      </c>
      <c r="DE313" s="33">
        <f t="shared" si="586"/>
        <v>16292.88</v>
      </c>
      <c r="DF313" s="33">
        <f t="shared" si="586"/>
        <v>11075.63</v>
      </c>
      <c r="DG313" s="33">
        <f t="shared" si="586"/>
        <v>23903.23</v>
      </c>
      <c r="DH313" s="33">
        <f t="shared" si="586"/>
        <v>11561.78</v>
      </c>
      <c r="DI313" s="33">
        <f t="shared" si="586"/>
        <v>11490.86</v>
      </c>
      <c r="DJ313" s="33">
        <f t="shared" si="586"/>
        <v>13245.09</v>
      </c>
      <c r="DK313" s="33">
        <f t="shared" si="586"/>
        <v>13174.41</v>
      </c>
      <c r="DL313" s="33">
        <f t="shared" si="586"/>
        <v>11746.45</v>
      </c>
      <c r="DM313" s="33">
        <f t="shared" si="586"/>
        <v>18894.41</v>
      </c>
      <c r="DN313" s="33">
        <f t="shared" si="586"/>
        <v>12416.46</v>
      </c>
      <c r="DO313" s="33">
        <f t="shared" si="586"/>
        <v>11738.8</v>
      </c>
      <c r="DP313" s="33">
        <f t="shared" si="586"/>
        <v>19453.580000000002</v>
      </c>
      <c r="DQ313" s="33">
        <f t="shared" si="586"/>
        <v>12561.33</v>
      </c>
      <c r="DR313" s="33">
        <f t="shared" si="586"/>
        <v>12337.51</v>
      </c>
      <c r="DS313" s="33">
        <f t="shared" si="586"/>
        <v>13981.59</v>
      </c>
      <c r="DT313" s="33">
        <f t="shared" si="586"/>
        <v>21090.32</v>
      </c>
      <c r="DU313" s="33">
        <f t="shared" si="586"/>
        <v>15158.38</v>
      </c>
      <c r="DV313" s="33">
        <f t="shared" si="586"/>
        <v>19054.64</v>
      </c>
      <c r="DW313" s="33">
        <f t="shared" si="586"/>
        <v>16169.78</v>
      </c>
      <c r="DX313" s="33">
        <f t="shared" si="586"/>
        <v>22688.41</v>
      </c>
      <c r="DY313" s="33">
        <f t="shared" si="586"/>
        <v>17505.759999999998</v>
      </c>
      <c r="DZ313" s="33">
        <f t="shared" si="586"/>
        <v>13677.28</v>
      </c>
      <c r="EA313" s="33">
        <f t="shared" ref="EA313:FX313" si="587">ROUND(((EA304-EA308)-((EA172+EA176)*EA314))/EA96,2)</f>
        <v>13774.41</v>
      </c>
      <c r="EB313" s="33">
        <f t="shared" si="587"/>
        <v>13323.58</v>
      </c>
      <c r="EC313" s="33">
        <f t="shared" si="587"/>
        <v>15992.15</v>
      </c>
      <c r="ED313" s="33">
        <f t="shared" si="587"/>
        <v>15177.59</v>
      </c>
      <c r="EE313" s="33">
        <f t="shared" si="587"/>
        <v>19542.060000000001</v>
      </c>
      <c r="EF313" s="33">
        <f t="shared" si="587"/>
        <v>12243.19</v>
      </c>
      <c r="EG313" s="33">
        <f t="shared" si="587"/>
        <v>16618.57</v>
      </c>
      <c r="EH313" s="33">
        <f t="shared" si="587"/>
        <v>16794.61</v>
      </c>
      <c r="EI313" s="33">
        <f t="shared" si="587"/>
        <v>11788.49</v>
      </c>
      <c r="EJ313" s="33">
        <f t="shared" si="587"/>
        <v>11092.25</v>
      </c>
      <c r="EK313" s="33">
        <f t="shared" si="587"/>
        <v>12540.24</v>
      </c>
      <c r="EL313" s="33">
        <f t="shared" si="587"/>
        <v>13059.8</v>
      </c>
      <c r="EM313" s="33">
        <f t="shared" si="587"/>
        <v>14961.59</v>
      </c>
      <c r="EN313" s="33">
        <f t="shared" si="587"/>
        <v>12761.59</v>
      </c>
      <c r="EO313" s="33">
        <f t="shared" si="587"/>
        <v>15835.57</v>
      </c>
      <c r="EP313" s="33">
        <f t="shared" si="587"/>
        <v>14479.43</v>
      </c>
      <c r="EQ313" s="33">
        <f t="shared" si="587"/>
        <v>11785.44</v>
      </c>
      <c r="ER313" s="33">
        <f t="shared" si="587"/>
        <v>16721.87</v>
      </c>
      <c r="ES313" s="33">
        <f t="shared" si="587"/>
        <v>20891.990000000002</v>
      </c>
      <c r="ET313" s="33">
        <f t="shared" si="587"/>
        <v>22057.34</v>
      </c>
      <c r="EU313" s="33">
        <f t="shared" si="587"/>
        <v>14063.43</v>
      </c>
      <c r="EV313" s="33">
        <f t="shared" si="587"/>
        <v>26610.37</v>
      </c>
      <c r="EW313" s="33">
        <f t="shared" si="587"/>
        <v>16490.71</v>
      </c>
      <c r="EX313" s="33">
        <f t="shared" si="587"/>
        <v>21850.48</v>
      </c>
      <c r="EY313" s="33">
        <f t="shared" si="587"/>
        <v>14909.82</v>
      </c>
      <c r="EZ313" s="33">
        <f t="shared" si="587"/>
        <v>21935.21</v>
      </c>
      <c r="FA313" s="33">
        <f t="shared" si="587"/>
        <v>12500.87</v>
      </c>
      <c r="FB313" s="33">
        <f t="shared" si="587"/>
        <v>16947.86</v>
      </c>
      <c r="FC313" s="33">
        <f t="shared" si="587"/>
        <v>11767.05</v>
      </c>
      <c r="FD313" s="33">
        <f t="shared" si="587"/>
        <v>14412.34</v>
      </c>
      <c r="FE313" s="33">
        <f t="shared" si="587"/>
        <v>25601.72</v>
      </c>
      <c r="FF313" s="33">
        <f t="shared" si="587"/>
        <v>20443.09</v>
      </c>
      <c r="FG313" s="33">
        <f t="shared" si="587"/>
        <v>22976.799999999999</v>
      </c>
      <c r="FH313" s="33">
        <f t="shared" si="587"/>
        <v>24623.29</v>
      </c>
      <c r="FI313" s="33">
        <f t="shared" si="587"/>
        <v>12075.43</v>
      </c>
      <c r="FJ313" s="33">
        <f t="shared" si="587"/>
        <v>11305.7</v>
      </c>
      <c r="FK313" s="33">
        <f t="shared" si="587"/>
        <v>11604.54</v>
      </c>
      <c r="FL313" s="33">
        <f t="shared" si="587"/>
        <v>11066.69</v>
      </c>
      <c r="FM313" s="33">
        <f t="shared" si="587"/>
        <v>11248.76</v>
      </c>
      <c r="FN313" s="33">
        <f t="shared" si="587"/>
        <v>11627.67</v>
      </c>
      <c r="FO313" s="33">
        <f t="shared" si="587"/>
        <v>12085.17</v>
      </c>
      <c r="FP313" s="33">
        <f t="shared" si="587"/>
        <v>11857.33</v>
      </c>
      <c r="FQ313" s="33">
        <f t="shared" si="587"/>
        <v>12230.2</v>
      </c>
      <c r="FR313" s="33">
        <f t="shared" si="587"/>
        <v>20457.240000000002</v>
      </c>
      <c r="FS313" s="33">
        <f t="shared" si="587"/>
        <v>20493.59</v>
      </c>
      <c r="FT313" s="33">
        <f t="shared" si="587"/>
        <v>26609.21</v>
      </c>
      <c r="FU313" s="33">
        <f t="shared" si="587"/>
        <v>13561.31</v>
      </c>
      <c r="FV313" s="33">
        <f t="shared" si="587"/>
        <v>13188.67</v>
      </c>
      <c r="FW313" s="33">
        <f t="shared" si="587"/>
        <v>22915.51</v>
      </c>
      <c r="FX313" s="33">
        <f t="shared" si="587"/>
        <v>26417.37</v>
      </c>
      <c r="FY313" s="2"/>
      <c r="FZ313" s="44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</row>
    <row r="314" spans="1:193" x14ac:dyDescent="0.35">
      <c r="A314" s="3" t="s">
        <v>621</v>
      </c>
      <c r="B314" s="2" t="s">
        <v>622</v>
      </c>
      <c r="C314" s="33">
        <f t="shared" ref="C314:AH314" si="588">ROUND((C173),2)</f>
        <v>10480</v>
      </c>
      <c r="D314" s="33">
        <f t="shared" si="588"/>
        <v>10480</v>
      </c>
      <c r="E314" s="33">
        <f t="shared" si="588"/>
        <v>10480</v>
      </c>
      <c r="F314" s="33">
        <f t="shared" si="588"/>
        <v>10480</v>
      </c>
      <c r="G314" s="33">
        <f t="shared" si="588"/>
        <v>10480</v>
      </c>
      <c r="H314" s="33">
        <f t="shared" si="588"/>
        <v>10480</v>
      </c>
      <c r="I314" s="33">
        <f t="shared" si="588"/>
        <v>10480</v>
      </c>
      <c r="J314" s="33">
        <f t="shared" si="588"/>
        <v>10480</v>
      </c>
      <c r="K314" s="33">
        <f t="shared" si="588"/>
        <v>10480</v>
      </c>
      <c r="L314" s="33">
        <f t="shared" si="588"/>
        <v>10480</v>
      </c>
      <c r="M314" s="33">
        <f t="shared" si="588"/>
        <v>10480</v>
      </c>
      <c r="N314" s="33">
        <f t="shared" si="588"/>
        <v>10480</v>
      </c>
      <c r="O314" s="33">
        <f t="shared" si="588"/>
        <v>10480</v>
      </c>
      <c r="P314" s="33">
        <f t="shared" si="588"/>
        <v>10480</v>
      </c>
      <c r="Q314" s="33">
        <f t="shared" si="588"/>
        <v>10480</v>
      </c>
      <c r="R314" s="33">
        <f t="shared" si="588"/>
        <v>10480</v>
      </c>
      <c r="S314" s="33">
        <f t="shared" si="588"/>
        <v>10480</v>
      </c>
      <c r="T314" s="33">
        <f t="shared" si="588"/>
        <v>10480</v>
      </c>
      <c r="U314" s="33">
        <f t="shared" si="588"/>
        <v>10480</v>
      </c>
      <c r="V314" s="33">
        <f t="shared" si="588"/>
        <v>10480</v>
      </c>
      <c r="W314" s="33">
        <f t="shared" si="588"/>
        <v>10480</v>
      </c>
      <c r="X314" s="33">
        <f t="shared" si="588"/>
        <v>10480</v>
      </c>
      <c r="Y314" s="33">
        <f t="shared" si="588"/>
        <v>10480</v>
      </c>
      <c r="Z314" s="33">
        <f t="shared" si="588"/>
        <v>10480</v>
      </c>
      <c r="AA314" s="33">
        <f t="shared" si="588"/>
        <v>10480</v>
      </c>
      <c r="AB314" s="33">
        <f t="shared" si="588"/>
        <v>10480</v>
      </c>
      <c r="AC314" s="33">
        <f t="shared" si="588"/>
        <v>10480</v>
      </c>
      <c r="AD314" s="33">
        <f t="shared" si="588"/>
        <v>10480</v>
      </c>
      <c r="AE314" s="33">
        <f t="shared" si="588"/>
        <v>10480</v>
      </c>
      <c r="AF314" s="33">
        <f t="shared" si="588"/>
        <v>10480</v>
      </c>
      <c r="AG314" s="33">
        <f t="shared" si="588"/>
        <v>10480</v>
      </c>
      <c r="AH314" s="33">
        <f t="shared" si="588"/>
        <v>10480</v>
      </c>
      <c r="AI314" s="33">
        <f t="shared" ref="AI314:BN314" si="589">ROUND((AI173),2)</f>
        <v>10480</v>
      </c>
      <c r="AJ314" s="33">
        <f t="shared" si="589"/>
        <v>10480</v>
      </c>
      <c r="AK314" s="33">
        <f t="shared" si="589"/>
        <v>10480</v>
      </c>
      <c r="AL314" s="33">
        <f t="shared" si="589"/>
        <v>10480</v>
      </c>
      <c r="AM314" s="33">
        <f t="shared" si="589"/>
        <v>10480</v>
      </c>
      <c r="AN314" s="33">
        <f t="shared" si="589"/>
        <v>10480</v>
      </c>
      <c r="AO314" s="33">
        <f t="shared" si="589"/>
        <v>10480</v>
      </c>
      <c r="AP314" s="33">
        <f t="shared" si="589"/>
        <v>10480</v>
      </c>
      <c r="AQ314" s="33">
        <f t="shared" si="589"/>
        <v>10480</v>
      </c>
      <c r="AR314" s="33">
        <f t="shared" si="589"/>
        <v>10480</v>
      </c>
      <c r="AS314" s="33">
        <f t="shared" si="589"/>
        <v>10480</v>
      </c>
      <c r="AT314" s="33">
        <f t="shared" si="589"/>
        <v>10480</v>
      </c>
      <c r="AU314" s="33">
        <f t="shared" si="589"/>
        <v>10480</v>
      </c>
      <c r="AV314" s="33">
        <f t="shared" si="589"/>
        <v>10480</v>
      </c>
      <c r="AW314" s="33">
        <f t="shared" si="589"/>
        <v>10480</v>
      </c>
      <c r="AX314" s="33">
        <f t="shared" si="589"/>
        <v>10480</v>
      </c>
      <c r="AY314" s="33">
        <f t="shared" si="589"/>
        <v>10480</v>
      </c>
      <c r="AZ314" s="33">
        <f t="shared" si="589"/>
        <v>10480</v>
      </c>
      <c r="BA314" s="33">
        <f t="shared" si="589"/>
        <v>10480</v>
      </c>
      <c r="BB314" s="33">
        <f t="shared" si="589"/>
        <v>10480</v>
      </c>
      <c r="BC314" s="33">
        <f t="shared" si="589"/>
        <v>10480</v>
      </c>
      <c r="BD314" s="33">
        <f t="shared" si="589"/>
        <v>10480</v>
      </c>
      <c r="BE314" s="33">
        <f t="shared" si="589"/>
        <v>10480</v>
      </c>
      <c r="BF314" s="33">
        <f t="shared" si="589"/>
        <v>10480</v>
      </c>
      <c r="BG314" s="33">
        <f t="shared" si="589"/>
        <v>10480</v>
      </c>
      <c r="BH314" s="33">
        <f t="shared" si="589"/>
        <v>10480</v>
      </c>
      <c r="BI314" s="33">
        <f t="shared" si="589"/>
        <v>10480</v>
      </c>
      <c r="BJ314" s="33">
        <f t="shared" si="589"/>
        <v>10480</v>
      </c>
      <c r="BK314" s="33">
        <f t="shared" si="589"/>
        <v>10480</v>
      </c>
      <c r="BL314" s="33">
        <f t="shared" si="589"/>
        <v>10480</v>
      </c>
      <c r="BM314" s="33">
        <f t="shared" si="589"/>
        <v>10480</v>
      </c>
      <c r="BN314" s="33">
        <f t="shared" si="589"/>
        <v>10480</v>
      </c>
      <c r="BO314" s="33">
        <f t="shared" ref="BO314:DE314" si="590">ROUND((BO173),2)</f>
        <v>10480</v>
      </c>
      <c r="BP314" s="33">
        <f t="shared" si="590"/>
        <v>10480</v>
      </c>
      <c r="BQ314" s="33">
        <f t="shared" si="590"/>
        <v>10480</v>
      </c>
      <c r="BR314" s="33">
        <f t="shared" si="590"/>
        <v>10480</v>
      </c>
      <c r="BS314" s="33">
        <f t="shared" si="590"/>
        <v>10480</v>
      </c>
      <c r="BT314" s="33">
        <f t="shared" si="590"/>
        <v>10480</v>
      </c>
      <c r="BU314" s="33">
        <f t="shared" si="590"/>
        <v>10480</v>
      </c>
      <c r="BV314" s="33">
        <f t="shared" si="590"/>
        <v>10480</v>
      </c>
      <c r="BW314" s="33">
        <f t="shared" si="590"/>
        <v>10480</v>
      </c>
      <c r="BX314" s="33">
        <f t="shared" si="590"/>
        <v>10480</v>
      </c>
      <c r="BY314" s="33">
        <f t="shared" si="590"/>
        <v>10480</v>
      </c>
      <c r="BZ314" s="33">
        <f t="shared" si="590"/>
        <v>10480</v>
      </c>
      <c r="CA314" s="33">
        <f t="shared" si="590"/>
        <v>10480</v>
      </c>
      <c r="CB314" s="33">
        <f t="shared" si="590"/>
        <v>10480</v>
      </c>
      <c r="CC314" s="33">
        <f t="shared" si="590"/>
        <v>10480</v>
      </c>
      <c r="CD314" s="33">
        <f t="shared" si="590"/>
        <v>10480</v>
      </c>
      <c r="CE314" s="33">
        <f t="shared" si="590"/>
        <v>10480</v>
      </c>
      <c r="CF314" s="33">
        <f t="shared" si="590"/>
        <v>10480</v>
      </c>
      <c r="CG314" s="33">
        <f t="shared" si="590"/>
        <v>10480</v>
      </c>
      <c r="CH314" s="33">
        <f t="shared" si="590"/>
        <v>10480</v>
      </c>
      <c r="CI314" s="33">
        <f t="shared" si="590"/>
        <v>10480</v>
      </c>
      <c r="CJ314" s="33">
        <f t="shared" si="590"/>
        <v>10480</v>
      </c>
      <c r="CK314" s="33">
        <f t="shared" si="590"/>
        <v>10480</v>
      </c>
      <c r="CL314" s="33">
        <f t="shared" si="590"/>
        <v>10480</v>
      </c>
      <c r="CM314" s="33">
        <f t="shared" si="590"/>
        <v>10480</v>
      </c>
      <c r="CN314" s="33">
        <f t="shared" si="590"/>
        <v>10480</v>
      </c>
      <c r="CO314" s="33">
        <f t="shared" si="590"/>
        <v>10480</v>
      </c>
      <c r="CP314" s="33">
        <f t="shared" si="590"/>
        <v>10480</v>
      </c>
      <c r="CQ314" s="33">
        <f t="shared" si="590"/>
        <v>10480</v>
      </c>
      <c r="CR314" s="33">
        <f t="shared" si="590"/>
        <v>10480</v>
      </c>
      <c r="CS314" s="33">
        <f t="shared" si="590"/>
        <v>10480</v>
      </c>
      <c r="CT314" s="33">
        <f t="shared" si="590"/>
        <v>10480</v>
      </c>
      <c r="CU314" s="33">
        <f t="shared" si="590"/>
        <v>10480</v>
      </c>
      <c r="CV314" s="33">
        <f t="shared" si="590"/>
        <v>10480</v>
      </c>
      <c r="CW314" s="33">
        <f t="shared" si="590"/>
        <v>10480</v>
      </c>
      <c r="CX314" s="33">
        <f t="shared" si="590"/>
        <v>10480</v>
      </c>
      <c r="CY314" s="33">
        <f t="shared" si="590"/>
        <v>10480</v>
      </c>
      <c r="CZ314" s="33">
        <f t="shared" si="590"/>
        <v>10480</v>
      </c>
      <c r="DA314" s="33">
        <f t="shared" si="590"/>
        <v>10480</v>
      </c>
      <c r="DB314" s="33">
        <f t="shared" si="590"/>
        <v>10480</v>
      </c>
      <c r="DC314" s="33">
        <f t="shared" si="590"/>
        <v>10480</v>
      </c>
      <c r="DD314" s="33">
        <f t="shared" si="590"/>
        <v>10480</v>
      </c>
      <c r="DE314" s="33">
        <f t="shared" si="590"/>
        <v>10480</v>
      </c>
      <c r="DF314" s="33">
        <f>ROUND((DF173),2)</f>
        <v>10480</v>
      </c>
      <c r="DG314" s="33">
        <f t="shared" ref="DG314:FR314" si="591">ROUND((DG173),2)</f>
        <v>10480</v>
      </c>
      <c r="DH314" s="33">
        <f t="shared" si="591"/>
        <v>10480</v>
      </c>
      <c r="DI314" s="33">
        <f t="shared" si="591"/>
        <v>10480</v>
      </c>
      <c r="DJ314" s="33">
        <f t="shared" si="591"/>
        <v>10480</v>
      </c>
      <c r="DK314" s="33">
        <f t="shared" si="591"/>
        <v>10480</v>
      </c>
      <c r="DL314" s="33">
        <f t="shared" si="591"/>
        <v>10480</v>
      </c>
      <c r="DM314" s="33">
        <f t="shared" si="591"/>
        <v>10480</v>
      </c>
      <c r="DN314" s="33">
        <f t="shared" si="591"/>
        <v>10480</v>
      </c>
      <c r="DO314" s="33">
        <f t="shared" si="591"/>
        <v>10480</v>
      </c>
      <c r="DP314" s="33">
        <f t="shared" si="591"/>
        <v>10480</v>
      </c>
      <c r="DQ314" s="33">
        <f t="shared" si="591"/>
        <v>10480</v>
      </c>
      <c r="DR314" s="33">
        <f t="shared" si="591"/>
        <v>10480</v>
      </c>
      <c r="DS314" s="33">
        <f t="shared" si="591"/>
        <v>10480</v>
      </c>
      <c r="DT314" s="33">
        <f t="shared" si="591"/>
        <v>10480</v>
      </c>
      <c r="DU314" s="33">
        <f t="shared" si="591"/>
        <v>10480</v>
      </c>
      <c r="DV314" s="33">
        <f t="shared" si="591"/>
        <v>10480</v>
      </c>
      <c r="DW314" s="33">
        <f t="shared" si="591"/>
        <v>10480</v>
      </c>
      <c r="DX314" s="33">
        <f t="shared" si="591"/>
        <v>10480</v>
      </c>
      <c r="DY314" s="33">
        <f t="shared" si="591"/>
        <v>10480</v>
      </c>
      <c r="DZ314" s="33">
        <f t="shared" si="591"/>
        <v>10480</v>
      </c>
      <c r="EA314" s="33">
        <f t="shared" si="591"/>
        <v>10480</v>
      </c>
      <c r="EB314" s="33">
        <f t="shared" si="591"/>
        <v>10480</v>
      </c>
      <c r="EC314" s="33">
        <f t="shared" si="591"/>
        <v>10480</v>
      </c>
      <c r="ED314" s="33">
        <f t="shared" si="591"/>
        <v>10480</v>
      </c>
      <c r="EE314" s="33">
        <f t="shared" si="591"/>
        <v>10480</v>
      </c>
      <c r="EF314" s="33">
        <f t="shared" si="591"/>
        <v>10480</v>
      </c>
      <c r="EG314" s="33">
        <f t="shared" si="591"/>
        <v>10480</v>
      </c>
      <c r="EH314" s="33">
        <f t="shared" si="591"/>
        <v>10480</v>
      </c>
      <c r="EI314" s="33">
        <f t="shared" si="591"/>
        <v>10480</v>
      </c>
      <c r="EJ314" s="33">
        <f t="shared" si="591"/>
        <v>10480</v>
      </c>
      <c r="EK314" s="33">
        <f t="shared" si="591"/>
        <v>10480</v>
      </c>
      <c r="EL314" s="33">
        <f t="shared" si="591"/>
        <v>10480</v>
      </c>
      <c r="EM314" s="33">
        <f t="shared" si="591"/>
        <v>10480</v>
      </c>
      <c r="EN314" s="33">
        <f t="shared" si="591"/>
        <v>10480</v>
      </c>
      <c r="EO314" s="33">
        <f t="shared" si="591"/>
        <v>10480</v>
      </c>
      <c r="EP314" s="33">
        <f t="shared" si="591"/>
        <v>10480</v>
      </c>
      <c r="EQ314" s="33">
        <f t="shared" si="591"/>
        <v>10480</v>
      </c>
      <c r="ER314" s="33">
        <f t="shared" si="591"/>
        <v>10480</v>
      </c>
      <c r="ES314" s="33">
        <f t="shared" si="591"/>
        <v>10480</v>
      </c>
      <c r="ET314" s="33">
        <f t="shared" si="591"/>
        <v>10480</v>
      </c>
      <c r="EU314" s="33">
        <f t="shared" si="591"/>
        <v>10480</v>
      </c>
      <c r="EV314" s="33">
        <f t="shared" si="591"/>
        <v>10480</v>
      </c>
      <c r="EW314" s="33">
        <f t="shared" si="591"/>
        <v>10480</v>
      </c>
      <c r="EX314" s="33">
        <f t="shared" si="591"/>
        <v>10480</v>
      </c>
      <c r="EY314" s="33">
        <f t="shared" si="591"/>
        <v>10480</v>
      </c>
      <c r="EZ314" s="33">
        <f t="shared" si="591"/>
        <v>10480</v>
      </c>
      <c r="FA314" s="33">
        <f t="shared" si="591"/>
        <v>10480</v>
      </c>
      <c r="FB314" s="33">
        <f t="shared" si="591"/>
        <v>10480</v>
      </c>
      <c r="FC314" s="33">
        <f t="shared" si="591"/>
        <v>10480</v>
      </c>
      <c r="FD314" s="33">
        <f t="shared" si="591"/>
        <v>10480</v>
      </c>
      <c r="FE314" s="33">
        <f t="shared" si="591"/>
        <v>10480</v>
      </c>
      <c r="FF314" s="33">
        <f t="shared" si="591"/>
        <v>10480</v>
      </c>
      <c r="FG314" s="33">
        <f t="shared" si="591"/>
        <v>10480</v>
      </c>
      <c r="FH314" s="33">
        <f t="shared" si="591"/>
        <v>10480</v>
      </c>
      <c r="FI314" s="33">
        <f t="shared" si="591"/>
        <v>10480</v>
      </c>
      <c r="FJ314" s="33">
        <f t="shared" si="591"/>
        <v>10480</v>
      </c>
      <c r="FK314" s="33">
        <f t="shared" si="591"/>
        <v>10480</v>
      </c>
      <c r="FL314" s="33">
        <f t="shared" si="591"/>
        <v>10480</v>
      </c>
      <c r="FM314" s="33">
        <f t="shared" si="591"/>
        <v>10480</v>
      </c>
      <c r="FN314" s="33">
        <f t="shared" si="591"/>
        <v>10480</v>
      </c>
      <c r="FO314" s="33">
        <f t="shared" si="591"/>
        <v>10480</v>
      </c>
      <c r="FP314" s="33">
        <f t="shared" si="591"/>
        <v>10480</v>
      </c>
      <c r="FQ314" s="33">
        <f t="shared" si="591"/>
        <v>10480</v>
      </c>
      <c r="FR314" s="33">
        <f t="shared" si="591"/>
        <v>10480</v>
      </c>
      <c r="FS314" s="33">
        <f t="shared" ref="FS314:FX314" si="592">ROUND((FS173),2)</f>
        <v>10480</v>
      </c>
      <c r="FT314" s="33">
        <f t="shared" si="592"/>
        <v>10480</v>
      </c>
      <c r="FU314" s="33">
        <f t="shared" si="592"/>
        <v>10480</v>
      </c>
      <c r="FV314" s="33">
        <f t="shared" si="592"/>
        <v>10480</v>
      </c>
      <c r="FW314" s="33">
        <f t="shared" si="592"/>
        <v>10480</v>
      </c>
      <c r="FX314" s="33">
        <f t="shared" si="592"/>
        <v>10480</v>
      </c>
      <c r="FY314" s="2"/>
      <c r="FZ314" s="44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</row>
    <row r="315" spans="1:193" x14ac:dyDescent="0.3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44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</row>
    <row r="316" spans="1:193" x14ac:dyDescent="0.35">
      <c r="A316" s="3" t="s">
        <v>623</v>
      </c>
      <c r="B316" s="2" t="s">
        <v>624</v>
      </c>
      <c r="C316" s="2">
        <f t="shared" ref="C316:AH316" si="593">((C313*(C94+C95)+(C314*(C102+C100)))*-1)</f>
        <v>0</v>
      </c>
      <c r="D316" s="2">
        <f t="shared" si="593"/>
        <v>-54378421.168000005</v>
      </c>
      <c r="E316" s="2">
        <f t="shared" si="593"/>
        <v>-8345195.5439999998</v>
      </c>
      <c r="F316" s="2">
        <f t="shared" si="593"/>
        <v>-10749086.757000001</v>
      </c>
      <c r="G316" s="2">
        <f t="shared" si="593"/>
        <v>0</v>
      </c>
      <c r="H316" s="2">
        <f t="shared" si="593"/>
        <v>0</v>
      </c>
      <c r="I316" s="2">
        <f t="shared" si="593"/>
        <v>-9247287.7860000003</v>
      </c>
      <c r="J316" s="2">
        <f t="shared" si="593"/>
        <v>0</v>
      </c>
      <c r="K316" s="2">
        <f t="shared" si="593"/>
        <v>0</v>
      </c>
      <c r="L316" s="2">
        <f t="shared" si="593"/>
        <v>0</v>
      </c>
      <c r="M316" s="2">
        <f t="shared" si="593"/>
        <v>0</v>
      </c>
      <c r="N316" s="2">
        <f t="shared" si="593"/>
        <v>-1056527.1000000001</v>
      </c>
      <c r="O316" s="2">
        <f t="shared" si="593"/>
        <v>0</v>
      </c>
      <c r="P316" s="2">
        <f t="shared" si="593"/>
        <v>0</v>
      </c>
      <c r="Q316" s="2">
        <f t="shared" si="593"/>
        <v>-24821820.539999999</v>
      </c>
      <c r="R316" s="2">
        <f t="shared" si="593"/>
        <v>0</v>
      </c>
      <c r="S316" s="2">
        <f t="shared" si="593"/>
        <v>0</v>
      </c>
      <c r="T316" s="2">
        <f t="shared" si="593"/>
        <v>0</v>
      </c>
      <c r="U316" s="2">
        <f t="shared" si="593"/>
        <v>0</v>
      </c>
      <c r="V316" s="2">
        <f t="shared" si="593"/>
        <v>0</v>
      </c>
      <c r="W316" s="2">
        <f t="shared" si="593"/>
        <v>0</v>
      </c>
      <c r="X316" s="2">
        <f t="shared" si="593"/>
        <v>0</v>
      </c>
      <c r="Y316" s="2">
        <f t="shared" si="593"/>
        <v>0</v>
      </c>
      <c r="Z316" s="2">
        <f t="shared" si="593"/>
        <v>0</v>
      </c>
      <c r="AA316" s="2">
        <f t="shared" si="593"/>
        <v>0</v>
      </c>
      <c r="AB316" s="2">
        <f t="shared" si="593"/>
        <v>0</v>
      </c>
      <c r="AC316" s="2">
        <f t="shared" si="593"/>
        <v>0</v>
      </c>
      <c r="AD316" s="2">
        <f t="shared" si="593"/>
        <v>-1785124.88</v>
      </c>
      <c r="AE316" s="2">
        <f t="shared" si="593"/>
        <v>0</v>
      </c>
      <c r="AF316" s="2">
        <f t="shared" si="593"/>
        <v>0</v>
      </c>
      <c r="AG316" s="2">
        <f t="shared" si="593"/>
        <v>0</v>
      </c>
      <c r="AH316" s="2">
        <f t="shared" si="593"/>
        <v>0</v>
      </c>
      <c r="AI316" s="2">
        <f t="shared" ref="AI316:BN316" si="594">((AI313*(AI94+AI95)+(AI314*(AI102+AI100)))*-1)</f>
        <v>0</v>
      </c>
      <c r="AJ316" s="2">
        <f t="shared" si="594"/>
        <v>0</v>
      </c>
      <c r="AK316" s="2">
        <f t="shared" si="594"/>
        <v>0</v>
      </c>
      <c r="AL316" s="2">
        <f t="shared" si="594"/>
        <v>0</v>
      </c>
      <c r="AM316" s="2">
        <f t="shared" si="594"/>
        <v>0</v>
      </c>
      <c r="AN316" s="2">
        <f t="shared" si="594"/>
        <v>0</v>
      </c>
      <c r="AO316" s="2">
        <f t="shared" si="594"/>
        <v>0</v>
      </c>
      <c r="AP316" s="2">
        <f t="shared" si="594"/>
        <v>0</v>
      </c>
      <c r="AQ316" s="2">
        <f t="shared" si="594"/>
        <v>0</v>
      </c>
      <c r="AR316" s="2">
        <f t="shared" si="594"/>
        <v>-23642750.583000004</v>
      </c>
      <c r="AS316" s="2">
        <f t="shared" si="594"/>
        <v>-3757786</v>
      </c>
      <c r="AT316" s="2">
        <f t="shared" si="594"/>
        <v>0</v>
      </c>
      <c r="AU316" s="2">
        <f t="shared" si="594"/>
        <v>0</v>
      </c>
      <c r="AV316" s="2">
        <f t="shared" si="594"/>
        <v>0</v>
      </c>
      <c r="AW316" s="2">
        <f t="shared" si="594"/>
        <v>0</v>
      </c>
      <c r="AX316" s="2">
        <f t="shared" si="594"/>
        <v>0</v>
      </c>
      <c r="AY316" s="2">
        <f t="shared" si="594"/>
        <v>0</v>
      </c>
      <c r="AZ316" s="2">
        <f t="shared" si="594"/>
        <v>0</v>
      </c>
      <c r="BA316" s="2">
        <f t="shared" si="594"/>
        <v>0</v>
      </c>
      <c r="BB316" s="2">
        <f t="shared" si="594"/>
        <v>0</v>
      </c>
      <c r="BC316" s="2">
        <f t="shared" si="594"/>
        <v>-34089517.491999999</v>
      </c>
      <c r="BD316" s="2">
        <f t="shared" si="594"/>
        <v>0</v>
      </c>
      <c r="BE316" s="2">
        <f t="shared" si="594"/>
        <v>0</v>
      </c>
      <c r="BF316" s="2">
        <f t="shared" si="594"/>
        <v>0</v>
      </c>
      <c r="BG316" s="2">
        <f t="shared" si="594"/>
        <v>0</v>
      </c>
      <c r="BH316" s="2">
        <f t="shared" si="594"/>
        <v>0</v>
      </c>
      <c r="BI316" s="2">
        <f t="shared" si="594"/>
        <v>0</v>
      </c>
      <c r="BJ316" s="2">
        <f t="shared" si="594"/>
        <v>0</v>
      </c>
      <c r="BK316" s="2">
        <f t="shared" si="594"/>
        <v>0</v>
      </c>
      <c r="BL316" s="2">
        <f t="shared" si="594"/>
        <v>0</v>
      </c>
      <c r="BM316" s="2">
        <f t="shared" si="594"/>
        <v>0</v>
      </c>
      <c r="BN316" s="2">
        <f t="shared" si="594"/>
        <v>0</v>
      </c>
      <c r="BO316" s="2">
        <f t="shared" ref="BO316:DZ316" si="595">((BO313*(BO94+BO95)+(BO314*(BO102+BO100)))*-1)</f>
        <v>0</v>
      </c>
      <c r="BP316" s="2">
        <f t="shared" si="595"/>
        <v>0</v>
      </c>
      <c r="BQ316" s="2">
        <f t="shared" si="595"/>
        <v>-3142788.5759999999</v>
      </c>
      <c r="BR316" s="2">
        <f t="shared" si="595"/>
        <v>0</v>
      </c>
      <c r="BS316" s="2">
        <f t="shared" si="595"/>
        <v>0</v>
      </c>
      <c r="BT316" s="2">
        <f t="shared" si="595"/>
        <v>0</v>
      </c>
      <c r="BU316" s="2">
        <f t="shared" si="595"/>
        <v>0</v>
      </c>
      <c r="BV316" s="2">
        <f t="shared" si="595"/>
        <v>0</v>
      </c>
      <c r="BW316" s="2">
        <f t="shared" si="595"/>
        <v>0</v>
      </c>
      <c r="BX316" s="2">
        <f t="shared" si="595"/>
        <v>0</v>
      </c>
      <c r="BY316" s="2">
        <f t="shared" si="595"/>
        <v>0</v>
      </c>
      <c r="BZ316" s="2">
        <f t="shared" si="595"/>
        <v>0</v>
      </c>
      <c r="CA316" s="2">
        <f t="shared" si="595"/>
        <v>0</v>
      </c>
      <c r="CB316" s="2">
        <f t="shared" si="595"/>
        <v>-9453917.9959999993</v>
      </c>
      <c r="CC316" s="2">
        <f t="shared" si="595"/>
        <v>0</v>
      </c>
      <c r="CD316" s="2">
        <f t="shared" si="595"/>
        <v>0</v>
      </c>
      <c r="CE316" s="2">
        <f t="shared" si="595"/>
        <v>0</v>
      </c>
      <c r="CF316" s="2">
        <f t="shared" si="595"/>
        <v>0</v>
      </c>
      <c r="CG316" s="2">
        <f t="shared" si="595"/>
        <v>0</v>
      </c>
      <c r="CH316" s="2">
        <f t="shared" si="595"/>
        <v>0</v>
      </c>
      <c r="CI316" s="2">
        <f t="shared" si="595"/>
        <v>0</v>
      </c>
      <c r="CJ316" s="2">
        <f t="shared" si="595"/>
        <v>0</v>
      </c>
      <c r="CK316" s="2">
        <f t="shared" si="595"/>
        <v>-6798465.8400000008</v>
      </c>
      <c r="CL316" s="2">
        <f t="shared" si="595"/>
        <v>0</v>
      </c>
      <c r="CM316" s="2">
        <f t="shared" si="595"/>
        <v>0</v>
      </c>
      <c r="CN316" s="2">
        <f t="shared" si="595"/>
        <v>-32825896.25</v>
      </c>
      <c r="CO316" s="2">
        <f t="shared" si="595"/>
        <v>0</v>
      </c>
      <c r="CP316" s="2">
        <f t="shared" si="595"/>
        <v>0</v>
      </c>
      <c r="CQ316" s="2">
        <f t="shared" si="595"/>
        <v>0</v>
      </c>
      <c r="CR316" s="2">
        <f t="shared" si="595"/>
        <v>0</v>
      </c>
      <c r="CS316" s="2">
        <f t="shared" si="595"/>
        <v>0</v>
      </c>
      <c r="CT316" s="2">
        <f t="shared" si="595"/>
        <v>0</v>
      </c>
      <c r="CU316" s="2">
        <f t="shared" si="595"/>
        <v>0</v>
      </c>
      <c r="CV316" s="2">
        <f t="shared" si="595"/>
        <v>0</v>
      </c>
      <c r="CW316" s="2">
        <f t="shared" si="595"/>
        <v>0</v>
      </c>
      <c r="CX316" s="2">
        <f t="shared" si="595"/>
        <v>0</v>
      </c>
      <c r="CY316" s="2">
        <f t="shared" si="595"/>
        <v>0</v>
      </c>
      <c r="CZ316" s="2">
        <f t="shared" si="595"/>
        <v>0</v>
      </c>
      <c r="DA316" s="2">
        <f t="shared" si="595"/>
        <v>0</v>
      </c>
      <c r="DB316" s="2">
        <f t="shared" si="595"/>
        <v>0</v>
      </c>
      <c r="DC316" s="2">
        <f t="shared" si="595"/>
        <v>0</v>
      </c>
      <c r="DD316" s="2">
        <f t="shared" si="595"/>
        <v>0</v>
      </c>
      <c r="DE316" s="2">
        <f t="shared" si="595"/>
        <v>0</v>
      </c>
      <c r="DF316" s="2">
        <f t="shared" si="595"/>
        <v>-15519172.755999999</v>
      </c>
      <c r="DG316" s="2">
        <f t="shared" si="595"/>
        <v>0</v>
      </c>
      <c r="DH316" s="2">
        <f t="shared" si="595"/>
        <v>0</v>
      </c>
      <c r="DI316" s="2">
        <f t="shared" si="595"/>
        <v>-700942.46000000008</v>
      </c>
      <c r="DJ316" s="2">
        <f t="shared" si="595"/>
        <v>0</v>
      </c>
      <c r="DK316" s="2">
        <f t="shared" si="595"/>
        <v>0</v>
      </c>
      <c r="DL316" s="2">
        <f t="shared" si="595"/>
        <v>0</v>
      </c>
      <c r="DM316" s="2">
        <f t="shared" si="595"/>
        <v>0</v>
      </c>
      <c r="DN316" s="2">
        <f t="shared" si="595"/>
        <v>0</v>
      </c>
      <c r="DO316" s="2">
        <f t="shared" si="595"/>
        <v>0</v>
      </c>
      <c r="DP316" s="2">
        <f t="shared" si="595"/>
        <v>0</v>
      </c>
      <c r="DQ316" s="2">
        <f t="shared" si="595"/>
        <v>0</v>
      </c>
      <c r="DR316" s="2">
        <f t="shared" si="595"/>
        <v>0</v>
      </c>
      <c r="DS316" s="2">
        <f t="shared" si="595"/>
        <v>0</v>
      </c>
      <c r="DT316" s="2">
        <f t="shared" si="595"/>
        <v>0</v>
      </c>
      <c r="DU316" s="2">
        <f t="shared" si="595"/>
        <v>0</v>
      </c>
      <c r="DV316" s="2">
        <f t="shared" si="595"/>
        <v>0</v>
      </c>
      <c r="DW316" s="2">
        <f t="shared" si="595"/>
        <v>0</v>
      </c>
      <c r="DX316" s="2">
        <f t="shared" si="595"/>
        <v>0</v>
      </c>
      <c r="DY316" s="2">
        <f t="shared" si="595"/>
        <v>0</v>
      </c>
      <c r="DZ316" s="2">
        <f t="shared" si="595"/>
        <v>0</v>
      </c>
      <c r="EA316" s="2">
        <f t="shared" ref="EA316:FX316" si="596">((EA313*(EA94+EA95)+(EA314*(EA102+EA100)))*-1)</f>
        <v>-275488.2</v>
      </c>
      <c r="EB316" s="2">
        <f t="shared" si="596"/>
        <v>0</v>
      </c>
      <c r="EC316" s="2">
        <f t="shared" si="596"/>
        <v>0</v>
      </c>
      <c r="ED316" s="2">
        <f t="shared" si="596"/>
        <v>0</v>
      </c>
      <c r="EE316" s="2">
        <f t="shared" si="596"/>
        <v>0</v>
      </c>
      <c r="EF316" s="2">
        <f t="shared" si="596"/>
        <v>0</v>
      </c>
      <c r="EG316" s="2">
        <f t="shared" si="596"/>
        <v>0</v>
      </c>
      <c r="EH316" s="2">
        <f t="shared" si="596"/>
        <v>0</v>
      </c>
      <c r="EI316" s="2">
        <f t="shared" si="596"/>
        <v>0</v>
      </c>
      <c r="EJ316" s="2">
        <f t="shared" si="596"/>
        <v>0</v>
      </c>
      <c r="EK316" s="2">
        <f t="shared" si="596"/>
        <v>0</v>
      </c>
      <c r="EL316" s="2">
        <f t="shared" si="596"/>
        <v>0</v>
      </c>
      <c r="EM316" s="2">
        <f t="shared" si="596"/>
        <v>0</v>
      </c>
      <c r="EN316" s="2">
        <f t="shared" si="596"/>
        <v>0</v>
      </c>
      <c r="EO316" s="2">
        <f t="shared" si="596"/>
        <v>0</v>
      </c>
      <c r="EP316" s="2">
        <f t="shared" si="596"/>
        <v>0</v>
      </c>
      <c r="EQ316" s="2">
        <f t="shared" si="596"/>
        <v>-1428395.328</v>
      </c>
      <c r="ER316" s="2">
        <f t="shared" si="596"/>
        <v>0</v>
      </c>
      <c r="ES316" s="2">
        <f t="shared" si="596"/>
        <v>0</v>
      </c>
      <c r="ET316" s="2">
        <f t="shared" si="596"/>
        <v>0</v>
      </c>
      <c r="EU316" s="2">
        <f t="shared" si="596"/>
        <v>0</v>
      </c>
      <c r="EV316" s="2">
        <f t="shared" si="596"/>
        <v>0</v>
      </c>
      <c r="EW316" s="2">
        <f t="shared" si="596"/>
        <v>0</v>
      </c>
      <c r="EX316" s="2">
        <f t="shared" si="596"/>
        <v>0</v>
      </c>
      <c r="EY316" s="2">
        <f t="shared" si="596"/>
        <v>0</v>
      </c>
      <c r="EZ316" s="2">
        <f t="shared" si="596"/>
        <v>0</v>
      </c>
      <c r="FA316" s="2">
        <f t="shared" si="596"/>
        <v>0</v>
      </c>
      <c r="FB316" s="2">
        <f t="shared" si="596"/>
        <v>0</v>
      </c>
      <c r="FC316" s="2">
        <f t="shared" si="596"/>
        <v>0</v>
      </c>
      <c r="FD316" s="2">
        <f t="shared" si="596"/>
        <v>0</v>
      </c>
      <c r="FE316" s="2">
        <f t="shared" si="596"/>
        <v>0</v>
      </c>
      <c r="FF316" s="2">
        <f t="shared" si="596"/>
        <v>0</v>
      </c>
      <c r="FG316" s="2">
        <f t="shared" si="596"/>
        <v>0</v>
      </c>
      <c r="FH316" s="2">
        <f t="shared" si="596"/>
        <v>0</v>
      </c>
      <c r="FI316" s="2">
        <f t="shared" si="596"/>
        <v>0</v>
      </c>
      <c r="FJ316" s="2">
        <f t="shared" si="596"/>
        <v>0</v>
      </c>
      <c r="FK316" s="2">
        <f t="shared" si="596"/>
        <v>0</v>
      </c>
      <c r="FL316" s="2">
        <f t="shared" si="596"/>
        <v>0</v>
      </c>
      <c r="FM316" s="2">
        <f t="shared" si="596"/>
        <v>0</v>
      </c>
      <c r="FN316" s="2">
        <f t="shared" si="596"/>
        <v>0</v>
      </c>
      <c r="FO316" s="2">
        <f t="shared" si="596"/>
        <v>0</v>
      </c>
      <c r="FP316" s="2">
        <f t="shared" si="596"/>
        <v>0</v>
      </c>
      <c r="FQ316" s="2">
        <f t="shared" si="596"/>
        <v>0</v>
      </c>
      <c r="FR316" s="2">
        <f t="shared" si="596"/>
        <v>0</v>
      </c>
      <c r="FS316" s="2">
        <f t="shared" si="596"/>
        <v>0</v>
      </c>
      <c r="FT316" s="2">
        <f t="shared" si="596"/>
        <v>0</v>
      </c>
      <c r="FU316" s="2">
        <f t="shared" si="596"/>
        <v>0</v>
      </c>
      <c r="FV316" s="2">
        <f t="shared" si="596"/>
        <v>0</v>
      </c>
      <c r="FW316" s="2">
        <f t="shared" si="596"/>
        <v>0</v>
      </c>
      <c r="FX316" s="2">
        <f t="shared" si="596"/>
        <v>0</v>
      </c>
      <c r="FY316" s="2">
        <f>SUM(C316:FX316)</f>
        <v>-242018585.25600004</v>
      </c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</row>
    <row r="317" spans="1:193" x14ac:dyDescent="0.35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</row>
    <row r="318" spans="1:193" x14ac:dyDescent="0.35">
      <c r="A318" s="3" t="s">
        <v>625</v>
      </c>
      <c r="B318" s="2" t="s">
        <v>626</v>
      </c>
      <c r="C318" s="2">
        <f t="shared" ref="C318:BN318" si="597">C304+C316</f>
        <v>78846284.329999998</v>
      </c>
      <c r="D318" s="2">
        <f t="shared" si="597"/>
        <v>377429935.14200002</v>
      </c>
      <c r="E318" s="2">
        <f t="shared" si="597"/>
        <v>59074964.716000006</v>
      </c>
      <c r="F318" s="2">
        <f t="shared" si="597"/>
        <v>268559432.03299999</v>
      </c>
      <c r="G318" s="2">
        <f t="shared" si="597"/>
        <v>22106559.920000002</v>
      </c>
      <c r="H318" s="2">
        <f t="shared" si="597"/>
        <v>13104216</v>
      </c>
      <c r="I318" s="2">
        <f t="shared" si="597"/>
        <v>86680727.254000008</v>
      </c>
      <c r="J318" s="2">
        <f t="shared" si="597"/>
        <v>23732084.260000002</v>
      </c>
      <c r="K318" s="2">
        <f t="shared" si="597"/>
        <v>4291648.5199999996</v>
      </c>
      <c r="L318" s="2">
        <f t="shared" si="597"/>
        <v>25518068.579999998</v>
      </c>
      <c r="M318" s="2">
        <f t="shared" si="597"/>
        <v>12020414.189999999</v>
      </c>
      <c r="N318" s="2">
        <f t="shared" si="597"/>
        <v>582184837.40999997</v>
      </c>
      <c r="O318" s="2">
        <f t="shared" si="597"/>
        <v>138098429.58000001</v>
      </c>
      <c r="P318" s="2">
        <f t="shared" si="597"/>
        <v>5233861.42</v>
      </c>
      <c r="Q318" s="2">
        <f t="shared" si="597"/>
        <v>472935033.40999997</v>
      </c>
      <c r="R318" s="2">
        <f t="shared" si="597"/>
        <v>79741189.230000004</v>
      </c>
      <c r="S318" s="2">
        <f t="shared" si="597"/>
        <v>18804445.859999999</v>
      </c>
      <c r="T318" s="2">
        <f t="shared" si="597"/>
        <v>3304565.02</v>
      </c>
      <c r="U318" s="2">
        <f t="shared" si="597"/>
        <v>1380522.54</v>
      </c>
      <c r="V318" s="2">
        <f t="shared" si="597"/>
        <v>4296432.82</v>
      </c>
      <c r="W318" s="2">
        <f t="shared" si="597"/>
        <v>1309869.04</v>
      </c>
      <c r="X318" s="2">
        <f t="shared" si="597"/>
        <v>1262581.68</v>
      </c>
      <c r="Y318" s="2">
        <f t="shared" si="597"/>
        <v>10943986.710000001</v>
      </c>
      <c r="Z318" s="2">
        <f t="shared" si="597"/>
        <v>3878706.77</v>
      </c>
      <c r="AA318" s="2">
        <f t="shared" si="597"/>
        <v>349328610.19</v>
      </c>
      <c r="AB318" s="2">
        <f t="shared" si="597"/>
        <v>308064492.61000001</v>
      </c>
      <c r="AC318" s="2">
        <f t="shared" si="597"/>
        <v>10669305.99</v>
      </c>
      <c r="AD318" s="2">
        <f t="shared" si="597"/>
        <v>14850146.640000001</v>
      </c>
      <c r="AE318" s="2">
        <f t="shared" si="597"/>
        <v>2241390.11</v>
      </c>
      <c r="AF318" s="2">
        <f t="shared" si="597"/>
        <v>3388260.83</v>
      </c>
      <c r="AG318" s="2">
        <f t="shared" si="597"/>
        <v>7849542.8600000003</v>
      </c>
      <c r="AH318" s="2">
        <f t="shared" si="597"/>
        <v>11286241.33</v>
      </c>
      <c r="AI318" s="2">
        <f t="shared" si="597"/>
        <v>5477636.79</v>
      </c>
      <c r="AJ318" s="2">
        <f t="shared" si="597"/>
        <v>3713794.02</v>
      </c>
      <c r="AK318" s="2">
        <f t="shared" si="597"/>
        <v>3420012.79</v>
      </c>
      <c r="AL318" s="2">
        <f t="shared" si="597"/>
        <v>4717336.72</v>
      </c>
      <c r="AM318" s="2">
        <f t="shared" si="597"/>
        <v>4834588.8099999996</v>
      </c>
      <c r="AN318" s="2">
        <f t="shared" si="597"/>
        <v>4486564.6100000003</v>
      </c>
      <c r="AO318" s="2">
        <f t="shared" si="597"/>
        <v>46808768.869999997</v>
      </c>
      <c r="AP318" s="2">
        <f t="shared" si="597"/>
        <v>1015214733.09</v>
      </c>
      <c r="AQ318" s="2">
        <f t="shared" si="597"/>
        <v>4492206.33</v>
      </c>
      <c r="AR318" s="2">
        <f t="shared" si="597"/>
        <v>657526516.02699995</v>
      </c>
      <c r="AS318" s="2">
        <f t="shared" si="597"/>
        <v>74102331.370000005</v>
      </c>
      <c r="AT318" s="2">
        <f t="shared" si="597"/>
        <v>27514045.739999998</v>
      </c>
      <c r="AU318" s="2">
        <f t="shared" si="597"/>
        <v>4658955.3899999997</v>
      </c>
      <c r="AV318" s="2">
        <f t="shared" si="597"/>
        <v>5024100.53</v>
      </c>
      <c r="AW318" s="2">
        <f t="shared" si="597"/>
        <v>4499446.92</v>
      </c>
      <c r="AX318" s="2">
        <f t="shared" si="597"/>
        <v>2057632.03</v>
      </c>
      <c r="AY318" s="2">
        <f t="shared" si="597"/>
        <v>5915279.1399999997</v>
      </c>
      <c r="AZ318" s="2">
        <f t="shared" si="597"/>
        <v>138987888.74000001</v>
      </c>
      <c r="BA318" s="2">
        <f t="shared" si="597"/>
        <v>100454667.16</v>
      </c>
      <c r="BB318" s="2">
        <f t="shared" si="597"/>
        <v>82656373.920000002</v>
      </c>
      <c r="BC318" s="2">
        <f t="shared" si="597"/>
        <v>246351230.93800002</v>
      </c>
      <c r="BD318" s="2">
        <f t="shared" si="597"/>
        <v>40249170.119999997</v>
      </c>
      <c r="BE318" s="2">
        <f t="shared" si="597"/>
        <v>13057552.9</v>
      </c>
      <c r="BF318" s="2">
        <f t="shared" si="597"/>
        <v>282621790.81</v>
      </c>
      <c r="BG318" s="2">
        <f t="shared" si="597"/>
        <v>11982834.369999999</v>
      </c>
      <c r="BH318" s="2">
        <f t="shared" si="597"/>
        <v>7549687.8300000001</v>
      </c>
      <c r="BI318" s="2">
        <f t="shared" si="597"/>
        <v>4637598.87</v>
      </c>
      <c r="BJ318" s="2">
        <f t="shared" si="597"/>
        <v>69860947.609999999</v>
      </c>
      <c r="BK318" s="2">
        <f t="shared" si="597"/>
        <v>390865660.95999998</v>
      </c>
      <c r="BL318" s="2">
        <f t="shared" si="597"/>
        <v>1879363.17</v>
      </c>
      <c r="BM318" s="2">
        <f t="shared" si="597"/>
        <v>5395043.3099999996</v>
      </c>
      <c r="BN318" s="2">
        <f t="shared" si="597"/>
        <v>34207723.689999998</v>
      </c>
      <c r="BO318" s="2">
        <f t="shared" ref="BO318:DZ318" si="598">BO304+BO316</f>
        <v>14008511.49</v>
      </c>
      <c r="BP318" s="2">
        <f t="shared" si="598"/>
        <v>3022779.33</v>
      </c>
      <c r="BQ318" s="2">
        <f t="shared" si="598"/>
        <v>69460358.253999993</v>
      </c>
      <c r="BR318" s="2">
        <f t="shared" si="598"/>
        <v>51695078.789999999</v>
      </c>
      <c r="BS318" s="2">
        <f t="shared" si="598"/>
        <v>14897026.75</v>
      </c>
      <c r="BT318" s="2">
        <f t="shared" si="598"/>
        <v>5644681.1799999997</v>
      </c>
      <c r="BU318" s="2">
        <f t="shared" si="598"/>
        <v>5944350.79</v>
      </c>
      <c r="BV318" s="2">
        <f t="shared" si="598"/>
        <v>14785185.1</v>
      </c>
      <c r="BW318" s="2">
        <f t="shared" si="598"/>
        <v>23767564.960000001</v>
      </c>
      <c r="BX318" s="2">
        <f t="shared" si="598"/>
        <v>1542901.81</v>
      </c>
      <c r="BY318" s="2">
        <f t="shared" si="598"/>
        <v>5981661.4100000001</v>
      </c>
      <c r="BZ318" s="2">
        <f t="shared" si="598"/>
        <v>4027336.71</v>
      </c>
      <c r="CA318" s="2">
        <f t="shared" si="598"/>
        <v>3076568.02</v>
      </c>
      <c r="CB318" s="2">
        <f t="shared" si="598"/>
        <v>803958563.88399994</v>
      </c>
      <c r="CC318" s="2">
        <f t="shared" si="598"/>
        <v>3557625.94</v>
      </c>
      <c r="CD318" s="2">
        <f t="shared" si="598"/>
        <v>1211944.3999999999</v>
      </c>
      <c r="CE318" s="2">
        <f t="shared" si="598"/>
        <v>3162249.65</v>
      </c>
      <c r="CF318" s="2">
        <f t="shared" si="598"/>
        <v>2194409.6800000002</v>
      </c>
      <c r="CG318" s="2">
        <f t="shared" si="598"/>
        <v>3584080.08</v>
      </c>
      <c r="CH318" s="2">
        <f t="shared" si="598"/>
        <v>2143968.11</v>
      </c>
      <c r="CI318" s="2">
        <f t="shared" si="598"/>
        <v>8555576.1500000004</v>
      </c>
      <c r="CJ318" s="2">
        <f t="shared" si="598"/>
        <v>10978153.34</v>
      </c>
      <c r="CK318" s="2">
        <f t="shared" si="598"/>
        <v>49179589.519999996</v>
      </c>
      <c r="CL318" s="2">
        <f t="shared" si="598"/>
        <v>14358603.630000001</v>
      </c>
      <c r="CM318" s="2">
        <f t="shared" si="598"/>
        <v>9233008.8399999999</v>
      </c>
      <c r="CN318" s="2">
        <f t="shared" si="598"/>
        <v>318271360.01999998</v>
      </c>
      <c r="CO318" s="2">
        <f t="shared" si="598"/>
        <v>154791504.22999999</v>
      </c>
      <c r="CP318" s="2">
        <f t="shared" si="598"/>
        <v>11433637.439999999</v>
      </c>
      <c r="CQ318" s="2">
        <f t="shared" si="598"/>
        <v>10205099.640000001</v>
      </c>
      <c r="CR318" s="2">
        <f t="shared" si="598"/>
        <v>3677167.12</v>
      </c>
      <c r="CS318" s="2">
        <f t="shared" si="598"/>
        <v>4202871.8</v>
      </c>
      <c r="CT318" s="2">
        <f t="shared" si="598"/>
        <v>2546623.79</v>
      </c>
      <c r="CU318" s="2">
        <f t="shared" si="598"/>
        <v>5398970.1699999999</v>
      </c>
      <c r="CV318" s="2">
        <f t="shared" si="598"/>
        <v>1176684.73</v>
      </c>
      <c r="CW318" s="2">
        <f t="shared" si="598"/>
        <v>3670089.93</v>
      </c>
      <c r="CX318" s="2">
        <f t="shared" si="598"/>
        <v>6094732.79</v>
      </c>
      <c r="CY318" s="2">
        <f t="shared" si="598"/>
        <v>1248005.03</v>
      </c>
      <c r="CZ318" s="2">
        <f t="shared" si="598"/>
        <v>20627962.239999998</v>
      </c>
      <c r="DA318" s="2">
        <f t="shared" si="598"/>
        <v>3739031.97</v>
      </c>
      <c r="DB318" s="2">
        <f t="shared" si="598"/>
        <v>4829785.63</v>
      </c>
      <c r="DC318" s="2">
        <f t="shared" si="598"/>
        <v>3660350.21</v>
      </c>
      <c r="DD318" s="2">
        <f t="shared" si="598"/>
        <v>3579436.51</v>
      </c>
      <c r="DE318" s="2">
        <f t="shared" si="598"/>
        <v>4553860.68</v>
      </c>
      <c r="DF318" s="2">
        <f t="shared" si="598"/>
        <v>204651935.09399998</v>
      </c>
      <c r="DG318" s="2">
        <f t="shared" si="598"/>
        <v>2234952.04</v>
      </c>
      <c r="DH318" s="2">
        <f t="shared" si="598"/>
        <v>19470035.079999998</v>
      </c>
      <c r="DI318" s="2">
        <f t="shared" si="598"/>
        <v>26345654.119999997</v>
      </c>
      <c r="DJ318" s="2">
        <f t="shared" si="598"/>
        <v>7957532.2999999998</v>
      </c>
      <c r="DK318" s="2">
        <f t="shared" si="598"/>
        <v>6235388.2400000002</v>
      </c>
      <c r="DL318" s="2">
        <f t="shared" si="598"/>
        <v>65969218.630000003</v>
      </c>
      <c r="DM318" s="2">
        <f t="shared" si="598"/>
        <v>4440186</v>
      </c>
      <c r="DN318" s="2">
        <f t="shared" si="598"/>
        <v>16078347.800000001</v>
      </c>
      <c r="DO318" s="2">
        <f t="shared" si="598"/>
        <v>38631131.200000003</v>
      </c>
      <c r="DP318" s="2">
        <f t="shared" si="598"/>
        <v>3871263.26</v>
      </c>
      <c r="DQ318" s="2">
        <f t="shared" si="598"/>
        <v>11141898.960000001</v>
      </c>
      <c r="DR318" s="2">
        <f t="shared" si="598"/>
        <v>15620516.02</v>
      </c>
      <c r="DS318" s="2">
        <f t="shared" si="598"/>
        <v>7619968.6699999999</v>
      </c>
      <c r="DT318" s="2">
        <f t="shared" si="598"/>
        <v>3690806.11</v>
      </c>
      <c r="DU318" s="2">
        <f t="shared" si="598"/>
        <v>5244798.28</v>
      </c>
      <c r="DV318" s="2">
        <f t="shared" si="598"/>
        <v>3772818.15</v>
      </c>
      <c r="DW318" s="2">
        <f t="shared" si="598"/>
        <v>4608388.25</v>
      </c>
      <c r="DX318" s="2">
        <f t="shared" si="598"/>
        <v>3811652.82</v>
      </c>
      <c r="DY318" s="2">
        <f t="shared" si="598"/>
        <v>4901614.07</v>
      </c>
      <c r="DZ318" s="2">
        <f t="shared" si="598"/>
        <v>8295269.54</v>
      </c>
      <c r="EA318" s="2">
        <f t="shared" ref="EA318:FX318" si="599">EA304+EA316</f>
        <v>6715022.7599999998</v>
      </c>
      <c r="EB318" s="2">
        <f t="shared" si="599"/>
        <v>6635142.8399999999</v>
      </c>
      <c r="EC318" s="2">
        <f t="shared" si="599"/>
        <v>4157958.32</v>
      </c>
      <c r="ED318" s="2">
        <f t="shared" si="599"/>
        <v>23472137.91</v>
      </c>
      <c r="EE318" s="2">
        <f t="shared" si="599"/>
        <v>3625052.02</v>
      </c>
      <c r="EF318" s="2">
        <f t="shared" si="599"/>
        <v>15426421.609999999</v>
      </c>
      <c r="EG318" s="2">
        <f t="shared" si="599"/>
        <v>4154642.37</v>
      </c>
      <c r="EH318" s="2">
        <f t="shared" si="599"/>
        <v>4131474.94</v>
      </c>
      <c r="EI318" s="2">
        <f t="shared" si="599"/>
        <v>156318643.71000001</v>
      </c>
      <c r="EJ318" s="2">
        <f t="shared" si="599"/>
        <v>110377688.88</v>
      </c>
      <c r="EK318" s="2">
        <f t="shared" si="599"/>
        <v>8320449.4199999999</v>
      </c>
      <c r="EL318" s="2">
        <f t="shared" si="599"/>
        <v>5837730.5800000001</v>
      </c>
      <c r="EM318" s="2">
        <f t="shared" si="599"/>
        <v>5311364.71</v>
      </c>
      <c r="EN318" s="2">
        <f t="shared" si="599"/>
        <v>11636169.720000001</v>
      </c>
      <c r="EO318" s="2">
        <f t="shared" si="599"/>
        <v>4544808.24</v>
      </c>
      <c r="EP318" s="2">
        <f t="shared" si="599"/>
        <v>6204435.9100000001</v>
      </c>
      <c r="EQ318" s="2">
        <f t="shared" si="599"/>
        <v>28346348.481999997</v>
      </c>
      <c r="ER318" s="2">
        <f t="shared" si="599"/>
        <v>5125251.95</v>
      </c>
      <c r="ES318" s="2">
        <f t="shared" si="599"/>
        <v>3280041.96</v>
      </c>
      <c r="ET318" s="2">
        <f t="shared" si="599"/>
        <v>4356324.13</v>
      </c>
      <c r="EU318" s="2">
        <f t="shared" si="599"/>
        <v>7988030.6399999997</v>
      </c>
      <c r="EV318" s="2">
        <f t="shared" si="599"/>
        <v>1756284.2</v>
      </c>
      <c r="EW318" s="2">
        <f t="shared" si="599"/>
        <v>12310312.970000001</v>
      </c>
      <c r="EX318" s="2">
        <f t="shared" si="599"/>
        <v>3791058.95</v>
      </c>
      <c r="EY318" s="2">
        <f t="shared" si="599"/>
        <v>7712873.8300000001</v>
      </c>
      <c r="EZ318" s="2">
        <f t="shared" si="599"/>
        <v>2785771.63</v>
      </c>
      <c r="FA318" s="2">
        <f t="shared" si="599"/>
        <v>40565328.399999999</v>
      </c>
      <c r="FB318" s="2">
        <f t="shared" si="599"/>
        <v>4669135.07</v>
      </c>
      <c r="FC318" s="2">
        <f t="shared" si="599"/>
        <v>19308547.309999999</v>
      </c>
      <c r="FD318" s="2">
        <f t="shared" si="599"/>
        <v>5750524.75</v>
      </c>
      <c r="FE318" s="2">
        <f t="shared" si="599"/>
        <v>1792120.73</v>
      </c>
      <c r="FF318" s="2">
        <f t="shared" si="599"/>
        <v>3577540.21</v>
      </c>
      <c r="FG318" s="2">
        <f t="shared" si="599"/>
        <v>2619354.91</v>
      </c>
      <c r="FH318" s="2">
        <f t="shared" si="599"/>
        <v>1699007.17</v>
      </c>
      <c r="FI318" s="2">
        <f t="shared" si="599"/>
        <v>19864084.07</v>
      </c>
      <c r="FJ318" s="2">
        <f t="shared" si="599"/>
        <v>22797952.800000001</v>
      </c>
      <c r="FK318" s="2">
        <f t="shared" si="599"/>
        <v>28802469.870000001</v>
      </c>
      <c r="FL318" s="2">
        <f t="shared" si="599"/>
        <v>94492932.569999993</v>
      </c>
      <c r="FM318" s="2">
        <f t="shared" si="599"/>
        <v>44786937.950000003</v>
      </c>
      <c r="FN318" s="2">
        <f t="shared" si="599"/>
        <v>263522403.81</v>
      </c>
      <c r="FO318" s="2">
        <f t="shared" si="599"/>
        <v>13522508.17</v>
      </c>
      <c r="FP318" s="2">
        <f t="shared" si="599"/>
        <v>27763927.629999999</v>
      </c>
      <c r="FQ318" s="2">
        <f t="shared" si="599"/>
        <v>12016173.42</v>
      </c>
      <c r="FR318" s="2">
        <f t="shared" si="599"/>
        <v>3324301.46</v>
      </c>
      <c r="FS318" s="2">
        <f t="shared" si="599"/>
        <v>3289221.67</v>
      </c>
      <c r="FT318" s="2">
        <f t="shared" si="599"/>
        <v>1436897.26</v>
      </c>
      <c r="FU318" s="2">
        <f t="shared" si="599"/>
        <v>10306594.300000001</v>
      </c>
      <c r="FV318" s="2">
        <f t="shared" si="599"/>
        <v>9126561.9900000002</v>
      </c>
      <c r="FW318" s="2">
        <f t="shared" si="599"/>
        <v>2933185.69</v>
      </c>
      <c r="FX318" s="2">
        <f t="shared" si="599"/>
        <v>1690711.52</v>
      </c>
      <c r="FY318" s="2">
        <f>-(FY304+FY316)</f>
        <v>242018585.25600004</v>
      </c>
      <c r="FZ318" s="2">
        <f>SUM(C318:FY318)</f>
        <v>9801909047.6199894</v>
      </c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</row>
    <row r="319" spans="1:193" x14ac:dyDescent="0.35">
      <c r="A319" s="3" t="s">
        <v>627</v>
      </c>
      <c r="B319" s="2" t="s">
        <v>1000</v>
      </c>
      <c r="C319" s="2">
        <f t="shared" ref="C319:BN320" si="600">C305</f>
        <v>33577243.379540466</v>
      </c>
      <c r="D319" s="2">
        <f t="shared" si="600"/>
        <v>122050153.72307038</v>
      </c>
      <c r="E319" s="2">
        <f t="shared" si="600"/>
        <v>33051226.751967102</v>
      </c>
      <c r="F319" s="2">
        <f t="shared" si="600"/>
        <v>89318024.700250193</v>
      </c>
      <c r="G319" s="2">
        <f t="shared" si="600"/>
        <v>14498385.88150131</v>
      </c>
      <c r="H319" s="2">
        <f t="shared" si="600"/>
        <v>3932704.3086785823</v>
      </c>
      <c r="I319" s="2">
        <f t="shared" si="600"/>
        <v>31923489.544274572</v>
      </c>
      <c r="J319" s="2">
        <f t="shared" si="600"/>
        <v>5261813.9282190474</v>
      </c>
      <c r="K319" s="2">
        <f t="shared" si="600"/>
        <v>1392552.5972030573</v>
      </c>
      <c r="L319" s="2">
        <f t="shared" si="600"/>
        <v>23995379.430089008</v>
      </c>
      <c r="M319" s="2">
        <f t="shared" si="600"/>
        <v>8495915.3011018187</v>
      </c>
      <c r="N319" s="2">
        <f t="shared" si="600"/>
        <v>179878384.98932433</v>
      </c>
      <c r="O319" s="2">
        <f t="shared" si="600"/>
        <v>73776337.477119565</v>
      </c>
      <c r="P319" s="2">
        <f t="shared" si="600"/>
        <v>1546004.3060999489</v>
      </c>
      <c r="Q319" s="2">
        <f t="shared" si="600"/>
        <v>155598755.6677776</v>
      </c>
      <c r="R319" s="2">
        <f t="shared" si="600"/>
        <v>2049923.1370213896</v>
      </c>
      <c r="S319" s="2">
        <f t="shared" si="600"/>
        <v>15805564.749845723</v>
      </c>
      <c r="T319" s="2">
        <f t="shared" si="600"/>
        <v>660634.28444545891</v>
      </c>
      <c r="U319" s="2">
        <f t="shared" si="600"/>
        <v>739582.32398065529</v>
      </c>
      <c r="V319" s="2">
        <f t="shared" si="600"/>
        <v>1058751.3498526947</v>
      </c>
      <c r="W319" s="2">
        <f t="shared" si="600"/>
        <v>183902.80493671706</v>
      </c>
      <c r="X319" s="2">
        <f t="shared" si="600"/>
        <v>299853.13395517523</v>
      </c>
      <c r="Y319" s="2">
        <f t="shared" si="600"/>
        <v>1933136.9605826172</v>
      </c>
      <c r="Z319" s="2">
        <f t="shared" si="600"/>
        <v>656631.67105138488</v>
      </c>
      <c r="AA319" s="2">
        <f t="shared" si="600"/>
        <v>185381345.16353503</v>
      </c>
      <c r="AB319" s="2">
        <f t="shared" si="600"/>
        <v>283463458.41918844</v>
      </c>
      <c r="AC319" s="2">
        <f t="shared" si="600"/>
        <v>10044074.968465116</v>
      </c>
      <c r="AD319" s="2">
        <f t="shared" si="600"/>
        <v>10101101.432298334</v>
      </c>
      <c r="AE319" s="2">
        <f t="shared" si="600"/>
        <v>658085.8743210776</v>
      </c>
      <c r="AF319" s="2">
        <f t="shared" si="600"/>
        <v>1148215.3928001451</v>
      </c>
      <c r="AG319" s="2">
        <f t="shared" si="600"/>
        <v>4791476.0997080402</v>
      </c>
      <c r="AH319" s="2">
        <f t="shared" si="600"/>
        <v>1053294.134960775</v>
      </c>
      <c r="AI319" s="2">
        <f t="shared" si="600"/>
        <v>331771.32239643257</v>
      </c>
      <c r="AJ319" s="2">
        <f t="shared" si="600"/>
        <v>991489.20526479895</v>
      </c>
      <c r="AK319" s="2">
        <f t="shared" si="600"/>
        <v>1447608.3068550292</v>
      </c>
      <c r="AL319" s="2">
        <f t="shared" si="600"/>
        <v>2514362.7032171222</v>
      </c>
      <c r="AM319" s="2">
        <f t="shared" si="600"/>
        <v>1330088.7374864481</v>
      </c>
      <c r="AN319" s="2">
        <f t="shared" si="600"/>
        <v>4072418.9268854996</v>
      </c>
      <c r="AO319" s="2">
        <f t="shared" si="600"/>
        <v>16264608.791705638</v>
      </c>
      <c r="AP319" s="2">
        <f t="shared" si="600"/>
        <v>674082570.65659761</v>
      </c>
      <c r="AQ319" s="2">
        <f t="shared" si="600"/>
        <v>1787585.3212162736</v>
      </c>
      <c r="AR319" s="2">
        <f t="shared" si="600"/>
        <v>290757999.32671642</v>
      </c>
      <c r="AS319" s="2">
        <f t="shared" si="600"/>
        <v>59077192.689198114</v>
      </c>
      <c r="AT319" s="2">
        <f t="shared" si="600"/>
        <v>11020967.801551856</v>
      </c>
      <c r="AU319" s="2">
        <f t="shared" si="600"/>
        <v>1738770.6923370271</v>
      </c>
      <c r="AV319" s="2">
        <f t="shared" si="600"/>
        <v>1250191.6990698965</v>
      </c>
      <c r="AW319" s="2">
        <f t="shared" si="600"/>
        <v>959160.18369534716</v>
      </c>
      <c r="AX319" s="2">
        <f t="shared" si="600"/>
        <v>664479.30007901578</v>
      </c>
      <c r="AY319" s="2">
        <f t="shared" si="600"/>
        <v>1669785.2574207489</v>
      </c>
      <c r="AZ319" s="2">
        <f t="shared" si="600"/>
        <v>17525146.516146116</v>
      </c>
      <c r="BA319" s="2">
        <f t="shared" si="600"/>
        <v>26210500.386955999</v>
      </c>
      <c r="BB319" s="2">
        <f t="shared" si="600"/>
        <v>7119432.8314184062</v>
      </c>
      <c r="BC319" s="2">
        <f t="shared" si="600"/>
        <v>97421277.96542123</v>
      </c>
      <c r="BD319" s="2">
        <f t="shared" si="600"/>
        <v>17045085.064198572</v>
      </c>
      <c r="BE319" s="2">
        <f t="shared" si="600"/>
        <v>5660860.9757390609</v>
      </c>
      <c r="BF319" s="2">
        <f t="shared" si="600"/>
        <v>82180783.778288096</v>
      </c>
      <c r="BG319" s="2">
        <f t="shared" si="600"/>
        <v>1867670.0979381581</v>
      </c>
      <c r="BH319" s="2">
        <f t="shared" si="600"/>
        <v>2252962.4108905317</v>
      </c>
      <c r="BI319" s="2">
        <f t="shared" si="600"/>
        <v>743165.76096947747</v>
      </c>
      <c r="BJ319" s="2">
        <f t="shared" si="600"/>
        <v>27852314.82888132</v>
      </c>
      <c r="BK319" s="2">
        <f t="shared" si="600"/>
        <v>54086678.790676355</v>
      </c>
      <c r="BL319" s="2">
        <f t="shared" si="600"/>
        <v>217253.93096649402</v>
      </c>
      <c r="BM319" s="2">
        <f t="shared" si="600"/>
        <v>1134358.7904461897</v>
      </c>
      <c r="BN319" s="2">
        <f t="shared" si="600"/>
        <v>10824688.431099476</v>
      </c>
      <c r="BO319" s="2">
        <f t="shared" ref="BO319:DZ320" si="601">BO305</f>
        <v>4340153.0736531466</v>
      </c>
      <c r="BP319" s="2">
        <f t="shared" si="601"/>
        <v>2776747.3551799809</v>
      </c>
      <c r="BQ319" s="2">
        <f t="shared" si="601"/>
        <v>57612581.678319909</v>
      </c>
      <c r="BR319" s="2">
        <f t="shared" si="601"/>
        <v>11778633.236844599</v>
      </c>
      <c r="BS319" s="2">
        <f t="shared" si="601"/>
        <v>4076179.8843034338</v>
      </c>
      <c r="BT319" s="2">
        <f t="shared" si="601"/>
        <v>3087519.2551995334</v>
      </c>
      <c r="BU319" s="2">
        <f t="shared" si="601"/>
        <v>2442749.9872815395</v>
      </c>
      <c r="BV319" s="2">
        <f t="shared" si="601"/>
        <v>13967441.083611993</v>
      </c>
      <c r="BW319" s="2">
        <f t="shared" si="601"/>
        <v>18631284.503404584</v>
      </c>
      <c r="BX319" s="2">
        <f t="shared" si="601"/>
        <v>1363693.695489815</v>
      </c>
      <c r="BY319" s="2">
        <f t="shared" si="601"/>
        <v>3747865.2837329269</v>
      </c>
      <c r="BZ319" s="2">
        <f t="shared" si="601"/>
        <v>1216640.406784907</v>
      </c>
      <c r="CA319" s="2">
        <f t="shared" si="601"/>
        <v>2527080.6753126369</v>
      </c>
      <c r="CB319" s="2">
        <f t="shared" si="601"/>
        <v>398779588.42631292</v>
      </c>
      <c r="CC319" s="2">
        <f t="shared" si="601"/>
        <v>585953.74241974927</v>
      </c>
      <c r="CD319" s="2">
        <f t="shared" si="601"/>
        <v>486759.55037128291</v>
      </c>
      <c r="CE319" s="2">
        <f t="shared" si="601"/>
        <v>1244213.6149625636</v>
      </c>
      <c r="CF319" s="2">
        <f t="shared" si="601"/>
        <v>784467.85302799824</v>
      </c>
      <c r="CG319" s="2">
        <f t="shared" si="601"/>
        <v>706193.14755458268</v>
      </c>
      <c r="CH319" s="2">
        <f t="shared" si="601"/>
        <v>504345.75612722291</v>
      </c>
      <c r="CI319" s="2">
        <f t="shared" si="601"/>
        <v>3398182.433490945</v>
      </c>
      <c r="CJ319" s="2">
        <f t="shared" si="601"/>
        <v>10664483.057017317</v>
      </c>
      <c r="CK319" s="2">
        <f t="shared" si="601"/>
        <v>20269323.91151683</v>
      </c>
      <c r="CL319" s="2">
        <f t="shared" si="601"/>
        <v>3614355.5583170662</v>
      </c>
      <c r="CM319" s="2">
        <f t="shared" si="601"/>
        <v>2110706.8200031449</v>
      </c>
      <c r="CN319" s="2">
        <f t="shared" si="601"/>
        <v>145426796.29018176</v>
      </c>
      <c r="CO319" s="2">
        <f t="shared" si="601"/>
        <v>97307604.414999232</v>
      </c>
      <c r="CP319" s="2">
        <f t="shared" si="601"/>
        <v>10699138.704765193</v>
      </c>
      <c r="CQ319" s="2">
        <f t="shared" si="601"/>
        <v>3199862.9846131844</v>
      </c>
      <c r="CR319" s="2">
        <f t="shared" si="601"/>
        <v>684309.6914024268</v>
      </c>
      <c r="CS319" s="2">
        <f t="shared" si="601"/>
        <v>1576195.9357032788</v>
      </c>
      <c r="CT319" s="2">
        <f t="shared" si="601"/>
        <v>889757.01879692252</v>
      </c>
      <c r="CU319" s="2">
        <f t="shared" si="601"/>
        <v>488316.14212136471</v>
      </c>
      <c r="CV319" s="2">
        <f t="shared" si="601"/>
        <v>394328.38258771051</v>
      </c>
      <c r="CW319" s="2">
        <f t="shared" si="601"/>
        <v>1360520.3263395098</v>
      </c>
      <c r="CX319" s="2">
        <f t="shared" si="601"/>
        <v>2435164.1103650779</v>
      </c>
      <c r="CY319" s="2">
        <f t="shared" si="601"/>
        <v>183638.3649225322</v>
      </c>
      <c r="CZ319" s="2">
        <f t="shared" si="601"/>
        <v>6939480.3723420305</v>
      </c>
      <c r="DA319" s="2">
        <f t="shared" si="601"/>
        <v>1312426.9138986289</v>
      </c>
      <c r="DB319" s="2">
        <f t="shared" si="601"/>
        <v>1178716.7151717336</v>
      </c>
      <c r="DC319" s="2">
        <f t="shared" si="601"/>
        <v>1378342.193580539</v>
      </c>
      <c r="DD319" s="2">
        <f t="shared" si="601"/>
        <v>1003179.104609352</v>
      </c>
      <c r="DE319" s="2">
        <f t="shared" si="601"/>
        <v>2055318.0689518426</v>
      </c>
      <c r="DF319" s="2">
        <f t="shared" si="601"/>
        <v>77500197.071746662</v>
      </c>
      <c r="DG319" s="2">
        <f t="shared" si="601"/>
        <v>1676111.7666029253</v>
      </c>
      <c r="DH319" s="2">
        <f t="shared" si="601"/>
        <v>10294242.027414937</v>
      </c>
      <c r="DI319" s="2">
        <f t="shared" si="601"/>
        <v>14459360.436222866</v>
      </c>
      <c r="DJ319" s="2">
        <f t="shared" si="601"/>
        <v>1778092.1887167871</v>
      </c>
      <c r="DK319" s="2">
        <f t="shared" si="601"/>
        <v>1337772.7186327181</v>
      </c>
      <c r="DL319" s="2">
        <f t="shared" si="601"/>
        <v>24745378.667346906</v>
      </c>
      <c r="DM319" s="2">
        <f t="shared" si="601"/>
        <v>691848.03229843068</v>
      </c>
      <c r="DN319" s="2">
        <f t="shared" si="601"/>
        <v>7623368.8785485355</v>
      </c>
      <c r="DO319" s="2">
        <f t="shared" si="601"/>
        <v>10354960.037545934</v>
      </c>
      <c r="DP319" s="2">
        <f t="shared" si="601"/>
        <v>917522.61094726203</v>
      </c>
      <c r="DQ319" s="2">
        <f t="shared" si="601"/>
        <v>10732095.762366869</v>
      </c>
      <c r="DR319" s="2">
        <f t="shared" si="601"/>
        <v>2651707.841694423</v>
      </c>
      <c r="DS319" s="2">
        <f t="shared" si="601"/>
        <v>1214990.4284804005</v>
      </c>
      <c r="DT319" s="2">
        <f t="shared" si="601"/>
        <v>326960.03876811347</v>
      </c>
      <c r="DU319" s="2">
        <f t="shared" si="601"/>
        <v>869938.80868899089</v>
      </c>
      <c r="DV319" s="2">
        <f t="shared" si="601"/>
        <v>263788.35732696857</v>
      </c>
      <c r="DW319" s="2">
        <f t="shared" si="601"/>
        <v>655755.4742524965</v>
      </c>
      <c r="DX319" s="2">
        <f t="shared" si="601"/>
        <v>2794986.170100939</v>
      </c>
      <c r="DY319" s="2">
        <f t="shared" si="601"/>
        <v>3994263.0860337317</v>
      </c>
      <c r="DZ319" s="2">
        <f t="shared" si="601"/>
        <v>5854748.5726282215</v>
      </c>
      <c r="EA319" s="2">
        <f t="shared" ref="EA319:FY320" si="602">EA305</f>
        <v>6383628.3243940435</v>
      </c>
      <c r="EB319" s="2">
        <f t="shared" si="602"/>
        <v>2486309.1854463532</v>
      </c>
      <c r="EC319" s="2">
        <f t="shared" si="602"/>
        <v>1081509.2115600074</v>
      </c>
      <c r="ED319" s="2">
        <f t="shared" si="602"/>
        <v>22863183.48489267</v>
      </c>
      <c r="EE319" s="2">
        <f t="shared" si="602"/>
        <v>507477.87524220132</v>
      </c>
      <c r="EF319" s="2">
        <f t="shared" si="602"/>
        <v>2676211.8795601861</v>
      </c>
      <c r="EG319" s="2">
        <f t="shared" si="602"/>
        <v>884665.38384760427</v>
      </c>
      <c r="EH319" s="2">
        <f t="shared" si="602"/>
        <v>418177.34504549758</v>
      </c>
      <c r="EI319" s="2">
        <f t="shared" si="602"/>
        <v>41187752.741830133</v>
      </c>
      <c r="EJ319" s="2">
        <f t="shared" si="602"/>
        <v>33147419.910898414</v>
      </c>
      <c r="EK319" s="2">
        <f t="shared" si="602"/>
        <v>3478376.6187752448</v>
      </c>
      <c r="EL319" s="2">
        <f t="shared" si="602"/>
        <v>1775841.2251296125</v>
      </c>
      <c r="EM319" s="2">
        <f t="shared" si="602"/>
        <v>2875907.5512804766</v>
      </c>
      <c r="EN319" s="2">
        <f t="shared" si="602"/>
        <v>2315719.5898614153</v>
      </c>
      <c r="EO319" s="2">
        <f t="shared" si="602"/>
        <v>1281387.5743316102</v>
      </c>
      <c r="EP319" s="2">
        <f t="shared" si="602"/>
        <v>3976589.3998100809</v>
      </c>
      <c r="EQ319" s="2">
        <f t="shared" si="602"/>
        <v>10921269.912394898</v>
      </c>
      <c r="ER319" s="2">
        <f t="shared" si="602"/>
        <v>3163709.3861279846</v>
      </c>
      <c r="ES319" s="2">
        <f t="shared" si="602"/>
        <v>1029616.447151643</v>
      </c>
      <c r="ET319" s="2">
        <f t="shared" si="602"/>
        <v>1515676.6005718485</v>
      </c>
      <c r="EU319" s="2">
        <f t="shared" si="602"/>
        <v>1291571.5320035878</v>
      </c>
      <c r="EV319" s="2">
        <f t="shared" si="602"/>
        <v>1231707.5363417482</v>
      </c>
      <c r="EW319" s="2">
        <f t="shared" si="602"/>
        <v>9770014.1136098988</v>
      </c>
      <c r="EX319" s="2">
        <f t="shared" si="602"/>
        <v>520119.96730038646</v>
      </c>
      <c r="EY319" s="2">
        <f t="shared" si="602"/>
        <v>934350.63170224964</v>
      </c>
      <c r="EZ319" s="2">
        <f t="shared" si="602"/>
        <v>814619.44106131198</v>
      </c>
      <c r="FA319" s="2">
        <f t="shared" si="602"/>
        <v>38997798.208288558</v>
      </c>
      <c r="FB319" s="2">
        <f t="shared" si="602"/>
        <v>4199613.484498092</v>
      </c>
      <c r="FC319" s="2">
        <f t="shared" si="602"/>
        <v>12869715.010105763</v>
      </c>
      <c r="FD319" s="2">
        <f t="shared" si="602"/>
        <v>1499960.2217570737</v>
      </c>
      <c r="FE319" s="2">
        <f t="shared" si="602"/>
        <v>647657.86522704922</v>
      </c>
      <c r="FF319" s="2">
        <f t="shared" si="602"/>
        <v>675729.71132404322</v>
      </c>
      <c r="FG319" s="2">
        <f t="shared" si="602"/>
        <v>832458.89899266022</v>
      </c>
      <c r="FH319" s="2">
        <f t="shared" si="602"/>
        <v>936509.28570683068</v>
      </c>
      <c r="FI319" s="2">
        <f t="shared" si="602"/>
        <v>13751402.110691497</v>
      </c>
      <c r="FJ319" s="2">
        <f t="shared" si="602"/>
        <v>21936705.05301182</v>
      </c>
      <c r="FK319" s="2">
        <f t="shared" si="602"/>
        <v>23485658.593684152</v>
      </c>
      <c r="FL319" s="2">
        <f t="shared" si="602"/>
        <v>61987261.709745578</v>
      </c>
      <c r="FM319" s="2">
        <f t="shared" si="602"/>
        <v>27702978.901836876</v>
      </c>
      <c r="FN319" s="2">
        <f t="shared" si="602"/>
        <v>81893540.268315867</v>
      </c>
      <c r="FO319" s="2">
        <f t="shared" si="602"/>
        <v>12893048.30375581</v>
      </c>
      <c r="FP319" s="2">
        <f t="shared" si="602"/>
        <v>18727647.343856838</v>
      </c>
      <c r="FQ319" s="2">
        <f t="shared" si="602"/>
        <v>11606491.026237516</v>
      </c>
      <c r="FR319" s="2">
        <f t="shared" si="602"/>
        <v>3147045.056182676</v>
      </c>
      <c r="FS319" s="2">
        <f t="shared" si="602"/>
        <v>2254624.2091523698</v>
      </c>
      <c r="FT319" s="2">
        <f t="shared" si="602"/>
        <v>1327489.6036771201</v>
      </c>
      <c r="FU319" s="2">
        <f t="shared" si="602"/>
        <v>4039454.8441747362</v>
      </c>
      <c r="FV319" s="2">
        <f t="shared" si="602"/>
        <v>2891740.6976905726</v>
      </c>
      <c r="FW319" s="2">
        <f t="shared" si="602"/>
        <v>556322.11147656757</v>
      </c>
      <c r="FX319" s="2">
        <f t="shared" si="602"/>
        <v>434566.92928709852</v>
      </c>
      <c r="FY319" s="2">
        <f t="shared" si="602"/>
        <v>0</v>
      </c>
      <c r="FZ319" s="2">
        <f>SUM(C319:FY319)</f>
        <v>4258225196.3897014</v>
      </c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</row>
    <row r="320" spans="1:193" x14ac:dyDescent="0.35">
      <c r="A320" s="3" t="s">
        <v>628</v>
      </c>
      <c r="B320" s="2" t="s">
        <v>1001</v>
      </c>
      <c r="C320" s="2">
        <f t="shared" si="600"/>
        <v>2560686.8522000001</v>
      </c>
      <c r="D320" s="2">
        <f t="shared" si="600"/>
        <v>6068580.4500000002</v>
      </c>
      <c r="E320" s="2">
        <f t="shared" si="600"/>
        <v>1444121.25</v>
      </c>
      <c r="F320" s="2">
        <f t="shared" si="600"/>
        <v>2186086.4300000002</v>
      </c>
      <c r="G320" s="2">
        <f t="shared" si="600"/>
        <v>428862.04</v>
      </c>
      <c r="H320" s="2">
        <f t="shared" si="600"/>
        <v>184982.61</v>
      </c>
      <c r="I320" s="2">
        <f t="shared" si="600"/>
        <v>1809421.81</v>
      </c>
      <c r="J320" s="2">
        <f t="shared" si="600"/>
        <v>600359.41</v>
      </c>
      <c r="K320" s="2">
        <f t="shared" si="600"/>
        <v>149409.51999999999</v>
      </c>
      <c r="L320" s="2">
        <f t="shared" si="600"/>
        <v>1285932.06</v>
      </c>
      <c r="M320" s="2">
        <f t="shared" si="600"/>
        <v>495734.92</v>
      </c>
      <c r="N320" s="2">
        <f t="shared" si="600"/>
        <v>12893543.369999999</v>
      </c>
      <c r="O320" s="2">
        <f t="shared" si="600"/>
        <v>5184910.91</v>
      </c>
      <c r="P320" s="2">
        <f t="shared" si="600"/>
        <v>98033.26</v>
      </c>
      <c r="Q320" s="2">
        <f t="shared" si="600"/>
        <v>6984070.2400000002</v>
      </c>
      <c r="R320" s="2">
        <f t="shared" si="600"/>
        <v>117387.96</v>
      </c>
      <c r="S320" s="2">
        <f t="shared" si="600"/>
        <v>941027.17</v>
      </c>
      <c r="T320" s="2">
        <f t="shared" si="600"/>
        <v>50774.68</v>
      </c>
      <c r="U320" s="2">
        <f t="shared" si="600"/>
        <v>51513.32</v>
      </c>
      <c r="V320" s="2">
        <f t="shared" si="600"/>
        <v>91452.54</v>
      </c>
      <c r="W320" s="2">
        <f t="shared" si="600"/>
        <v>20485.07</v>
      </c>
      <c r="X320" s="2">
        <f t="shared" si="600"/>
        <v>23503.47</v>
      </c>
      <c r="Y320" s="2">
        <f t="shared" si="600"/>
        <v>145352.82</v>
      </c>
      <c r="Z320" s="2">
        <f t="shared" si="600"/>
        <v>63731.5</v>
      </c>
      <c r="AA320" s="2">
        <f t="shared" si="600"/>
        <v>6802241.46</v>
      </c>
      <c r="AB320" s="2">
        <f t="shared" si="600"/>
        <v>12251040.92</v>
      </c>
      <c r="AC320" s="2">
        <f t="shared" si="600"/>
        <v>578302.21</v>
      </c>
      <c r="AD320" s="2">
        <f t="shared" si="600"/>
        <v>703196.53</v>
      </c>
      <c r="AE320" s="2">
        <f t="shared" si="600"/>
        <v>48617.120000000003</v>
      </c>
      <c r="AF320" s="2">
        <f t="shared" si="600"/>
        <v>86811.59</v>
      </c>
      <c r="AG320" s="2">
        <f t="shared" si="600"/>
        <v>322958.38</v>
      </c>
      <c r="AH320" s="2">
        <f t="shared" si="600"/>
        <v>172657.77</v>
      </c>
      <c r="AI320" s="2">
        <f t="shared" si="600"/>
        <v>53122.47</v>
      </c>
      <c r="AJ320" s="2">
        <f t="shared" si="600"/>
        <v>128163.01</v>
      </c>
      <c r="AK320" s="2">
        <f t="shared" si="600"/>
        <v>74603.09</v>
      </c>
      <c r="AL320" s="2">
        <f t="shared" si="600"/>
        <v>98388.41</v>
      </c>
      <c r="AM320" s="2">
        <f t="shared" si="600"/>
        <v>115377.55</v>
      </c>
      <c r="AN320" s="2">
        <f t="shared" si="600"/>
        <v>413990.07</v>
      </c>
      <c r="AO320" s="2">
        <f t="shared" si="600"/>
        <v>1676936.43</v>
      </c>
      <c r="AP320" s="2">
        <f t="shared" si="600"/>
        <v>37700132.310000002</v>
      </c>
      <c r="AQ320" s="2">
        <f t="shared" si="600"/>
        <v>97428.55</v>
      </c>
      <c r="AR320" s="2">
        <f t="shared" si="600"/>
        <v>21880966.199999999</v>
      </c>
      <c r="AS320" s="2">
        <f t="shared" si="600"/>
        <v>2513262.4</v>
      </c>
      <c r="AT320" s="2">
        <f t="shared" si="600"/>
        <v>1167107.3600000001</v>
      </c>
      <c r="AU320" s="2">
        <f t="shared" si="600"/>
        <v>178802.57</v>
      </c>
      <c r="AV320" s="2">
        <f t="shared" si="600"/>
        <v>179035.75</v>
      </c>
      <c r="AW320" s="2">
        <f t="shared" si="600"/>
        <v>102589.94</v>
      </c>
      <c r="AX320" s="2">
        <f t="shared" si="600"/>
        <v>78396.2</v>
      </c>
      <c r="AY320" s="2">
        <f t="shared" si="600"/>
        <v>127245.96</v>
      </c>
      <c r="AZ320" s="2">
        <f t="shared" si="600"/>
        <v>1512386.73</v>
      </c>
      <c r="BA320" s="2">
        <f t="shared" si="600"/>
        <v>2187937.56</v>
      </c>
      <c r="BB320" s="2">
        <f t="shared" si="600"/>
        <v>485771.55</v>
      </c>
      <c r="BC320" s="2">
        <f t="shared" si="600"/>
        <v>8539684.5500000007</v>
      </c>
      <c r="BD320" s="2">
        <f t="shared" si="600"/>
        <v>1409316.74</v>
      </c>
      <c r="BE320" s="2">
        <f t="shared" si="600"/>
        <v>425098.36</v>
      </c>
      <c r="BF320" s="2">
        <f t="shared" si="600"/>
        <v>6979427.0599999996</v>
      </c>
      <c r="BG320" s="2">
        <f t="shared" si="600"/>
        <v>115579.55</v>
      </c>
      <c r="BH320" s="2">
        <f t="shared" si="600"/>
        <v>147663.12</v>
      </c>
      <c r="BI320" s="2">
        <f t="shared" si="600"/>
        <v>55868.160000000003</v>
      </c>
      <c r="BJ320" s="2">
        <f t="shared" si="600"/>
        <v>1934186.26</v>
      </c>
      <c r="BK320" s="2">
        <f t="shared" si="600"/>
        <v>1031173.03</v>
      </c>
      <c r="BL320" s="2">
        <f t="shared" si="600"/>
        <v>18195.330000000002</v>
      </c>
      <c r="BM320" s="2">
        <f t="shared" si="600"/>
        <v>91995.89</v>
      </c>
      <c r="BN320" s="2">
        <f t="shared" si="600"/>
        <v>1139858.77</v>
      </c>
      <c r="BO320" s="2">
        <f t="shared" si="601"/>
        <v>396388.6</v>
      </c>
      <c r="BP320" s="2">
        <f t="shared" si="601"/>
        <v>245997.25</v>
      </c>
      <c r="BQ320" s="2">
        <f t="shared" si="601"/>
        <v>1733716.34</v>
      </c>
      <c r="BR320" s="2">
        <f t="shared" si="601"/>
        <v>459017.22</v>
      </c>
      <c r="BS320" s="2">
        <f t="shared" si="601"/>
        <v>258944.15</v>
      </c>
      <c r="BT320" s="2">
        <f t="shared" si="601"/>
        <v>149392.14000000001</v>
      </c>
      <c r="BU320" s="2">
        <f t="shared" si="601"/>
        <v>109362.84</v>
      </c>
      <c r="BV320" s="2">
        <f t="shared" si="601"/>
        <v>817601.21</v>
      </c>
      <c r="BW320" s="2">
        <f t="shared" si="601"/>
        <v>711654.23</v>
      </c>
      <c r="BX320" s="2">
        <f t="shared" si="601"/>
        <v>99943.77</v>
      </c>
      <c r="BY320" s="2">
        <f t="shared" si="601"/>
        <v>193396.48000000001</v>
      </c>
      <c r="BZ320" s="2">
        <f t="shared" si="601"/>
        <v>99867.18</v>
      </c>
      <c r="CA320" s="2">
        <f t="shared" si="601"/>
        <v>394616.81</v>
      </c>
      <c r="CB320" s="2">
        <f t="shared" si="601"/>
        <v>24768877.350000001</v>
      </c>
      <c r="CC320" s="2">
        <f t="shared" si="601"/>
        <v>91062.73</v>
      </c>
      <c r="CD320" s="2">
        <f t="shared" si="601"/>
        <v>72919.69</v>
      </c>
      <c r="CE320" s="2">
        <f t="shared" si="601"/>
        <v>104487.79</v>
      </c>
      <c r="CF320" s="2">
        <f t="shared" si="601"/>
        <v>86249.23</v>
      </c>
      <c r="CG320" s="2">
        <f t="shared" si="601"/>
        <v>74426.7</v>
      </c>
      <c r="CH320" s="2">
        <f t="shared" si="601"/>
        <v>33444.1</v>
      </c>
      <c r="CI320" s="2">
        <f t="shared" si="601"/>
        <v>320790.64</v>
      </c>
      <c r="CJ320" s="2">
        <f t="shared" si="601"/>
        <v>313858.84000000003</v>
      </c>
      <c r="CK320" s="2">
        <f t="shared" si="601"/>
        <v>1519908.61</v>
      </c>
      <c r="CL320" s="2">
        <f t="shared" si="601"/>
        <v>233618.03</v>
      </c>
      <c r="CM320" s="2">
        <f t="shared" si="601"/>
        <v>113893.58</v>
      </c>
      <c r="CN320" s="2">
        <f t="shared" si="601"/>
        <v>8605084.4100000001</v>
      </c>
      <c r="CO320" s="2">
        <f t="shared" si="601"/>
        <v>5153394.09</v>
      </c>
      <c r="CP320" s="2">
        <f t="shared" si="601"/>
        <v>734189.06</v>
      </c>
      <c r="CQ320" s="2">
        <f t="shared" si="601"/>
        <v>386426.67</v>
      </c>
      <c r="CR320" s="2">
        <f t="shared" si="601"/>
        <v>80485.73</v>
      </c>
      <c r="CS320" s="2">
        <f t="shared" si="601"/>
        <v>248224.67</v>
      </c>
      <c r="CT320" s="2">
        <f t="shared" si="601"/>
        <v>85958.85</v>
      </c>
      <c r="CU320" s="2">
        <f t="shared" si="601"/>
        <v>58359.59</v>
      </c>
      <c r="CV320" s="2">
        <f t="shared" si="601"/>
        <v>47858.69</v>
      </c>
      <c r="CW320" s="2">
        <f t="shared" si="601"/>
        <v>134115.63</v>
      </c>
      <c r="CX320" s="2">
        <f t="shared" si="601"/>
        <v>243713.34</v>
      </c>
      <c r="CY320" s="2">
        <f t="shared" si="601"/>
        <v>18970.75</v>
      </c>
      <c r="CZ320" s="2">
        <f t="shared" si="601"/>
        <v>629899.39</v>
      </c>
      <c r="DA320" s="2">
        <f t="shared" si="601"/>
        <v>123499.93</v>
      </c>
      <c r="DB320" s="2">
        <f t="shared" si="601"/>
        <v>101395.44</v>
      </c>
      <c r="DC320" s="2">
        <f t="shared" si="601"/>
        <v>112080.46</v>
      </c>
      <c r="DD320" s="2">
        <f t="shared" si="601"/>
        <v>97944.92</v>
      </c>
      <c r="DE320" s="2">
        <f t="shared" si="601"/>
        <v>288400.14</v>
      </c>
      <c r="DF320" s="2">
        <f t="shared" si="601"/>
        <v>7817551.8200000003</v>
      </c>
      <c r="DG320" s="2">
        <f t="shared" si="601"/>
        <v>118174.05</v>
      </c>
      <c r="DH320" s="2">
        <f t="shared" si="601"/>
        <v>1002544.97</v>
      </c>
      <c r="DI320" s="2">
        <f t="shared" si="601"/>
        <v>1169415.45</v>
      </c>
      <c r="DJ320" s="2">
        <f t="shared" si="601"/>
        <v>169846.5</v>
      </c>
      <c r="DK320" s="2">
        <f t="shared" si="601"/>
        <v>88144.5</v>
      </c>
      <c r="DL320" s="2">
        <f t="shared" si="601"/>
        <v>2420056.54</v>
      </c>
      <c r="DM320" s="2">
        <f t="shared" si="601"/>
        <v>77790.55</v>
      </c>
      <c r="DN320" s="2">
        <f t="shared" si="601"/>
        <v>628414.66</v>
      </c>
      <c r="DO320" s="2">
        <f t="shared" si="601"/>
        <v>761258.72</v>
      </c>
      <c r="DP320" s="2">
        <f t="shared" si="601"/>
        <v>77422.7</v>
      </c>
      <c r="DQ320" s="2">
        <f t="shared" si="601"/>
        <v>409714.16</v>
      </c>
      <c r="DR320" s="2">
        <f t="shared" si="601"/>
        <v>475735.48</v>
      </c>
      <c r="DS320" s="2">
        <f t="shared" si="601"/>
        <v>198489</v>
      </c>
      <c r="DT320" s="2">
        <f t="shared" si="601"/>
        <v>53085.02</v>
      </c>
      <c r="DU320" s="2">
        <f t="shared" si="601"/>
        <v>128255.13</v>
      </c>
      <c r="DV320" s="2">
        <f t="shared" si="601"/>
        <v>49041.63</v>
      </c>
      <c r="DW320" s="2">
        <f t="shared" si="601"/>
        <v>105819.77</v>
      </c>
      <c r="DX320" s="2">
        <f t="shared" si="601"/>
        <v>165524.42000000001</v>
      </c>
      <c r="DY320" s="2">
        <f t="shared" si="601"/>
        <v>211849.28</v>
      </c>
      <c r="DZ320" s="2">
        <f t="shared" si="601"/>
        <v>440337.14</v>
      </c>
      <c r="EA320" s="2">
        <f t="shared" si="602"/>
        <v>606678.97</v>
      </c>
      <c r="EB320" s="2">
        <f t="shared" si="602"/>
        <v>264983.83</v>
      </c>
      <c r="EC320" s="2">
        <f t="shared" si="602"/>
        <v>112196.29</v>
      </c>
      <c r="ED320" s="2">
        <f t="shared" si="602"/>
        <v>606490.69999999995</v>
      </c>
      <c r="EE320" s="2">
        <f t="shared" si="602"/>
        <v>69368.460000000006</v>
      </c>
      <c r="EF320" s="2">
        <f t="shared" si="602"/>
        <v>327633.84999999998</v>
      </c>
      <c r="EG320" s="2">
        <f t="shared" si="602"/>
        <v>120677.96</v>
      </c>
      <c r="EH320" s="2">
        <f t="shared" si="602"/>
        <v>51207.78</v>
      </c>
      <c r="EI320" s="2">
        <f t="shared" si="602"/>
        <v>3323220.8</v>
      </c>
      <c r="EJ320" s="2">
        <f t="shared" si="602"/>
        <v>2056399.34</v>
      </c>
      <c r="EK320" s="2">
        <f t="shared" si="602"/>
        <v>137117.85</v>
      </c>
      <c r="EL320" s="2">
        <f t="shared" si="602"/>
        <v>36713.550000000003</v>
      </c>
      <c r="EM320" s="2">
        <f t="shared" si="602"/>
        <v>247634.55</v>
      </c>
      <c r="EN320" s="2">
        <f t="shared" si="602"/>
        <v>285190.57</v>
      </c>
      <c r="EO320" s="2">
        <f t="shared" si="602"/>
        <v>144936.91</v>
      </c>
      <c r="EP320" s="2">
        <f t="shared" si="602"/>
        <v>223170.3</v>
      </c>
      <c r="EQ320" s="2">
        <f t="shared" si="602"/>
        <v>1024267.5</v>
      </c>
      <c r="ER320" s="2">
        <f t="shared" si="602"/>
        <v>209171.85</v>
      </c>
      <c r="ES320" s="2">
        <f t="shared" si="602"/>
        <v>106678.02</v>
      </c>
      <c r="ET320" s="2">
        <f t="shared" si="602"/>
        <v>133939.82999999999</v>
      </c>
      <c r="EU320" s="2">
        <f t="shared" si="602"/>
        <v>189375.43</v>
      </c>
      <c r="EV320" s="2">
        <f t="shared" si="602"/>
        <v>43464.959999999999</v>
      </c>
      <c r="EW320" s="2">
        <f t="shared" si="602"/>
        <v>341846.47</v>
      </c>
      <c r="EX320" s="2">
        <f t="shared" si="602"/>
        <v>19788.41</v>
      </c>
      <c r="EY320" s="2">
        <f t="shared" si="602"/>
        <v>106184.84</v>
      </c>
      <c r="EZ320" s="2">
        <f t="shared" si="602"/>
        <v>92250.34</v>
      </c>
      <c r="FA320" s="2">
        <f t="shared" si="602"/>
        <v>1567984.63</v>
      </c>
      <c r="FB320" s="2">
        <f t="shared" si="602"/>
        <v>469609.63</v>
      </c>
      <c r="FC320" s="2">
        <f t="shared" si="602"/>
        <v>926616</v>
      </c>
      <c r="FD320" s="2">
        <f t="shared" si="602"/>
        <v>157711.57</v>
      </c>
      <c r="FE320" s="2">
        <f t="shared" si="602"/>
        <v>64813.09</v>
      </c>
      <c r="FF320" s="2">
        <f t="shared" si="602"/>
        <v>70542.399999999994</v>
      </c>
      <c r="FG320" s="2">
        <f t="shared" si="602"/>
        <v>71488.67</v>
      </c>
      <c r="FH320" s="2">
        <f t="shared" si="602"/>
        <v>112198.64</v>
      </c>
      <c r="FI320" s="2">
        <f t="shared" si="602"/>
        <v>558618.73</v>
      </c>
      <c r="FJ320" s="2">
        <f t="shared" si="602"/>
        <v>861473.15</v>
      </c>
      <c r="FK320" s="2">
        <f t="shared" si="602"/>
        <v>927120.98</v>
      </c>
      <c r="FL320" s="2">
        <f t="shared" si="602"/>
        <v>1829177.87</v>
      </c>
      <c r="FM320" s="2">
        <f t="shared" si="602"/>
        <v>532404.37</v>
      </c>
      <c r="FN320" s="2">
        <f t="shared" si="602"/>
        <v>3532207.73</v>
      </c>
      <c r="FO320" s="2">
        <f t="shared" si="602"/>
        <v>629176.46</v>
      </c>
      <c r="FP320" s="2">
        <f t="shared" si="602"/>
        <v>752042.46</v>
      </c>
      <c r="FQ320" s="2">
        <f t="shared" si="602"/>
        <v>409839.03</v>
      </c>
      <c r="FR320" s="2">
        <f t="shared" si="602"/>
        <v>177143.45</v>
      </c>
      <c r="FS320" s="2">
        <f t="shared" si="602"/>
        <v>72860.350000000006</v>
      </c>
      <c r="FT320" s="2">
        <f t="shared" si="602"/>
        <v>109456.97</v>
      </c>
      <c r="FU320" s="2">
        <f t="shared" si="602"/>
        <v>297429.19</v>
      </c>
      <c r="FV320" s="2">
        <f t="shared" si="602"/>
        <v>195022.78</v>
      </c>
      <c r="FW320" s="2">
        <f t="shared" si="602"/>
        <v>48430.720000000001</v>
      </c>
      <c r="FX320" s="2">
        <f t="shared" si="602"/>
        <v>39107.11</v>
      </c>
      <c r="FY320" s="2">
        <f t="shared" si="602"/>
        <v>0</v>
      </c>
      <c r="FZ320" s="2">
        <f>SUM(C320:FY320)</f>
        <v>249920454.67219993</v>
      </c>
      <c r="GB320" s="2"/>
      <c r="GC320" s="2"/>
      <c r="GD320" s="9"/>
      <c r="GE320" s="9"/>
      <c r="GF320" s="2"/>
      <c r="GG320" s="2"/>
      <c r="GH320" s="2"/>
      <c r="GI320" s="2"/>
      <c r="GJ320" s="2"/>
      <c r="GK320" s="2"/>
    </row>
    <row r="321" spans="1:193" x14ac:dyDescent="0.35">
      <c r="A321" s="3" t="s">
        <v>629</v>
      </c>
      <c r="B321" s="2" t="s">
        <v>630</v>
      </c>
      <c r="C321" s="2">
        <f t="shared" ref="C321:BN321" si="603">C307+C316</f>
        <v>42708354.098259531</v>
      </c>
      <c r="D321" s="2">
        <f t="shared" si="603"/>
        <v>249311200.96892962</v>
      </c>
      <c r="E321" s="2">
        <f t="shared" si="603"/>
        <v>24579616.714032903</v>
      </c>
      <c r="F321" s="2">
        <f t="shared" si="603"/>
        <v>177055320.90274981</v>
      </c>
      <c r="G321" s="2">
        <f t="shared" si="603"/>
        <v>7179311.9984986922</v>
      </c>
      <c r="H321" s="2">
        <f t="shared" si="603"/>
        <v>8986529.0813214183</v>
      </c>
      <c r="I321" s="2">
        <f t="shared" si="603"/>
        <v>52947815.899725437</v>
      </c>
      <c r="J321" s="2">
        <f t="shared" si="603"/>
        <v>17869910.921780955</v>
      </c>
      <c r="K321" s="2">
        <f t="shared" si="603"/>
        <v>2749686.4027969423</v>
      </c>
      <c r="L321" s="2">
        <f t="shared" si="603"/>
        <v>236757.08991099009</v>
      </c>
      <c r="M321" s="2">
        <f t="shared" si="603"/>
        <v>3028763.9688981809</v>
      </c>
      <c r="N321" s="2">
        <f t="shared" si="603"/>
        <v>389412909.05067563</v>
      </c>
      <c r="O321" s="2">
        <f t="shared" si="603"/>
        <v>59137181.192880452</v>
      </c>
      <c r="P321" s="2">
        <f t="shared" si="603"/>
        <v>3589823.8539000512</v>
      </c>
      <c r="Q321" s="2">
        <f t="shared" si="603"/>
        <v>310352207.50222236</v>
      </c>
      <c r="R321" s="2">
        <f t="shared" si="603"/>
        <v>77573878.132978618</v>
      </c>
      <c r="S321" s="2">
        <f t="shared" si="603"/>
        <v>2057853.9401542768</v>
      </c>
      <c r="T321" s="2">
        <f t="shared" si="603"/>
        <v>2593156.0555545408</v>
      </c>
      <c r="U321" s="2">
        <f t="shared" si="603"/>
        <v>589426.8960193448</v>
      </c>
      <c r="V321" s="2">
        <f t="shared" si="603"/>
        <v>3146228.9301473056</v>
      </c>
      <c r="W321" s="2">
        <f t="shared" si="603"/>
        <v>1105481.1650632829</v>
      </c>
      <c r="X321" s="2">
        <f t="shared" si="603"/>
        <v>939225.07604482467</v>
      </c>
      <c r="Y321" s="2">
        <f t="shared" si="603"/>
        <v>8865496.9294173829</v>
      </c>
      <c r="Z321" s="2">
        <f t="shared" si="603"/>
        <v>3158343.5989486151</v>
      </c>
      <c r="AA321" s="2">
        <f t="shared" si="603"/>
        <v>157145023.56646496</v>
      </c>
      <c r="AB321" s="2">
        <f t="shared" si="603"/>
        <v>12349993.270811575</v>
      </c>
      <c r="AC321" s="2">
        <f t="shared" si="603"/>
        <v>46928.811534884386</v>
      </c>
      <c r="AD321" s="2">
        <f t="shared" si="603"/>
        <v>4045848.6777016651</v>
      </c>
      <c r="AE321" s="2">
        <f t="shared" si="603"/>
        <v>1534687.1156789223</v>
      </c>
      <c r="AF321" s="2">
        <f t="shared" si="603"/>
        <v>2153233.8471998554</v>
      </c>
      <c r="AG321" s="2">
        <f t="shared" si="603"/>
        <v>2735108.3802919602</v>
      </c>
      <c r="AH321" s="2">
        <f t="shared" si="603"/>
        <v>10060289.425039226</v>
      </c>
      <c r="AI321" s="2">
        <f t="shared" si="603"/>
        <v>5092742.9976035673</v>
      </c>
      <c r="AJ321" s="2">
        <f t="shared" si="603"/>
        <v>2594141.8047352014</v>
      </c>
      <c r="AK321" s="2">
        <f t="shared" si="603"/>
        <v>1897801.3931449708</v>
      </c>
      <c r="AL321" s="2">
        <f t="shared" si="603"/>
        <v>2104585.6067828774</v>
      </c>
      <c r="AM321" s="2">
        <f t="shared" si="603"/>
        <v>3389122.5225135516</v>
      </c>
      <c r="AN321" s="2">
        <f t="shared" si="603"/>
        <v>155.61311450070934</v>
      </c>
      <c r="AO321" s="2">
        <f t="shared" si="603"/>
        <v>28867223.648294359</v>
      </c>
      <c r="AP321" s="2">
        <f t="shared" si="603"/>
        <v>303432030.12340242</v>
      </c>
      <c r="AQ321" s="2">
        <f t="shared" si="603"/>
        <v>2607192.4587837267</v>
      </c>
      <c r="AR321" s="2">
        <f t="shared" si="603"/>
        <v>344887550.5002836</v>
      </c>
      <c r="AS321" s="2">
        <f t="shared" si="603"/>
        <v>12511876.28080189</v>
      </c>
      <c r="AT321" s="2">
        <f t="shared" si="603"/>
        <v>15325970.578448143</v>
      </c>
      <c r="AU321" s="2">
        <f t="shared" si="603"/>
        <v>2741382.127662973</v>
      </c>
      <c r="AV321" s="2">
        <f t="shared" si="603"/>
        <v>3594873.0809301035</v>
      </c>
      <c r="AW321" s="2">
        <f t="shared" si="603"/>
        <v>3437696.7963046529</v>
      </c>
      <c r="AX321" s="2">
        <f t="shared" si="603"/>
        <v>1314756.5299209843</v>
      </c>
      <c r="AY321" s="2">
        <f t="shared" si="603"/>
        <v>4118247.9225792503</v>
      </c>
      <c r="AZ321" s="2">
        <f t="shared" si="603"/>
        <v>119950355.49385388</v>
      </c>
      <c r="BA321" s="2">
        <f t="shared" si="603"/>
        <v>72056229.213043988</v>
      </c>
      <c r="BB321" s="2">
        <f t="shared" si="603"/>
        <v>75051169.538581595</v>
      </c>
      <c r="BC321" s="2">
        <f t="shared" si="603"/>
        <v>140390268.42257875</v>
      </c>
      <c r="BD321" s="2">
        <f t="shared" si="603"/>
        <v>21794768.315801427</v>
      </c>
      <c r="BE321" s="2">
        <f t="shared" si="603"/>
        <v>6971593.5642609391</v>
      </c>
      <c r="BF321" s="2">
        <f t="shared" si="603"/>
        <v>193461579.9717119</v>
      </c>
      <c r="BG321" s="2">
        <f t="shared" si="603"/>
        <v>9999584.7220618408</v>
      </c>
      <c r="BH321" s="2">
        <f t="shared" si="603"/>
        <v>5149062.2991094682</v>
      </c>
      <c r="BI321" s="2">
        <f t="shared" si="603"/>
        <v>3838564.9490305223</v>
      </c>
      <c r="BJ321" s="2">
        <f t="shared" si="603"/>
        <v>40074446.521118678</v>
      </c>
      <c r="BK321" s="2">
        <f t="shared" si="603"/>
        <v>335747809.13932365</v>
      </c>
      <c r="BL321" s="2">
        <f t="shared" si="603"/>
        <v>1643913.9090335057</v>
      </c>
      <c r="BM321" s="2">
        <f t="shared" si="603"/>
        <v>4168688.6295538102</v>
      </c>
      <c r="BN321" s="2">
        <f t="shared" si="603"/>
        <v>22243176.488900524</v>
      </c>
      <c r="BO321" s="2">
        <f t="shared" ref="BO321:DZ321" si="604">BO307+BO316</f>
        <v>9271969.816346854</v>
      </c>
      <c r="BP321" s="2">
        <f t="shared" si="604"/>
        <v>34.72482001921162</v>
      </c>
      <c r="BQ321" s="2">
        <f t="shared" si="604"/>
        <v>10114060.23568009</v>
      </c>
      <c r="BR321" s="2">
        <f t="shared" si="604"/>
        <v>39457428.333155401</v>
      </c>
      <c r="BS321" s="2">
        <f t="shared" si="604"/>
        <v>10561902.715696566</v>
      </c>
      <c r="BT321" s="2">
        <f t="shared" si="604"/>
        <v>2407769.7848004662</v>
      </c>
      <c r="BU321" s="2">
        <f t="shared" si="604"/>
        <v>3392237.9627184607</v>
      </c>
      <c r="BV321" s="2">
        <f t="shared" si="604"/>
        <v>142.8063880065456</v>
      </c>
      <c r="BW321" s="2">
        <f t="shared" si="604"/>
        <v>4424626.2265954167</v>
      </c>
      <c r="BX321" s="2">
        <f t="shared" si="604"/>
        <v>79264.344510185081</v>
      </c>
      <c r="BY321" s="2">
        <f t="shared" si="604"/>
        <v>2040399.6462670732</v>
      </c>
      <c r="BZ321" s="2">
        <f t="shared" si="604"/>
        <v>2710829.1232150928</v>
      </c>
      <c r="CA321" s="2">
        <f t="shared" si="604"/>
        <v>154870.53468736314</v>
      </c>
      <c r="CB321" s="2">
        <f t="shared" si="604"/>
        <v>380410098.10768706</v>
      </c>
      <c r="CC321" s="2">
        <f t="shared" si="604"/>
        <v>2880609.4675802509</v>
      </c>
      <c r="CD321" s="2">
        <f t="shared" si="604"/>
        <v>652265.159628717</v>
      </c>
      <c r="CE321" s="2">
        <f t="shared" si="604"/>
        <v>1813548.2450374363</v>
      </c>
      <c r="CF321" s="2">
        <f t="shared" si="604"/>
        <v>1323692.5969720019</v>
      </c>
      <c r="CG321" s="2">
        <f t="shared" si="604"/>
        <v>2803460.232445417</v>
      </c>
      <c r="CH321" s="2">
        <f t="shared" si="604"/>
        <v>1606178.2538727769</v>
      </c>
      <c r="CI321" s="2">
        <f t="shared" si="604"/>
        <v>4836603.0765090557</v>
      </c>
      <c r="CJ321" s="2">
        <f t="shared" si="604"/>
        <v>0</v>
      </c>
      <c r="CK321" s="2">
        <f t="shared" si="604"/>
        <v>27390356.99848317</v>
      </c>
      <c r="CL321" s="2">
        <f t="shared" si="604"/>
        <v>10510630.041682934</v>
      </c>
      <c r="CM321" s="2">
        <f t="shared" si="604"/>
        <v>7008408.4399968553</v>
      </c>
      <c r="CN321" s="2">
        <f t="shared" si="604"/>
        <v>164239479.31981823</v>
      </c>
      <c r="CO321" s="2">
        <f t="shared" si="604"/>
        <v>52330505.725000754</v>
      </c>
      <c r="CP321" s="2">
        <f t="shared" si="604"/>
        <v>309.67523480625823</v>
      </c>
      <c r="CQ321" s="2">
        <f t="shared" si="604"/>
        <v>6618809.9853868168</v>
      </c>
      <c r="CR321" s="2">
        <f t="shared" si="604"/>
        <v>2912371.6985975732</v>
      </c>
      <c r="CS321" s="2">
        <f t="shared" si="604"/>
        <v>2378451.1942967214</v>
      </c>
      <c r="CT321" s="2">
        <f t="shared" si="604"/>
        <v>1570907.9212030773</v>
      </c>
      <c r="CU321" s="2">
        <f t="shared" si="604"/>
        <v>4852294.4378786357</v>
      </c>
      <c r="CV321" s="2">
        <f t="shared" si="604"/>
        <v>734497.65741228941</v>
      </c>
      <c r="CW321" s="2">
        <f t="shared" si="604"/>
        <v>2175453.9736604905</v>
      </c>
      <c r="CX321" s="2">
        <f t="shared" si="604"/>
        <v>3415855.3396349223</v>
      </c>
      <c r="CY321" s="2">
        <f t="shared" si="604"/>
        <v>1045395.9150774679</v>
      </c>
      <c r="CZ321" s="2">
        <f t="shared" si="604"/>
        <v>13058582.477657966</v>
      </c>
      <c r="DA321" s="2">
        <f t="shared" si="604"/>
        <v>2303105.1261013714</v>
      </c>
      <c r="DB321" s="2">
        <f t="shared" si="604"/>
        <v>3549673.4748282661</v>
      </c>
      <c r="DC321" s="2">
        <f t="shared" si="604"/>
        <v>2169927.556419461</v>
      </c>
      <c r="DD321" s="2">
        <f t="shared" si="604"/>
        <v>2478312.4853906478</v>
      </c>
      <c r="DE321" s="2">
        <f t="shared" si="604"/>
        <v>2210142.4710481572</v>
      </c>
      <c r="DF321" s="2">
        <f t="shared" si="604"/>
        <v>119334186.20225333</v>
      </c>
      <c r="DG321" s="2">
        <f t="shared" si="604"/>
        <v>440666.22339707479</v>
      </c>
      <c r="DH321" s="2">
        <f t="shared" si="604"/>
        <v>8173248.0825850619</v>
      </c>
      <c r="DI321" s="2">
        <f t="shared" si="604"/>
        <v>10716878.233777132</v>
      </c>
      <c r="DJ321" s="2">
        <f t="shared" si="604"/>
        <v>6009593.6112832129</v>
      </c>
      <c r="DK321" s="2">
        <f t="shared" si="604"/>
        <v>4809471.0213672817</v>
      </c>
      <c r="DL321" s="2">
        <f t="shared" si="604"/>
        <v>38803783.422653101</v>
      </c>
      <c r="DM321" s="2">
        <f t="shared" si="604"/>
        <v>3670547.4177015694</v>
      </c>
      <c r="DN321" s="2">
        <f t="shared" si="604"/>
        <v>7826564.2614514641</v>
      </c>
      <c r="DO321" s="2">
        <f t="shared" si="604"/>
        <v>27514912.44245407</v>
      </c>
      <c r="DP321" s="2">
        <f t="shared" si="604"/>
        <v>2876317.9490527376</v>
      </c>
      <c r="DQ321" s="2">
        <f t="shared" si="604"/>
        <v>89.037633132364135</v>
      </c>
      <c r="DR321" s="2">
        <f t="shared" si="604"/>
        <v>12493072.698305577</v>
      </c>
      <c r="DS321" s="2">
        <f t="shared" si="604"/>
        <v>6206489.2415195992</v>
      </c>
      <c r="DT321" s="2">
        <f t="shared" si="604"/>
        <v>3310761.0512318863</v>
      </c>
      <c r="DU321" s="2">
        <f t="shared" si="604"/>
        <v>4246604.3413110096</v>
      </c>
      <c r="DV321" s="2">
        <f t="shared" si="604"/>
        <v>3459988.1626730314</v>
      </c>
      <c r="DW321" s="2">
        <f t="shared" si="604"/>
        <v>3846813.0057475036</v>
      </c>
      <c r="DX321" s="2">
        <f t="shared" si="604"/>
        <v>851142.2298990608</v>
      </c>
      <c r="DY321" s="2">
        <f t="shared" si="604"/>
        <v>695501.70396626857</v>
      </c>
      <c r="DZ321" s="2">
        <f t="shared" si="604"/>
        <v>2000183.8273717784</v>
      </c>
      <c r="EA321" s="2">
        <f t="shared" ref="EA321:FX321" si="605">EA307+EA316</f>
        <v>-275284.53439404356</v>
      </c>
      <c r="EB321" s="2">
        <f t="shared" si="605"/>
        <v>3883849.8245536466</v>
      </c>
      <c r="EC321" s="2">
        <f t="shared" si="605"/>
        <v>2964252.8184399921</v>
      </c>
      <c r="ED321" s="2">
        <f t="shared" si="605"/>
        <v>2463.7251073301304</v>
      </c>
      <c r="EE321" s="2">
        <f t="shared" si="605"/>
        <v>3048205.6847577989</v>
      </c>
      <c r="EF321" s="2">
        <f t="shared" si="605"/>
        <v>12422575.880439814</v>
      </c>
      <c r="EG321" s="2">
        <f t="shared" si="605"/>
        <v>3149299.0261523956</v>
      </c>
      <c r="EH321" s="2">
        <f t="shared" si="605"/>
        <v>3662089.8149545025</v>
      </c>
      <c r="EI321" s="2">
        <f t="shared" si="605"/>
        <v>111807670.16816987</v>
      </c>
      <c r="EJ321" s="2">
        <f t="shared" si="605"/>
        <v>75173869.629101574</v>
      </c>
      <c r="EK321" s="2">
        <f t="shared" si="605"/>
        <v>4704954.9512247555</v>
      </c>
      <c r="EL321" s="2">
        <f t="shared" si="605"/>
        <v>4025175.8048703875</v>
      </c>
      <c r="EM321" s="2">
        <f t="shared" si="605"/>
        <v>2187822.6087195235</v>
      </c>
      <c r="EN321" s="2">
        <f t="shared" si="605"/>
        <v>9035259.560138585</v>
      </c>
      <c r="EO321" s="2">
        <f t="shared" si="605"/>
        <v>3118483.7556683896</v>
      </c>
      <c r="EP321" s="2">
        <f t="shared" si="605"/>
        <v>2004676.2101899192</v>
      </c>
      <c r="EQ321" s="2">
        <f t="shared" si="605"/>
        <v>16400811.069605099</v>
      </c>
      <c r="ER321" s="2">
        <f t="shared" si="605"/>
        <v>1752370.7138720155</v>
      </c>
      <c r="ES321" s="2">
        <f t="shared" si="605"/>
        <v>2143747.4928483567</v>
      </c>
      <c r="ET321" s="2">
        <f t="shared" si="605"/>
        <v>2706707.6994281514</v>
      </c>
      <c r="EU321" s="2">
        <f t="shared" si="605"/>
        <v>6507083.6779964119</v>
      </c>
      <c r="EV321" s="2">
        <f t="shared" si="605"/>
        <v>481111.70365825173</v>
      </c>
      <c r="EW321" s="2">
        <f t="shared" si="605"/>
        <v>2198452.3863901021</v>
      </c>
      <c r="EX321" s="2">
        <f t="shared" si="605"/>
        <v>3251150.5726996134</v>
      </c>
      <c r="EY321" s="2">
        <f t="shared" si="605"/>
        <v>6672338.3582977504</v>
      </c>
      <c r="EZ321" s="2">
        <f t="shared" si="605"/>
        <v>1878901.8489386879</v>
      </c>
      <c r="FA321" s="2">
        <f t="shared" si="605"/>
        <v>0</v>
      </c>
      <c r="FB321" s="2">
        <f t="shared" si="605"/>
        <v>0</v>
      </c>
      <c r="FC321" s="2">
        <f t="shared" si="605"/>
        <v>5512216.299894236</v>
      </c>
      <c r="FD321" s="2">
        <f t="shared" si="605"/>
        <v>4092852.9582429263</v>
      </c>
      <c r="FE321" s="2">
        <f t="shared" si="605"/>
        <v>1079649.7747729507</v>
      </c>
      <c r="FF321" s="2">
        <f t="shared" si="605"/>
        <v>2831268.0986759569</v>
      </c>
      <c r="FG321" s="2">
        <f t="shared" si="605"/>
        <v>1715407.34100734</v>
      </c>
      <c r="FH321" s="2">
        <f t="shared" si="605"/>
        <v>650299.24429316923</v>
      </c>
      <c r="FI321" s="2">
        <f t="shared" si="605"/>
        <v>5554063.2293085027</v>
      </c>
      <c r="FJ321" s="2">
        <f t="shared" si="605"/>
        <v>0</v>
      </c>
      <c r="FK321" s="2">
        <f t="shared" si="605"/>
        <v>4389690.2963158488</v>
      </c>
      <c r="FL321" s="2">
        <f t="shared" si="605"/>
        <v>30676492.990254413</v>
      </c>
      <c r="FM321" s="2">
        <f t="shared" si="605"/>
        <v>16551554.678163128</v>
      </c>
      <c r="FN321" s="2">
        <f t="shared" si="605"/>
        <v>178096655.81168416</v>
      </c>
      <c r="FO321" s="2">
        <f t="shared" si="605"/>
        <v>283.40624418947846</v>
      </c>
      <c r="FP321" s="2">
        <f t="shared" si="605"/>
        <v>8284237.8261431614</v>
      </c>
      <c r="FQ321" s="2">
        <f t="shared" si="605"/>
        <v>0</v>
      </c>
      <c r="FR321" s="2">
        <f t="shared" si="605"/>
        <v>112.95381732395617</v>
      </c>
      <c r="FS321" s="2">
        <f t="shared" si="605"/>
        <v>961737.11084763019</v>
      </c>
      <c r="FT321" s="2">
        <f t="shared" si="605"/>
        <v>0</v>
      </c>
      <c r="FU321" s="2">
        <f t="shared" si="605"/>
        <v>5969710.2658252642</v>
      </c>
      <c r="FV321" s="2">
        <f t="shared" si="605"/>
        <v>6039798.5123094274</v>
      </c>
      <c r="FW321" s="2">
        <f t="shared" si="605"/>
        <v>2328432.8585234322</v>
      </c>
      <c r="FX321" s="2">
        <f t="shared" si="605"/>
        <v>1217037.4807129013</v>
      </c>
      <c r="FY321" s="2">
        <f>FY307-FY316</f>
        <v>242018585.25600004</v>
      </c>
      <c r="FZ321" s="2">
        <f>SUM(C321:FY321)</f>
        <v>5293764558.9508343</v>
      </c>
      <c r="GB321" s="2"/>
      <c r="GC321" s="2"/>
      <c r="GD321" s="2"/>
      <c r="GE321" s="2"/>
      <c r="GF321" s="2"/>
      <c r="GG321" s="2"/>
      <c r="GH321" s="2"/>
      <c r="GI321" s="2"/>
      <c r="GJ321" s="2"/>
      <c r="GK321" s="2"/>
    </row>
    <row r="322" spans="1:193" x14ac:dyDescent="0.35">
      <c r="A322" s="2"/>
      <c r="B322" s="2" t="s">
        <v>1002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</row>
    <row r="323" spans="1:193" x14ac:dyDescent="0.35">
      <c r="A323" s="2"/>
      <c r="B323" s="2" t="s">
        <v>631</v>
      </c>
      <c r="C323" s="2">
        <f t="shared" ref="C323:BN323" si="606">-C308</f>
        <v>0</v>
      </c>
      <c r="D323" s="2">
        <f t="shared" si="606"/>
        <v>0</v>
      </c>
      <c r="E323" s="2">
        <f t="shared" si="606"/>
        <v>0</v>
      </c>
      <c r="F323" s="2">
        <f t="shared" si="606"/>
        <v>0</v>
      </c>
      <c r="G323" s="2">
        <f t="shared" si="606"/>
        <v>0</v>
      </c>
      <c r="H323" s="2">
        <f t="shared" si="606"/>
        <v>0</v>
      </c>
      <c r="I323" s="2">
        <f t="shared" si="606"/>
        <v>0</v>
      </c>
      <c r="J323" s="2">
        <f t="shared" si="606"/>
        <v>0</v>
      </c>
      <c r="K323" s="2">
        <f t="shared" si="606"/>
        <v>0</v>
      </c>
      <c r="L323" s="2">
        <f t="shared" si="606"/>
        <v>0</v>
      </c>
      <c r="M323" s="2">
        <f t="shared" si="606"/>
        <v>0</v>
      </c>
      <c r="N323" s="2">
        <f t="shared" si="606"/>
        <v>0</v>
      </c>
      <c r="O323" s="2">
        <f t="shared" si="606"/>
        <v>0</v>
      </c>
      <c r="P323" s="2">
        <f t="shared" si="606"/>
        <v>0</v>
      </c>
      <c r="Q323" s="2">
        <f t="shared" si="606"/>
        <v>0</v>
      </c>
      <c r="R323" s="2">
        <f t="shared" si="606"/>
        <v>0</v>
      </c>
      <c r="S323" s="2">
        <f t="shared" si="606"/>
        <v>0</v>
      </c>
      <c r="T323" s="2">
        <f t="shared" si="606"/>
        <v>0</v>
      </c>
      <c r="U323" s="2">
        <f t="shared" si="606"/>
        <v>0</v>
      </c>
      <c r="V323" s="2">
        <f t="shared" si="606"/>
        <v>0</v>
      </c>
      <c r="W323" s="2">
        <f t="shared" si="606"/>
        <v>0</v>
      </c>
      <c r="X323" s="2">
        <f t="shared" si="606"/>
        <v>0</v>
      </c>
      <c r="Y323" s="2">
        <f t="shared" si="606"/>
        <v>0</v>
      </c>
      <c r="Z323" s="2">
        <f t="shared" si="606"/>
        <v>0</v>
      </c>
      <c r="AA323" s="2">
        <f t="shared" si="606"/>
        <v>0</v>
      </c>
      <c r="AB323" s="2">
        <f t="shared" si="606"/>
        <v>0</v>
      </c>
      <c r="AC323" s="2">
        <f t="shared" si="606"/>
        <v>0</v>
      </c>
      <c r="AD323" s="2">
        <f t="shared" si="606"/>
        <v>0</v>
      </c>
      <c r="AE323" s="2">
        <f t="shared" si="606"/>
        <v>0</v>
      </c>
      <c r="AF323" s="2">
        <f t="shared" si="606"/>
        <v>0</v>
      </c>
      <c r="AG323" s="2">
        <f t="shared" si="606"/>
        <v>0</v>
      </c>
      <c r="AH323" s="2">
        <f t="shared" si="606"/>
        <v>0</v>
      </c>
      <c r="AI323" s="2">
        <f t="shared" si="606"/>
        <v>0</v>
      </c>
      <c r="AJ323" s="2">
        <f t="shared" si="606"/>
        <v>0</v>
      </c>
      <c r="AK323" s="2">
        <f t="shared" si="606"/>
        <v>0</v>
      </c>
      <c r="AL323" s="2">
        <f t="shared" si="606"/>
        <v>0</v>
      </c>
      <c r="AM323" s="2">
        <f t="shared" si="606"/>
        <v>0</v>
      </c>
      <c r="AN323" s="2">
        <f t="shared" si="606"/>
        <v>0</v>
      </c>
      <c r="AO323" s="2">
        <f t="shared" si="606"/>
        <v>0</v>
      </c>
      <c r="AP323" s="2">
        <f t="shared" si="606"/>
        <v>0</v>
      </c>
      <c r="AQ323" s="2">
        <f t="shared" si="606"/>
        <v>0</v>
      </c>
      <c r="AR323" s="2">
        <f t="shared" si="606"/>
        <v>0</v>
      </c>
      <c r="AS323" s="2">
        <f t="shared" si="606"/>
        <v>0</v>
      </c>
      <c r="AT323" s="2">
        <f t="shared" si="606"/>
        <v>0</v>
      </c>
      <c r="AU323" s="2">
        <f t="shared" si="606"/>
        <v>0</v>
      </c>
      <c r="AV323" s="2">
        <f t="shared" si="606"/>
        <v>0</v>
      </c>
      <c r="AW323" s="2">
        <f t="shared" si="606"/>
        <v>0</v>
      </c>
      <c r="AX323" s="2">
        <f t="shared" si="606"/>
        <v>0</v>
      </c>
      <c r="AY323" s="2">
        <f t="shared" si="606"/>
        <v>0</v>
      </c>
      <c r="AZ323" s="2">
        <f t="shared" si="606"/>
        <v>0</v>
      </c>
      <c r="BA323" s="2">
        <f t="shared" si="606"/>
        <v>0</v>
      </c>
      <c r="BB323" s="2">
        <f t="shared" si="606"/>
        <v>0</v>
      </c>
      <c r="BC323" s="2">
        <f t="shared" si="606"/>
        <v>0</v>
      </c>
      <c r="BD323" s="2">
        <f t="shared" si="606"/>
        <v>0</v>
      </c>
      <c r="BE323" s="2">
        <f t="shared" si="606"/>
        <v>0</v>
      </c>
      <c r="BF323" s="2">
        <f t="shared" si="606"/>
        <v>0</v>
      </c>
      <c r="BG323" s="2">
        <f t="shared" si="606"/>
        <v>0</v>
      </c>
      <c r="BH323" s="2">
        <f t="shared" si="606"/>
        <v>0</v>
      </c>
      <c r="BI323" s="2">
        <f t="shared" si="606"/>
        <v>0</v>
      </c>
      <c r="BJ323" s="2">
        <f t="shared" si="606"/>
        <v>0</v>
      </c>
      <c r="BK323" s="2">
        <f t="shared" si="606"/>
        <v>0</v>
      </c>
      <c r="BL323" s="2">
        <f t="shared" si="606"/>
        <v>0</v>
      </c>
      <c r="BM323" s="2">
        <f t="shared" si="606"/>
        <v>0</v>
      </c>
      <c r="BN323" s="2">
        <f t="shared" si="606"/>
        <v>0</v>
      </c>
      <c r="BO323" s="2">
        <f t="shared" ref="BO323:DZ323" si="607">-BO308</f>
        <v>0</v>
      </c>
      <c r="BP323" s="2">
        <f t="shared" si="607"/>
        <v>0</v>
      </c>
      <c r="BQ323" s="2">
        <f t="shared" si="607"/>
        <v>0</v>
      </c>
      <c r="BR323" s="2">
        <f t="shared" si="607"/>
        <v>0</v>
      </c>
      <c r="BS323" s="2">
        <f t="shared" si="607"/>
        <v>0</v>
      </c>
      <c r="BT323" s="2">
        <f t="shared" si="607"/>
        <v>0</v>
      </c>
      <c r="BU323" s="2">
        <f t="shared" si="607"/>
        <v>0</v>
      </c>
      <c r="BV323" s="2">
        <f t="shared" si="607"/>
        <v>0</v>
      </c>
      <c r="BW323" s="2">
        <f t="shared" si="607"/>
        <v>0</v>
      </c>
      <c r="BX323" s="2">
        <f t="shared" si="607"/>
        <v>0</v>
      </c>
      <c r="BY323" s="2">
        <f t="shared" si="607"/>
        <v>0</v>
      </c>
      <c r="BZ323" s="2">
        <f t="shared" si="607"/>
        <v>0</v>
      </c>
      <c r="CA323" s="2">
        <f t="shared" si="607"/>
        <v>0</v>
      </c>
      <c r="CB323" s="2">
        <f t="shared" si="607"/>
        <v>0</v>
      </c>
      <c r="CC323" s="2">
        <f t="shared" si="607"/>
        <v>0</v>
      </c>
      <c r="CD323" s="2">
        <f t="shared" si="607"/>
        <v>0</v>
      </c>
      <c r="CE323" s="2">
        <f t="shared" si="607"/>
        <v>0</v>
      </c>
      <c r="CF323" s="2">
        <f t="shared" si="607"/>
        <v>0</v>
      </c>
      <c r="CG323" s="2">
        <f t="shared" si="607"/>
        <v>0</v>
      </c>
      <c r="CH323" s="2">
        <f t="shared" si="607"/>
        <v>0</v>
      </c>
      <c r="CI323" s="2">
        <f t="shared" si="607"/>
        <v>0</v>
      </c>
      <c r="CJ323" s="2">
        <f t="shared" si="607"/>
        <v>0</v>
      </c>
      <c r="CK323" s="2">
        <f t="shared" si="607"/>
        <v>0</v>
      </c>
      <c r="CL323" s="2">
        <f t="shared" si="607"/>
        <v>0</v>
      </c>
      <c r="CM323" s="2">
        <f t="shared" si="607"/>
        <v>0</v>
      </c>
      <c r="CN323" s="2">
        <f t="shared" si="607"/>
        <v>0</v>
      </c>
      <c r="CO323" s="2">
        <f t="shared" si="607"/>
        <v>0</v>
      </c>
      <c r="CP323" s="2">
        <f t="shared" si="607"/>
        <v>0</v>
      </c>
      <c r="CQ323" s="2">
        <f t="shared" si="607"/>
        <v>0</v>
      </c>
      <c r="CR323" s="2">
        <f t="shared" si="607"/>
        <v>0</v>
      </c>
      <c r="CS323" s="2">
        <f t="shared" si="607"/>
        <v>0</v>
      </c>
      <c r="CT323" s="2">
        <f t="shared" si="607"/>
        <v>0</v>
      </c>
      <c r="CU323" s="2">
        <f t="shared" si="607"/>
        <v>0</v>
      </c>
      <c r="CV323" s="2">
        <f t="shared" si="607"/>
        <v>0</v>
      </c>
      <c r="CW323" s="2">
        <f t="shared" si="607"/>
        <v>0</v>
      </c>
      <c r="CX323" s="2">
        <f t="shared" si="607"/>
        <v>0</v>
      </c>
      <c r="CY323" s="2">
        <f t="shared" si="607"/>
        <v>0</v>
      </c>
      <c r="CZ323" s="2">
        <f t="shared" si="607"/>
        <v>0</v>
      </c>
      <c r="DA323" s="2">
        <f t="shared" si="607"/>
        <v>0</v>
      </c>
      <c r="DB323" s="2">
        <f t="shared" si="607"/>
        <v>0</v>
      </c>
      <c r="DC323" s="2">
        <f t="shared" si="607"/>
        <v>0</v>
      </c>
      <c r="DD323" s="2">
        <f t="shared" si="607"/>
        <v>0</v>
      </c>
      <c r="DE323" s="2">
        <f t="shared" si="607"/>
        <v>0</v>
      </c>
      <c r="DF323" s="2">
        <f t="shared" si="607"/>
        <v>0</v>
      </c>
      <c r="DG323" s="2">
        <f t="shared" si="607"/>
        <v>0</v>
      </c>
      <c r="DH323" s="2">
        <f t="shared" si="607"/>
        <v>0</v>
      </c>
      <c r="DI323" s="2">
        <f t="shared" si="607"/>
        <v>0</v>
      </c>
      <c r="DJ323" s="2">
        <f t="shared" si="607"/>
        <v>0</v>
      </c>
      <c r="DK323" s="2">
        <f t="shared" si="607"/>
        <v>0</v>
      </c>
      <c r="DL323" s="2">
        <f t="shared" si="607"/>
        <v>0</v>
      </c>
      <c r="DM323" s="2">
        <f t="shared" si="607"/>
        <v>0</v>
      </c>
      <c r="DN323" s="2">
        <f t="shared" si="607"/>
        <v>0</v>
      </c>
      <c r="DO323" s="2">
        <f t="shared" si="607"/>
        <v>0</v>
      </c>
      <c r="DP323" s="2">
        <f t="shared" si="607"/>
        <v>0</v>
      </c>
      <c r="DQ323" s="2">
        <f t="shared" si="607"/>
        <v>0</v>
      </c>
      <c r="DR323" s="2">
        <f t="shared" si="607"/>
        <v>0</v>
      </c>
      <c r="DS323" s="2">
        <f t="shared" si="607"/>
        <v>0</v>
      </c>
      <c r="DT323" s="2">
        <f t="shared" si="607"/>
        <v>0</v>
      </c>
      <c r="DU323" s="2">
        <f t="shared" si="607"/>
        <v>0</v>
      </c>
      <c r="DV323" s="2">
        <f t="shared" si="607"/>
        <v>0</v>
      </c>
      <c r="DW323" s="2">
        <f t="shared" si="607"/>
        <v>0</v>
      </c>
      <c r="DX323" s="2">
        <f t="shared" si="607"/>
        <v>0</v>
      </c>
      <c r="DY323" s="2">
        <f t="shared" si="607"/>
        <v>0</v>
      </c>
      <c r="DZ323" s="2">
        <f t="shared" si="607"/>
        <v>0</v>
      </c>
      <c r="EA323" s="2">
        <f t="shared" ref="EA323:FY323" si="608">-EA308</f>
        <v>0</v>
      </c>
      <c r="EB323" s="2">
        <f t="shared" si="608"/>
        <v>0</v>
      </c>
      <c r="EC323" s="2">
        <f t="shared" si="608"/>
        <v>0</v>
      </c>
      <c r="ED323" s="2">
        <f t="shared" si="608"/>
        <v>0</v>
      </c>
      <c r="EE323" s="2">
        <f t="shared" si="608"/>
        <v>0</v>
      </c>
      <c r="EF323" s="2">
        <f t="shared" si="608"/>
        <v>0</v>
      </c>
      <c r="EG323" s="2">
        <f t="shared" si="608"/>
        <v>0</v>
      </c>
      <c r="EH323" s="2">
        <f t="shared" si="608"/>
        <v>0</v>
      </c>
      <c r="EI323" s="2">
        <f t="shared" si="608"/>
        <v>0</v>
      </c>
      <c r="EJ323" s="2">
        <f t="shared" si="608"/>
        <v>0</v>
      </c>
      <c r="EK323" s="2">
        <f t="shared" si="608"/>
        <v>0</v>
      </c>
      <c r="EL323" s="2">
        <f t="shared" si="608"/>
        <v>0</v>
      </c>
      <c r="EM323" s="2">
        <f t="shared" si="608"/>
        <v>0</v>
      </c>
      <c r="EN323" s="2">
        <f t="shared" si="608"/>
        <v>0</v>
      </c>
      <c r="EO323" s="2">
        <f t="shared" si="608"/>
        <v>0</v>
      </c>
      <c r="EP323" s="2">
        <f t="shared" si="608"/>
        <v>0</v>
      </c>
      <c r="EQ323" s="2">
        <f t="shared" si="608"/>
        <v>0</v>
      </c>
      <c r="ER323" s="2">
        <f t="shared" si="608"/>
        <v>0</v>
      </c>
      <c r="ES323" s="2">
        <f t="shared" si="608"/>
        <v>0</v>
      </c>
      <c r="ET323" s="2">
        <f t="shared" si="608"/>
        <v>0</v>
      </c>
      <c r="EU323" s="2">
        <f t="shared" si="608"/>
        <v>0</v>
      </c>
      <c r="EV323" s="2">
        <f t="shared" si="608"/>
        <v>0</v>
      </c>
      <c r="EW323" s="2">
        <f t="shared" si="608"/>
        <v>0</v>
      </c>
      <c r="EX323" s="2">
        <f t="shared" si="608"/>
        <v>0</v>
      </c>
      <c r="EY323" s="2">
        <f t="shared" si="608"/>
        <v>0</v>
      </c>
      <c r="EZ323" s="2">
        <f t="shared" si="608"/>
        <v>0</v>
      </c>
      <c r="FA323" s="2">
        <f t="shared" si="608"/>
        <v>0</v>
      </c>
      <c r="FB323" s="2">
        <f t="shared" si="608"/>
        <v>0</v>
      </c>
      <c r="FC323" s="2">
        <f t="shared" si="608"/>
        <v>0</v>
      </c>
      <c r="FD323" s="2">
        <f t="shared" si="608"/>
        <v>0</v>
      </c>
      <c r="FE323" s="2">
        <f t="shared" si="608"/>
        <v>0</v>
      </c>
      <c r="FF323" s="2">
        <f t="shared" si="608"/>
        <v>0</v>
      </c>
      <c r="FG323" s="2">
        <f t="shared" si="608"/>
        <v>0</v>
      </c>
      <c r="FH323" s="2">
        <f t="shared" si="608"/>
        <v>0</v>
      </c>
      <c r="FI323" s="2">
        <f t="shared" si="608"/>
        <v>0</v>
      </c>
      <c r="FJ323" s="2">
        <f t="shared" si="608"/>
        <v>0</v>
      </c>
      <c r="FK323" s="2">
        <f t="shared" si="608"/>
        <v>0</v>
      </c>
      <c r="FL323" s="2">
        <f t="shared" si="608"/>
        <v>0</v>
      </c>
      <c r="FM323" s="2">
        <f t="shared" si="608"/>
        <v>0</v>
      </c>
      <c r="FN323" s="2">
        <f t="shared" si="608"/>
        <v>0</v>
      </c>
      <c r="FO323" s="2">
        <f t="shared" si="608"/>
        <v>0</v>
      </c>
      <c r="FP323" s="2">
        <f t="shared" si="608"/>
        <v>0</v>
      </c>
      <c r="FQ323" s="2">
        <f t="shared" si="608"/>
        <v>0</v>
      </c>
      <c r="FR323" s="2">
        <f t="shared" si="608"/>
        <v>0</v>
      </c>
      <c r="FS323" s="2">
        <f t="shared" si="608"/>
        <v>0</v>
      </c>
      <c r="FT323" s="2">
        <f t="shared" si="608"/>
        <v>0</v>
      </c>
      <c r="FU323" s="2">
        <f t="shared" si="608"/>
        <v>0</v>
      </c>
      <c r="FV323" s="2">
        <f t="shared" si="608"/>
        <v>0</v>
      </c>
      <c r="FW323" s="2">
        <f t="shared" si="608"/>
        <v>0</v>
      </c>
      <c r="FX323" s="2">
        <f t="shared" si="608"/>
        <v>0</v>
      </c>
      <c r="FY323" s="2">
        <f t="shared" si="608"/>
        <v>0</v>
      </c>
      <c r="FZ323" s="2">
        <f>SUM(C323:FY323)</f>
        <v>0</v>
      </c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</row>
    <row r="324" spans="1:193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>
        <f>FT319+FT320</f>
        <v>1436946.57367712</v>
      </c>
      <c r="FU324" s="2"/>
      <c r="FV324" s="2"/>
      <c r="FW324" s="2"/>
      <c r="FX324" s="2"/>
      <c r="FY324" s="2"/>
      <c r="FZ324" s="2"/>
      <c r="GB324" s="2"/>
      <c r="GC324" s="2"/>
      <c r="GD324" s="2"/>
      <c r="GE324" s="34"/>
      <c r="GF324" s="2"/>
      <c r="GG324" s="2"/>
      <c r="GH324" s="2"/>
      <c r="GI324" s="2"/>
      <c r="GJ324" s="2"/>
      <c r="GK324" s="2"/>
    </row>
    <row r="325" spans="1:193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</row>
    <row r="326" spans="1:193" x14ac:dyDescent="0.35">
      <c r="A326" s="3" t="s">
        <v>490</v>
      </c>
      <c r="B326" s="30" t="s">
        <v>632</v>
      </c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  <c r="DN326" s="78"/>
      <c r="DO326" s="78"/>
      <c r="DP326" s="78"/>
      <c r="DQ326" s="78"/>
      <c r="DR326" s="78"/>
      <c r="DS326" s="78"/>
      <c r="DT326" s="78"/>
      <c r="DU326" s="78"/>
      <c r="DV326" s="78"/>
      <c r="DW326" s="78"/>
      <c r="DX326" s="78"/>
      <c r="DY326" s="78"/>
      <c r="DZ326" s="78"/>
      <c r="EA326" s="78"/>
      <c r="EB326" s="78"/>
      <c r="EC326" s="78"/>
      <c r="ED326" s="78"/>
      <c r="EE326" s="78"/>
      <c r="EF326" s="78"/>
      <c r="EG326" s="78"/>
      <c r="EH326" s="78"/>
      <c r="EI326" s="78"/>
      <c r="EJ326" s="78"/>
      <c r="EK326" s="78"/>
      <c r="EL326" s="78"/>
      <c r="EM326" s="78"/>
      <c r="EN326" s="78"/>
      <c r="EO326" s="78"/>
      <c r="EP326" s="78"/>
      <c r="EQ326" s="78"/>
      <c r="ER326" s="78"/>
      <c r="ES326" s="78"/>
      <c r="ET326" s="78"/>
      <c r="EU326" s="78"/>
      <c r="EV326" s="78"/>
      <c r="EW326" s="78"/>
      <c r="EX326" s="78"/>
      <c r="EY326" s="78"/>
      <c r="EZ326" s="78"/>
      <c r="FA326" s="78"/>
      <c r="FB326" s="78"/>
      <c r="FC326" s="78"/>
      <c r="FD326" s="78"/>
      <c r="FE326" s="78"/>
      <c r="FF326" s="78"/>
      <c r="FG326" s="78"/>
      <c r="FH326" s="78"/>
      <c r="FI326" s="78"/>
      <c r="FJ326" s="78"/>
      <c r="FK326" s="78"/>
      <c r="FL326" s="78"/>
      <c r="FM326" s="78"/>
      <c r="FN326" s="78"/>
      <c r="FO326" s="78"/>
      <c r="FP326" s="78"/>
      <c r="FQ326" s="78"/>
      <c r="FR326" s="78"/>
      <c r="FS326" s="78"/>
      <c r="FT326" s="78"/>
      <c r="FU326" s="78"/>
      <c r="FV326" s="78"/>
      <c r="FW326" s="78"/>
      <c r="FX326" s="78"/>
      <c r="FY326" s="78"/>
      <c r="FZ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</row>
    <row r="327" spans="1:193" x14ac:dyDescent="0.35">
      <c r="A327" s="3" t="s">
        <v>633</v>
      </c>
      <c r="B327" s="2" t="s">
        <v>1003</v>
      </c>
      <c r="C327" s="29">
        <f t="shared" ref="C327:AH327" si="609">+C274</f>
        <v>2.7E-2</v>
      </c>
      <c r="D327" s="29">
        <f t="shared" si="609"/>
        <v>2.7E-2</v>
      </c>
      <c r="E327" s="29">
        <f t="shared" si="609"/>
        <v>2.7E-2</v>
      </c>
      <c r="F327" s="29">
        <f t="shared" si="609"/>
        <v>2.7E-2</v>
      </c>
      <c r="G327" s="29">
        <f t="shared" si="609"/>
        <v>2.5264999999999999E-2</v>
      </c>
      <c r="H327" s="29">
        <f t="shared" si="609"/>
        <v>2.7E-2</v>
      </c>
      <c r="I327" s="29">
        <f t="shared" si="609"/>
        <v>2.7E-2</v>
      </c>
      <c r="J327" s="29">
        <f t="shared" si="609"/>
        <v>2.7E-2</v>
      </c>
      <c r="K327" s="29">
        <f t="shared" si="609"/>
        <v>2.7E-2</v>
      </c>
      <c r="L327" s="29">
        <f t="shared" si="609"/>
        <v>2.6894999999999999E-2</v>
      </c>
      <c r="M327" s="29">
        <f t="shared" si="609"/>
        <v>2.5946999999999998E-2</v>
      </c>
      <c r="N327" s="29">
        <f t="shared" si="609"/>
        <v>1.8756000000000002E-2</v>
      </c>
      <c r="O327" s="29">
        <f t="shared" si="609"/>
        <v>2.7E-2</v>
      </c>
      <c r="P327" s="29">
        <f t="shared" si="609"/>
        <v>2.7E-2</v>
      </c>
      <c r="Q327" s="29">
        <f t="shared" si="609"/>
        <v>2.7E-2</v>
      </c>
      <c r="R327" s="29">
        <f t="shared" si="609"/>
        <v>2.7E-2</v>
      </c>
      <c r="S327" s="29">
        <f t="shared" si="609"/>
        <v>2.6013999999999999E-2</v>
      </c>
      <c r="T327" s="29">
        <f t="shared" si="609"/>
        <v>2.4301E-2</v>
      </c>
      <c r="U327" s="29">
        <f t="shared" si="609"/>
        <v>2.3800999999999999E-2</v>
      </c>
      <c r="V327" s="29">
        <f t="shared" si="609"/>
        <v>2.7E-2</v>
      </c>
      <c r="W327" s="29">
        <f t="shared" si="609"/>
        <v>2.7E-2</v>
      </c>
      <c r="X327" s="29">
        <f t="shared" si="609"/>
        <v>1.5755999999999999E-2</v>
      </c>
      <c r="Y327" s="29">
        <f t="shared" si="609"/>
        <v>2.4498000000000002E-2</v>
      </c>
      <c r="Z327" s="29">
        <f t="shared" si="609"/>
        <v>2.359E-2</v>
      </c>
      <c r="AA327" s="29">
        <f t="shared" si="609"/>
        <v>2.7E-2</v>
      </c>
      <c r="AB327" s="29">
        <f t="shared" si="609"/>
        <v>2.7E-2</v>
      </c>
      <c r="AC327" s="29">
        <f t="shared" si="609"/>
        <v>2.0982000000000001E-2</v>
      </c>
      <c r="AD327" s="29">
        <f t="shared" si="609"/>
        <v>1.9693000000000002E-2</v>
      </c>
      <c r="AE327" s="29">
        <f t="shared" si="609"/>
        <v>1.2814000000000001E-2</v>
      </c>
      <c r="AF327" s="29">
        <f t="shared" si="609"/>
        <v>1.1674E-2</v>
      </c>
      <c r="AG327" s="29">
        <f t="shared" si="609"/>
        <v>1.2485E-2</v>
      </c>
      <c r="AH327" s="29">
        <f t="shared" si="609"/>
        <v>2.2123E-2</v>
      </c>
      <c r="AI327" s="29">
        <f t="shared" ref="AI327:BN327" si="610">+AI274</f>
        <v>2.7E-2</v>
      </c>
      <c r="AJ327" s="29">
        <f t="shared" si="610"/>
        <v>2.3788E-2</v>
      </c>
      <c r="AK327" s="29">
        <f t="shared" si="610"/>
        <v>2.128E-2</v>
      </c>
      <c r="AL327" s="29">
        <f t="shared" si="610"/>
        <v>2.7E-2</v>
      </c>
      <c r="AM327" s="29">
        <f t="shared" si="610"/>
        <v>2.1449000000000003E-2</v>
      </c>
      <c r="AN327" s="29">
        <f t="shared" si="610"/>
        <v>2.3052E-2</v>
      </c>
      <c r="AO327" s="29">
        <f t="shared" si="610"/>
        <v>2.7E-2</v>
      </c>
      <c r="AP327" s="29">
        <f t="shared" si="610"/>
        <v>2.7E-2</v>
      </c>
      <c r="AQ327" s="29">
        <f t="shared" si="610"/>
        <v>1.8685E-2</v>
      </c>
      <c r="AR327" s="29">
        <f t="shared" si="610"/>
        <v>2.7E-2</v>
      </c>
      <c r="AS327" s="29">
        <f t="shared" si="610"/>
        <v>1.2137999999999999E-2</v>
      </c>
      <c r="AT327" s="29">
        <f t="shared" si="610"/>
        <v>2.7E-2</v>
      </c>
      <c r="AU327" s="29">
        <f t="shared" si="610"/>
        <v>2.4187999999999998E-2</v>
      </c>
      <c r="AV327" s="29">
        <f t="shared" si="610"/>
        <v>2.7E-2</v>
      </c>
      <c r="AW327" s="29">
        <f t="shared" si="610"/>
        <v>2.4431000000000001E-2</v>
      </c>
      <c r="AX327" s="29">
        <f t="shared" si="610"/>
        <v>2.1797999999999998E-2</v>
      </c>
      <c r="AY327" s="29">
        <f t="shared" si="610"/>
        <v>2.7E-2</v>
      </c>
      <c r="AZ327" s="29">
        <f t="shared" si="610"/>
        <v>1.5720000000000001E-2</v>
      </c>
      <c r="BA327" s="29">
        <f t="shared" si="610"/>
        <v>2.6893999999999998E-2</v>
      </c>
      <c r="BB327" s="29">
        <f t="shared" si="610"/>
        <v>2.4684000000000001E-2</v>
      </c>
      <c r="BC327" s="29">
        <f t="shared" si="610"/>
        <v>2.0715000000000001E-2</v>
      </c>
      <c r="BD327" s="29">
        <f t="shared" si="610"/>
        <v>2.7E-2</v>
      </c>
      <c r="BE327" s="29">
        <f t="shared" si="610"/>
        <v>2.7E-2</v>
      </c>
      <c r="BF327" s="29">
        <f t="shared" si="610"/>
        <v>2.7E-2</v>
      </c>
      <c r="BG327" s="29">
        <f t="shared" si="610"/>
        <v>2.7E-2</v>
      </c>
      <c r="BH327" s="29">
        <f t="shared" si="610"/>
        <v>2.6419000000000002E-2</v>
      </c>
      <c r="BI327" s="29">
        <f t="shared" si="610"/>
        <v>1.3433E-2</v>
      </c>
      <c r="BJ327" s="29">
        <f t="shared" si="610"/>
        <v>2.7E-2</v>
      </c>
      <c r="BK327" s="29">
        <f t="shared" si="610"/>
        <v>2.7E-2</v>
      </c>
      <c r="BL327" s="29">
        <f t="shared" si="610"/>
        <v>2.7E-2</v>
      </c>
      <c r="BM327" s="29">
        <f t="shared" si="610"/>
        <v>2.5833999999999999E-2</v>
      </c>
      <c r="BN327" s="29">
        <f t="shared" si="610"/>
        <v>2.7E-2</v>
      </c>
      <c r="BO327" s="29">
        <f t="shared" ref="BO327:DZ327" si="611">+BO274</f>
        <v>2.0202999999999999E-2</v>
      </c>
      <c r="BP327" s="29">
        <f t="shared" si="611"/>
        <v>2.6453000000000001E-2</v>
      </c>
      <c r="BQ327" s="29">
        <f t="shared" si="611"/>
        <v>2.6759000000000002E-2</v>
      </c>
      <c r="BR327" s="29">
        <f t="shared" si="611"/>
        <v>9.6999999999999986E-3</v>
      </c>
      <c r="BS327" s="29">
        <f t="shared" si="611"/>
        <v>4.3949999999999996E-3</v>
      </c>
      <c r="BT327" s="29">
        <f t="shared" si="611"/>
        <v>6.6509999999999998E-3</v>
      </c>
      <c r="BU327" s="29">
        <f t="shared" si="611"/>
        <v>1.3811E-2</v>
      </c>
      <c r="BV327" s="29">
        <f t="shared" si="611"/>
        <v>9.4369999999999992E-3</v>
      </c>
      <c r="BW327" s="29">
        <f t="shared" si="611"/>
        <v>1.5736E-2</v>
      </c>
      <c r="BX327" s="29">
        <f t="shared" si="611"/>
        <v>1.9067000000000001E-2</v>
      </c>
      <c r="BY327" s="29">
        <f t="shared" si="611"/>
        <v>2.7E-2</v>
      </c>
      <c r="BZ327" s="29">
        <f t="shared" si="611"/>
        <v>2.7E-2</v>
      </c>
      <c r="CA327" s="29">
        <f t="shared" si="611"/>
        <v>2.3040999999999999E-2</v>
      </c>
      <c r="CB327" s="29">
        <f t="shared" si="611"/>
        <v>2.7E-2</v>
      </c>
      <c r="CC327" s="29">
        <f t="shared" si="611"/>
        <v>2.7E-2</v>
      </c>
      <c r="CD327" s="29">
        <f t="shared" si="611"/>
        <v>2.452E-2</v>
      </c>
      <c r="CE327" s="29">
        <f t="shared" si="611"/>
        <v>2.7E-2</v>
      </c>
      <c r="CF327" s="29">
        <f t="shared" si="611"/>
        <v>2.4333999999999998E-2</v>
      </c>
      <c r="CG327" s="29">
        <f t="shared" si="611"/>
        <v>2.7E-2</v>
      </c>
      <c r="CH327" s="29">
        <f t="shared" si="611"/>
        <v>2.7E-2</v>
      </c>
      <c r="CI327" s="29">
        <f t="shared" si="611"/>
        <v>2.7E-2</v>
      </c>
      <c r="CJ327" s="29">
        <f t="shared" si="611"/>
        <v>2.4136000000000001E-2</v>
      </c>
      <c r="CK327" s="29">
        <f t="shared" si="611"/>
        <v>1.1601E-2</v>
      </c>
      <c r="CL327" s="29">
        <f t="shared" si="611"/>
        <v>1.3228999999999999E-2</v>
      </c>
      <c r="CM327" s="29">
        <f t="shared" si="611"/>
        <v>7.2740000000000001E-3</v>
      </c>
      <c r="CN327" s="29">
        <f t="shared" si="611"/>
        <v>2.7E-2</v>
      </c>
      <c r="CO327" s="29">
        <f t="shared" si="611"/>
        <v>2.7E-2</v>
      </c>
      <c r="CP327" s="29">
        <f t="shared" si="611"/>
        <v>1.5689999999999999E-2</v>
      </c>
      <c r="CQ327" s="29">
        <f t="shared" si="611"/>
        <v>1.7426999999999998E-2</v>
      </c>
      <c r="CR327" s="29">
        <f t="shared" si="611"/>
        <v>4.169E-3</v>
      </c>
      <c r="CS327" s="29">
        <f t="shared" si="611"/>
        <v>2.7E-2</v>
      </c>
      <c r="CT327" s="29">
        <f t="shared" si="611"/>
        <v>1.3519999999999999E-2</v>
      </c>
      <c r="CU327" s="29">
        <f t="shared" si="611"/>
        <v>2.4615999999999999E-2</v>
      </c>
      <c r="CV327" s="29">
        <f t="shared" si="611"/>
        <v>1.5979E-2</v>
      </c>
      <c r="CW327" s="29">
        <f t="shared" si="611"/>
        <v>1.7379000000000002E-2</v>
      </c>
      <c r="CX327" s="29">
        <f t="shared" si="611"/>
        <v>2.6824000000000001E-2</v>
      </c>
      <c r="CY327" s="29">
        <f t="shared" si="611"/>
        <v>2.7E-2</v>
      </c>
      <c r="CZ327" s="29">
        <f t="shared" si="611"/>
        <v>2.7E-2</v>
      </c>
      <c r="DA327" s="29">
        <f t="shared" si="611"/>
        <v>2.7E-2</v>
      </c>
      <c r="DB327" s="29">
        <f t="shared" si="611"/>
        <v>2.7E-2</v>
      </c>
      <c r="DC327" s="29">
        <f t="shared" si="611"/>
        <v>2.2418E-2</v>
      </c>
      <c r="DD327" s="29">
        <f t="shared" si="611"/>
        <v>3.4300000000000003E-3</v>
      </c>
      <c r="DE327" s="29">
        <f t="shared" si="611"/>
        <v>1.1894999999999999E-2</v>
      </c>
      <c r="DF327" s="29">
        <f t="shared" si="611"/>
        <v>2.7E-2</v>
      </c>
      <c r="DG327" s="29">
        <f t="shared" si="611"/>
        <v>2.5453E-2</v>
      </c>
      <c r="DH327" s="29">
        <f t="shared" si="611"/>
        <v>2.5515999999999997E-2</v>
      </c>
      <c r="DI327" s="29">
        <f t="shared" si="611"/>
        <v>2.3844999999999998E-2</v>
      </c>
      <c r="DJ327" s="29">
        <f t="shared" si="611"/>
        <v>2.5883E-2</v>
      </c>
      <c r="DK327" s="29">
        <f t="shared" si="611"/>
        <v>2.0658000000000003E-2</v>
      </c>
      <c r="DL327" s="29">
        <f t="shared" si="611"/>
        <v>2.6966999999999998E-2</v>
      </c>
      <c r="DM327" s="29">
        <f t="shared" si="611"/>
        <v>2.4899000000000001E-2</v>
      </c>
      <c r="DN327" s="29">
        <f t="shared" si="611"/>
        <v>2.7E-2</v>
      </c>
      <c r="DO327" s="29">
        <f t="shared" si="611"/>
        <v>2.7E-2</v>
      </c>
      <c r="DP327" s="29">
        <f t="shared" si="611"/>
        <v>2.7E-2</v>
      </c>
      <c r="DQ327" s="29">
        <f t="shared" si="611"/>
        <v>2.1433000000000001E-2</v>
      </c>
      <c r="DR327" s="29">
        <f t="shared" si="611"/>
        <v>2.7E-2</v>
      </c>
      <c r="DS327" s="29">
        <f t="shared" si="611"/>
        <v>2.7E-2</v>
      </c>
      <c r="DT327" s="29">
        <f t="shared" si="611"/>
        <v>2.6728999999999999E-2</v>
      </c>
      <c r="DU327" s="29">
        <f t="shared" si="611"/>
        <v>2.7E-2</v>
      </c>
      <c r="DV327" s="29">
        <f t="shared" si="611"/>
        <v>2.7E-2</v>
      </c>
      <c r="DW327" s="29">
        <f t="shared" si="611"/>
        <v>2.6997E-2</v>
      </c>
      <c r="DX327" s="29">
        <f t="shared" si="611"/>
        <v>2.3931000000000001E-2</v>
      </c>
      <c r="DY327" s="29">
        <f t="shared" si="611"/>
        <v>1.7927999999999999E-2</v>
      </c>
      <c r="DZ327" s="29">
        <f t="shared" si="611"/>
        <v>2.2661999999999998E-2</v>
      </c>
      <c r="EA327" s="29">
        <f t="shared" ref="EA327:FX327" si="612">+EA274</f>
        <v>9.7070000000000004E-3</v>
      </c>
      <c r="EB327" s="29">
        <f t="shared" si="612"/>
        <v>2.7E-2</v>
      </c>
      <c r="EC327" s="29">
        <f t="shared" si="612"/>
        <v>2.7E-2</v>
      </c>
      <c r="ED327" s="29">
        <f t="shared" si="612"/>
        <v>3.9090000000000001E-3</v>
      </c>
      <c r="EE327" s="29">
        <f t="shared" si="612"/>
        <v>2.7E-2</v>
      </c>
      <c r="EF327" s="29">
        <f t="shared" si="612"/>
        <v>2.4594999999999999E-2</v>
      </c>
      <c r="EG327" s="29">
        <f t="shared" si="612"/>
        <v>2.7E-2</v>
      </c>
      <c r="EH327" s="29">
        <f t="shared" si="612"/>
        <v>2.7E-2</v>
      </c>
      <c r="EI327" s="29">
        <f t="shared" si="612"/>
        <v>2.7E-2</v>
      </c>
      <c r="EJ327" s="29">
        <f t="shared" si="612"/>
        <v>2.7E-2</v>
      </c>
      <c r="EK327" s="29">
        <f t="shared" si="612"/>
        <v>5.7670000000000004E-3</v>
      </c>
      <c r="EL327" s="29">
        <f t="shared" si="612"/>
        <v>6.143E-3</v>
      </c>
      <c r="EM327" s="29">
        <f t="shared" si="612"/>
        <v>2.1308000000000001E-2</v>
      </c>
      <c r="EN327" s="29">
        <f t="shared" si="612"/>
        <v>2.7E-2</v>
      </c>
      <c r="EO327" s="29">
        <f t="shared" si="612"/>
        <v>2.7E-2</v>
      </c>
      <c r="EP327" s="29">
        <f t="shared" si="612"/>
        <v>2.5585999999999998E-2</v>
      </c>
      <c r="EQ327" s="29">
        <f t="shared" si="612"/>
        <v>5.5929999999999999E-3</v>
      </c>
      <c r="ER327" s="29">
        <f t="shared" si="612"/>
        <v>2.1283E-2</v>
      </c>
      <c r="ES327" s="29">
        <f t="shared" si="612"/>
        <v>2.7E-2</v>
      </c>
      <c r="ET327" s="29">
        <f t="shared" si="612"/>
        <v>2.7E-2</v>
      </c>
      <c r="EU327" s="29">
        <f t="shared" si="612"/>
        <v>2.7E-2</v>
      </c>
      <c r="EV327" s="29">
        <f t="shared" si="612"/>
        <v>1.5009E-2</v>
      </c>
      <c r="EW327" s="29">
        <f t="shared" si="612"/>
        <v>7.2809999999999993E-3</v>
      </c>
      <c r="EX327" s="29">
        <f t="shared" si="612"/>
        <v>8.9099999999999995E-3</v>
      </c>
      <c r="EY327" s="29">
        <f t="shared" si="612"/>
        <v>2.7E-2</v>
      </c>
      <c r="EZ327" s="29">
        <f t="shared" si="612"/>
        <v>2.7E-2</v>
      </c>
      <c r="FA327" s="29">
        <f t="shared" si="612"/>
        <v>1.0194E-2</v>
      </c>
      <c r="FB327" s="29">
        <f t="shared" si="612"/>
        <v>8.5529999999999998E-3</v>
      </c>
      <c r="FC327" s="29">
        <f t="shared" si="612"/>
        <v>2.7E-2</v>
      </c>
      <c r="FD327" s="29">
        <f t="shared" si="612"/>
        <v>2.7E-2</v>
      </c>
      <c r="FE327" s="29">
        <f t="shared" si="612"/>
        <v>1.9181E-2</v>
      </c>
      <c r="FF327" s="29">
        <f t="shared" si="612"/>
        <v>2.7E-2</v>
      </c>
      <c r="FG327" s="29">
        <f t="shared" si="612"/>
        <v>2.7E-2</v>
      </c>
      <c r="FH327" s="29">
        <f t="shared" si="612"/>
        <v>2.4771999999999999E-2</v>
      </c>
      <c r="FI327" s="29">
        <f t="shared" si="612"/>
        <v>9.639E-3</v>
      </c>
      <c r="FJ327" s="29">
        <f t="shared" si="612"/>
        <v>2.2076999999999999E-2</v>
      </c>
      <c r="FK327" s="29">
        <f t="shared" si="612"/>
        <v>1.0845E-2</v>
      </c>
      <c r="FL327" s="29">
        <f t="shared" si="612"/>
        <v>2.7E-2</v>
      </c>
      <c r="FM327" s="29">
        <f t="shared" si="612"/>
        <v>2.3414000000000001E-2</v>
      </c>
      <c r="FN327" s="29">
        <f t="shared" si="612"/>
        <v>2.7E-2</v>
      </c>
      <c r="FO327" s="29">
        <f t="shared" si="612"/>
        <v>3.9909999999999998E-3</v>
      </c>
      <c r="FP327" s="29">
        <f t="shared" si="612"/>
        <v>1.2143000000000001E-2</v>
      </c>
      <c r="FQ327" s="29">
        <f t="shared" si="612"/>
        <v>2.1481E-2</v>
      </c>
      <c r="FR327" s="29">
        <f t="shared" si="612"/>
        <v>5.5009999999999998E-3</v>
      </c>
      <c r="FS327" s="29">
        <f t="shared" si="612"/>
        <v>5.0679999999999996E-3</v>
      </c>
      <c r="FT327" s="29">
        <f t="shared" si="612"/>
        <v>2.8909999999999999E-3</v>
      </c>
      <c r="FU327" s="29">
        <f t="shared" si="612"/>
        <v>2.3344999999999998E-2</v>
      </c>
      <c r="FV327" s="29">
        <f t="shared" si="612"/>
        <v>2.0032000000000001E-2</v>
      </c>
      <c r="FW327" s="29">
        <f t="shared" si="612"/>
        <v>2.6498000000000001E-2</v>
      </c>
      <c r="FX327" s="29">
        <f t="shared" si="612"/>
        <v>2.4674999999999999E-2</v>
      </c>
      <c r="FY327" s="29"/>
      <c r="FZ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</row>
    <row r="328" spans="1:193" x14ac:dyDescent="0.35">
      <c r="A328" s="3" t="s">
        <v>634</v>
      </c>
      <c r="B328" s="2" t="s">
        <v>1004</v>
      </c>
      <c r="C328" s="29">
        <f t="shared" ref="C328:AH328" si="613">+C286</f>
        <v>0</v>
      </c>
      <c r="D328" s="29">
        <f t="shared" si="613"/>
        <v>0</v>
      </c>
      <c r="E328" s="29">
        <f t="shared" si="613"/>
        <v>0</v>
      </c>
      <c r="F328" s="29">
        <f t="shared" si="613"/>
        <v>0</v>
      </c>
      <c r="G328" s="29">
        <f t="shared" si="613"/>
        <v>0</v>
      </c>
      <c r="H328" s="29">
        <f t="shared" si="613"/>
        <v>0</v>
      </c>
      <c r="I328" s="29">
        <f t="shared" si="613"/>
        <v>0</v>
      </c>
      <c r="J328" s="29">
        <f t="shared" si="613"/>
        <v>0</v>
      </c>
      <c r="K328" s="29">
        <f t="shared" si="613"/>
        <v>0</v>
      </c>
      <c r="L328" s="29">
        <f t="shared" si="613"/>
        <v>0</v>
      </c>
      <c r="M328" s="29">
        <f t="shared" si="613"/>
        <v>0</v>
      </c>
      <c r="N328" s="29">
        <f t="shared" si="613"/>
        <v>0</v>
      </c>
      <c r="O328" s="29">
        <f t="shared" si="613"/>
        <v>0</v>
      </c>
      <c r="P328" s="29">
        <f t="shared" si="613"/>
        <v>0</v>
      </c>
      <c r="Q328" s="29">
        <f t="shared" si="613"/>
        <v>0</v>
      </c>
      <c r="R328" s="29">
        <f t="shared" si="613"/>
        <v>0</v>
      </c>
      <c r="S328" s="29">
        <f t="shared" si="613"/>
        <v>0</v>
      </c>
      <c r="T328" s="29">
        <f t="shared" si="613"/>
        <v>0</v>
      </c>
      <c r="U328" s="29">
        <f t="shared" si="613"/>
        <v>0</v>
      </c>
      <c r="V328" s="29">
        <f t="shared" si="613"/>
        <v>0</v>
      </c>
      <c r="W328" s="29">
        <f t="shared" si="613"/>
        <v>0</v>
      </c>
      <c r="X328" s="29">
        <f t="shared" si="613"/>
        <v>0</v>
      </c>
      <c r="Y328" s="29">
        <f t="shared" si="613"/>
        <v>0</v>
      </c>
      <c r="Z328" s="29">
        <f t="shared" si="613"/>
        <v>0</v>
      </c>
      <c r="AA328" s="29">
        <f t="shared" si="613"/>
        <v>0</v>
      </c>
      <c r="AB328" s="29">
        <f t="shared" si="613"/>
        <v>0</v>
      </c>
      <c r="AC328" s="29">
        <f t="shared" si="613"/>
        <v>0</v>
      </c>
      <c r="AD328" s="29">
        <f t="shared" si="613"/>
        <v>0</v>
      </c>
      <c r="AE328" s="29">
        <f t="shared" si="613"/>
        <v>0</v>
      </c>
      <c r="AF328" s="29">
        <f t="shared" si="613"/>
        <v>0</v>
      </c>
      <c r="AG328" s="29">
        <f t="shared" si="613"/>
        <v>0</v>
      </c>
      <c r="AH328" s="29">
        <f t="shared" si="613"/>
        <v>0</v>
      </c>
      <c r="AI328" s="29">
        <f t="shared" ref="AI328:BN328" si="614">+AI286</f>
        <v>0</v>
      </c>
      <c r="AJ328" s="29">
        <f t="shared" si="614"/>
        <v>0</v>
      </c>
      <c r="AK328" s="29">
        <f t="shared" si="614"/>
        <v>0</v>
      </c>
      <c r="AL328" s="29">
        <f t="shared" si="614"/>
        <v>0</v>
      </c>
      <c r="AM328" s="29">
        <f t="shared" si="614"/>
        <v>0</v>
      </c>
      <c r="AN328" s="29">
        <f t="shared" si="614"/>
        <v>9.7900000000000005E-4</v>
      </c>
      <c r="AO328" s="29">
        <f t="shared" si="614"/>
        <v>0</v>
      </c>
      <c r="AP328" s="29">
        <f t="shared" si="614"/>
        <v>0</v>
      </c>
      <c r="AQ328" s="29">
        <f t="shared" si="614"/>
        <v>0</v>
      </c>
      <c r="AR328" s="29">
        <f t="shared" si="614"/>
        <v>0</v>
      </c>
      <c r="AS328" s="29">
        <f t="shared" si="614"/>
        <v>0</v>
      </c>
      <c r="AT328" s="29">
        <f t="shared" si="614"/>
        <v>0</v>
      </c>
      <c r="AU328" s="29">
        <f t="shared" si="614"/>
        <v>0</v>
      </c>
      <c r="AV328" s="29">
        <f t="shared" si="614"/>
        <v>0</v>
      </c>
      <c r="AW328" s="29">
        <f t="shared" si="614"/>
        <v>0</v>
      </c>
      <c r="AX328" s="29">
        <f t="shared" si="614"/>
        <v>0</v>
      </c>
      <c r="AY328" s="29">
        <f t="shared" si="614"/>
        <v>0</v>
      </c>
      <c r="AZ328" s="29">
        <f t="shared" si="614"/>
        <v>0</v>
      </c>
      <c r="BA328" s="29">
        <f t="shared" si="614"/>
        <v>0</v>
      </c>
      <c r="BB328" s="29">
        <f t="shared" si="614"/>
        <v>0</v>
      </c>
      <c r="BC328" s="29">
        <f t="shared" si="614"/>
        <v>0</v>
      </c>
      <c r="BD328" s="29">
        <f t="shared" si="614"/>
        <v>0</v>
      </c>
      <c r="BE328" s="29">
        <f t="shared" si="614"/>
        <v>0</v>
      </c>
      <c r="BF328" s="29">
        <f t="shared" si="614"/>
        <v>0</v>
      </c>
      <c r="BG328" s="29">
        <f t="shared" si="614"/>
        <v>0</v>
      </c>
      <c r="BH328" s="29">
        <f t="shared" si="614"/>
        <v>0</v>
      </c>
      <c r="BI328" s="29">
        <f t="shared" si="614"/>
        <v>0</v>
      </c>
      <c r="BJ328" s="29">
        <f t="shared" si="614"/>
        <v>0</v>
      </c>
      <c r="BK328" s="29">
        <f t="shared" si="614"/>
        <v>0</v>
      </c>
      <c r="BL328" s="29">
        <f t="shared" si="614"/>
        <v>0</v>
      </c>
      <c r="BM328" s="29">
        <f t="shared" si="614"/>
        <v>0</v>
      </c>
      <c r="BN328" s="29">
        <f t="shared" si="614"/>
        <v>0</v>
      </c>
      <c r="BO328" s="29">
        <f t="shared" ref="BO328:DZ328" si="615">+BO286</f>
        <v>0</v>
      </c>
      <c r="BP328" s="29">
        <f t="shared" si="615"/>
        <v>2.4899999999999998E-4</v>
      </c>
      <c r="BQ328" s="29">
        <f t="shared" si="615"/>
        <v>0</v>
      </c>
      <c r="BR328" s="29">
        <f t="shared" si="615"/>
        <v>0</v>
      </c>
      <c r="BS328" s="29">
        <f t="shared" si="615"/>
        <v>0</v>
      </c>
      <c r="BT328" s="29">
        <f t="shared" si="615"/>
        <v>0</v>
      </c>
      <c r="BU328" s="29">
        <f t="shared" si="615"/>
        <v>0</v>
      </c>
      <c r="BV328" s="29">
        <f t="shared" si="615"/>
        <v>4.6099999999999998E-4</v>
      </c>
      <c r="BW328" s="29">
        <f t="shared" si="615"/>
        <v>0</v>
      </c>
      <c r="BX328" s="29">
        <f t="shared" si="615"/>
        <v>0</v>
      </c>
      <c r="BY328" s="29">
        <f t="shared" si="615"/>
        <v>0</v>
      </c>
      <c r="BZ328" s="29">
        <f t="shared" si="615"/>
        <v>0</v>
      </c>
      <c r="CA328" s="29">
        <f t="shared" si="615"/>
        <v>0</v>
      </c>
      <c r="CB328" s="29">
        <f t="shared" si="615"/>
        <v>0</v>
      </c>
      <c r="CC328" s="29">
        <f t="shared" si="615"/>
        <v>0</v>
      </c>
      <c r="CD328" s="29">
        <f t="shared" si="615"/>
        <v>0</v>
      </c>
      <c r="CE328" s="29">
        <f t="shared" si="615"/>
        <v>0</v>
      </c>
      <c r="CF328" s="29">
        <f t="shared" si="615"/>
        <v>0</v>
      </c>
      <c r="CG328" s="29">
        <f t="shared" si="615"/>
        <v>0</v>
      </c>
      <c r="CH328" s="29">
        <f t="shared" si="615"/>
        <v>0</v>
      </c>
      <c r="CI328" s="29">
        <f t="shared" si="615"/>
        <v>0</v>
      </c>
      <c r="CJ328" s="29">
        <f t="shared" si="615"/>
        <v>1.405E-3</v>
      </c>
      <c r="CK328" s="29">
        <f t="shared" si="615"/>
        <v>0</v>
      </c>
      <c r="CL328" s="29">
        <f t="shared" si="615"/>
        <v>0</v>
      </c>
      <c r="CM328" s="29">
        <f t="shared" si="615"/>
        <v>0</v>
      </c>
      <c r="CN328" s="29">
        <f t="shared" si="615"/>
        <v>0</v>
      </c>
      <c r="CO328" s="29">
        <f t="shared" si="615"/>
        <v>0</v>
      </c>
      <c r="CP328" s="29">
        <f t="shared" si="615"/>
        <v>6.8499999999999995E-4</v>
      </c>
      <c r="CQ328" s="29">
        <f t="shared" si="615"/>
        <v>0</v>
      </c>
      <c r="CR328" s="29">
        <f t="shared" si="615"/>
        <v>0</v>
      </c>
      <c r="CS328" s="29">
        <f t="shared" si="615"/>
        <v>0</v>
      </c>
      <c r="CT328" s="29">
        <f t="shared" si="615"/>
        <v>0</v>
      </c>
      <c r="CU328" s="29">
        <f t="shared" si="615"/>
        <v>0</v>
      </c>
      <c r="CV328" s="29">
        <f t="shared" si="615"/>
        <v>0</v>
      </c>
      <c r="CW328" s="29">
        <f t="shared" si="615"/>
        <v>0</v>
      </c>
      <c r="CX328" s="29">
        <f t="shared" si="615"/>
        <v>0</v>
      </c>
      <c r="CY328" s="29">
        <f t="shared" si="615"/>
        <v>0</v>
      </c>
      <c r="CZ328" s="29">
        <f t="shared" si="615"/>
        <v>0</v>
      </c>
      <c r="DA328" s="29">
        <f t="shared" si="615"/>
        <v>0</v>
      </c>
      <c r="DB328" s="29">
        <f t="shared" si="615"/>
        <v>0</v>
      </c>
      <c r="DC328" s="29">
        <f t="shared" si="615"/>
        <v>0</v>
      </c>
      <c r="DD328" s="29">
        <f t="shared" si="615"/>
        <v>0</v>
      </c>
      <c r="DE328" s="29">
        <f t="shared" si="615"/>
        <v>0</v>
      </c>
      <c r="DF328" s="29">
        <f t="shared" si="615"/>
        <v>0</v>
      </c>
      <c r="DG328" s="29">
        <f t="shared" si="615"/>
        <v>0</v>
      </c>
      <c r="DH328" s="29">
        <f t="shared" si="615"/>
        <v>0</v>
      </c>
      <c r="DI328" s="29">
        <f t="shared" si="615"/>
        <v>0</v>
      </c>
      <c r="DJ328" s="29">
        <f t="shared" si="615"/>
        <v>0</v>
      </c>
      <c r="DK328" s="29">
        <f t="shared" si="615"/>
        <v>0</v>
      </c>
      <c r="DL328" s="29">
        <f t="shared" si="615"/>
        <v>0</v>
      </c>
      <c r="DM328" s="29">
        <f t="shared" si="615"/>
        <v>0</v>
      </c>
      <c r="DN328" s="29">
        <f t="shared" si="615"/>
        <v>0</v>
      </c>
      <c r="DO328" s="29">
        <f t="shared" si="615"/>
        <v>0</v>
      </c>
      <c r="DP328" s="29">
        <f t="shared" si="615"/>
        <v>0</v>
      </c>
      <c r="DQ328" s="29">
        <f t="shared" si="615"/>
        <v>7.1499999999999992E-4</v>
      </c>
      <c r="DR328" s="29">
        <f t="shared" si="615"/>
        <v>0</v>
      </c>
      <c r="DS328" s="29">
        <f t="shared" si="615"/>
        <v>0</v>
      </c>
      <c r="DT328" s="29">
        <f t="shared" si="615"/>
        <v>0</v>
      </c>
      <c r="DU328" s="29">
        <f t="shared" si="615"/>
        <v>0</v>
      </c>
      <c r="DV328" s="29">
        <f t="shared" si="615"/>
        <v>0</v>
      </c>
      <c r="DW328" s="29">
        <f t="shared" si="615"/>
        <v>0</v>
      </c>
      <c r="DX328" s="29">
        <f t="shared" si="615"/>
        <v>0</v>
      </c>
      <c r="DY328" s="29">
        <f t="shared" si="615"/>
        <v>0</v>
      </c>
      <c r="DZ328" s="29">
        <f t="shared" si="615"/>
        <v>0</v>
      </c>
      <c r="EA328" s="29">
        <f t="shared" ref="EA328:FX328" si="616">+EA286</f>
        <v>8.0899999999999993E-4</v>
      </c>
      <c r="EB328" s="29">
        <f t="shared" si="616"/>
        <v>0</v>
      </c>
      <c r="EC328" s="29">
        <f t="shared" si="616"/>
        <v>0</v>
      </c>
      <c r="ED328" s="29">
        <f t="shared" si="616"/>
        <v>1.5799999999999999E-4</v>
      </c>
      <c r="EE328" s="29">
        <f t="shared" si="616"/>
        <v>0</v>
      </c>
      <c r="EF328" s="29">
        <f t="shared" si="616"/>
        <v>0</v>
      </c>
      <c r="EG328" s="29">
        <f t="shared" si="616"/>
        <v>0</v>
      </c>
      <c r="EH328" s="29">
        <f t="shared" si="616"/>
        <v>0</v>
      </c>
      <c r="EI328" s="29">
        <f t="shared" si="616"/>
        <v>0</v>
      </c>
      <c r="EJ328" s="29">
        <f t="shared" si="616"/>
        <v>0</v>
      </c>
      <c r="EK328" s="29">
        <f t="shared" si="616"/>
        <v>0</v>
      </c>
      <c r="EL328" s="29">
        <f t="shared" si="616"/>
        <v>0</v>
      </c>
      <c r="EM328" s="29">
        <f t="shared" si="616"/>
        <v>0</v>
      </c>
      <c r="EN328" s="29">
        <f t="shared" si="616"/>
        <v>0</v>
      </c>
      <c r="EO328" s="29">
        <f t="shared" si="616"/>
        <v>0</v>
      </c>
      <c r="EP328" s="29">
        <f t="shared" si="616"/>
        <v>0</v>
      </c>
      <c r="EQ328" s="29">
        <f t="shared" si="616"/>
        <v>0</v>
      </c>
      <c r="ER328" s="29">
        <f t="shared" si="616"/>
        <v>0</v>
      </c>
      <c r="ES328" s="29">
        <f t="shared" si="616"/>
        <v>0</v>
      </c>
      <c r="ET328" s="29">
        <f t="shared" si="616"/>
        <v>0</v>
      </c>
      <c r="EU328" s="29">
        <f t="shared" si="616"/>
        <v>0</v>
      </c>
      <c r="EV328" s="29">
        <f t="shared" si="616"/>
        <v>0</v>
      </c>
      <c r="EW328" s="29">
        <f t="shared" si="616"/>
        <v>0</v>
      </c>
      <c r="EX328" s="29">
        <f t="shared" si="616"/>
        <v>0</v>
      </c>
      <c r="EY328" s="29">
        <f t="shared" si="616"/>
        <v>0</v>
      </c>
      <c r="EZ328" s="29">
        <f t="shared" si="616"/>
        <v>0</v>
      </c>
      <c r="FA328" s="29">
        <f t="shared" si="616"/>
        <v>4.7199999999999998E-4</v>
      </c>
      <c r="FB328" s="29">
        <f t="shared" si="616"/>
        <v>5.3200000000000003E-4</v>
      </c>
      <c r="FC328" s="29">
        <f t="shared" si="616"/>
        <v>0</v>
      </c>
      <c r="FD328" s="29">
        <f t="shared" si="616"/>
        <v>0</v>
      </c>
      <c r="FE328" s="29">
        <f t="shared" si="616"/>
        <v>0</v>
      </c>
      <c r="FF328" s="29">
        <f t="shared" si="616"/>
        <v>0</v>
      </c>
      <c r="FG328" s="29">
        <f t="shared" si="616"/>
        <v>0</v>
      </c>
      <c r="FH328" s="29">
        <f t="shared" si="616"/>
        <v>0</v>
      </c>
      <c r="FI328" s="29">
        <f t="shared" si="616"/>
        <v>0</v>
      </c>
      <c r="FJ328" s="29">
        <f t="shared" si="616"/>
        <v>1.3100000000000001E-4</v>
      </c>
      <c r="FK328" s="29">
        <f t="shared" si="616"/>
        <v>0</v>
      </c>
      <c r="FL328" s="29">
        <f t="shared" si="616"/>
        <v>0</v>
      </c>
      <c r="FM328" s="29">
        <f t="shared" si="616"/>
        <v>0</v>
      </c>
      <c r="FN328" s="29">
        <f t="shared" si="616"/>
        <v>0</v>
      </c>
      <c r="FO328" s="29">
        <f t="shared" si="616"/>
        <v>1.8799999999999999E-4</v>
      </c>
      <c r="FP328" s="29">
        <f t="shared" si="616"/>
        <v>0</v>
      </c>
      <c r="FQ328" s="29">
        <f t="shared" si="616"/>
        <v>3.9899999999999999E-4</v>
      </c>
      <c r="FR328" s="29">
        <f t="shared" si="616"/>
        <v>1.54E-4</v>
      </c>
      <c r="FS328" s="29">
        <f t="shared" si="616"/>
        <v>0</v>
      </c>
      <c r="FT328" s="29">
        <f t="shared" si="616"/>
        <v>1.5000000000000001E-4</v>
      </c>
      <c r="FU328" s="29">
        <f t="shared" si="616"/>
        <v>0</v>
      </c>
      <c r="FV328" s="29">
        <f t="shared" si="616"/>
        <v>0</v>
      </c>
      <c r="FW328" s="29">
        <f t="shared" si="616"/>
        <v>0</v>
      </c>
      <c r="FX328" s="29">
        <f t="shared" si="616"/>
        <v>0</v>
      </c>
      <c r="FY328" s="29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</row>
    <row r="329" spans="1:193" x14ac:dyDescent="0.35">
      <c r="A329" s="3" t="s">
        <v>635</v>
      </c>
      <c r="B329" s="2" t="s">
        <v>636</v>
      </c>
      <c r="C329" s="29">
        <f t="shared" ref="C329:AH329" si="617">ROUND((C78/C48),6)</f>
        <v>1.7200000000000001E-4</v>
      </c>
      <c r="D329" s="29">
        <f t="shared" si="617"/>
        <v>0</v>
      </c>
      <c r="E329" s="29">
        <f t="shared" si="617"/>
        <v>0</v>
      </c>
      <c r="F329" s="29">
        <f t="shared" si="617"/>
        <v>0</v>
      </c>
      <c r="G329" s="29">
        <f t="shared" si="617"/>
        <v>0</v>
      </c>
      <c r="H329" s="29">
        <f t="shared" si="617"/>
        <v>0</v>
      </c>
      <c r="I329" s="29">
        <f t="shared" si="617"/>
        <v>4.3899999999999999E-4</v>
      </c>
      <c r="J329" s="29">
        <f t="shared" si="617"/>
        <v>0</v>
      </c>
      <c r="K329" s="29">
        <f t="shared" si="617"/>
        <v>0</v>
      </c>
      <c r="L329" s="29">
        <f t="shared" si="617"/>
        <v>0</v>
      </c>
      <c r="M329" s="29">
        <f t="shared" si="617"/>
        <v>0</v>
      </c>
      <c r="N329" s="29">
        <f t="shared" si="617"/>
        <v>6.7299999999999999E-4</v>
      </c>
      <c r="O329" s="29">
        <f t="shared" si="617"/>
        <v>8.4699999999999999E-4</v>
      </c>
      <c r="P329" s="29">
        <f t="shared" si="617"/>
        <v>1.1400000000000001E-4</v>
      </c>
      <c r="Q329" s="29">
        <f t="shared" si="617"/>
        <v>0</v>
      </c>
      <c r="R329" s="29">
        <f t="shared" si="617"/>
        <v>0</v>
      </c>
      <c r="S329" s="29">
        <f t="shared" si="617"/>
        <v>0</v>
      </c>
      <c r="T329" s="29">
        <f t="shared" si="617"/>
        <v>0</v>
      </c>
      <c r="U329" s="29">
        <f t="shared" si="617"/>
        <v>0</v>
      </c>
      <c r="V329" s="29">
        <f t="shared" si="617"/>
        <v>0</v>
      </c>
      <c r="W329" s="29">
        <f t="shared" si="617"/>
        <v>0</v>
      </c>
      <c r="X329" s="29">
        <f t="shared" si="617"/>
        <v>2.4399999999999999E-4</v>
      </c>
      <c r="Y329" s="29">
        <f t="shared" si="617"/>
        <v>0</v>
      </c>
      <c r="Z329" s="29">
        <f t="shared" si="617"/>
        <v>4.5189999999999996E-3</v>
      </c>
      <c r="AA329" s="29">
        <f t="shared" si="617"/>
        <v>0</v>
      </c>
      <c r="AB329" s="29">
        <f t="shared" si="617"/>
        <v>0</v>
      </c>
      <c r="AC329" s="29">
        <f t="shared" si="617"/>
        <v>0</v>
      </c>
      <c r="AD329" s="29">
        <f t="shared" si="617"/>
        <v>0</v>
      </c>
      <c r="AE329" s="29">
        <f t="shared" si="617"/>
        <v>1.4289999999999999E-3</v>
      </c>
      <c r="AF329" s="29">
        <f t="shared" si="617"/>
        <v>0</v>
      </c>
      <c r="AG329" s="29">
        <f t="shared" si="617"/>
        <v>0</v>
      </c>
      <c r="AH329" s="29">
        <f t="shared" si="617"/>
        <v>3.9880000000000002E-3</v>
      </c>
      <c r="AI329" s="29">
        <f t="shared" ref="AI329:BN329" si="618">ROUND((AI78/AI48),6)</f>
        <v>0</v>
      </c>
      <c r="AJ329" s="29">
        <f t="shared" si="618"/>
        <v>0</v>
      </c>
      <c r="AK329" s="29">
        <f t="shared" si="618"/>
        <v>0</v>
      </c>
      <c r="AL329" s="29">
        <f t="shared" si="618"/>
        <v>0</v>
      </c>
      <c r="AM329" s="29">
        <f t="shared" si="618"/>
        <v>0</v>
      </c>
      <c r="AN329" s="29">
        <f t="shared" si="618"/>
        <v>0</v>
      </c>
      <c r="AO329" s="29">
        <f t="shared" si="618"/>
        <v>0</v>
      </c>
      <c r="AP329" s="29">
        <f t="shared" si="618"/>
        <v>0</v>
      </c>
      <c r="AQ329" s="29">
        <f t="shared" si="618"/>
        <v>0</v>
      </c>
      <c r="AR329" s="29">
        <f t="shared" si="618"/>
        <v>0</v>
      </c>
      <c r="AS329" s="29">
        <f t="shared" si="618"/>
        <v>4.35E-4</v>
      </c>
      <c r="AT329" s="29">
        <f t="shared" si="618"/>
        <v>0</v>
      </c>
      <c r="AU329" s="29">
        <f t="shared" si="618"/>
        <v>0</v>
      </c>
      <c r="AV329" s="29">
        <f t="shared" si="618"/>
        <v>0</v>
      </c>
      <c r="AW329" s="29">
        <f t="shared" si="618"/>
        <v>0</v>
      </c>
      <c r="AX329" s="29">
        <f t="shared" si="618"/>
        <v>0</v>
      </c>
      <c r="AY329" s="29">
        <f t="shared" si="618"/>
        <v>0</v>
      </c>
      <c r="AZ329" s="29">
        <f t="shared" si="618"/>
        <v>0</v>
      </c>
      <c r="BA329" s="29">
        <f t="shared" si="618"/>
        <v>0</v>
      </c>
      <c r="BB329" s="29">
        <f t="shared" si="618"/>
        <v>0</v>
      </c>
      <c r="BC329" s="29">
        <f t="shared" si="618"/>
        <v>0</v>
      </c>
      <c r="BD329" s="29">
        <f t="shared" si="618"/>
        <v>0</v>
      </c>
      <c r="BE329" s="29">
        <f t="shared" si="618"/>
        <v>0</v>
      </c>
      <c r="BF329" s="29">
        <f t="shared" si="618"/>
        <v>0</v>
      </c>
      <c r="BG329" s="29">
        <f t="shared" si="618"/>
        <v>0</v>
      </c>
      <c r="BH329" s="29">
        <f t="shared" si="618"/>
        <v>0</v>
      </c>
      <c r="BI329" s="29">
        <f t="shared" si="618"/>
        <v>0</v>
      </c>
      <c r="BJ329" s="29">
        <f t="shared" si="618"/>
        <v>0</v>
      </c>
      <c r="BK329" s="29">
        <f t="shared" si="618"/>
        <v>0</v>
      </c>
      <c r="BL329" s="29">
        <f t="shared" si="618"/>
        <v>0</v>
      </c>
      <c r="BM329" s="29">
        <f t="shared" si="618"/>
        <v>9.2400000000000002E-4</v>
      </c>
      <c r="BN329" s="29">
        <f t="shared" si="618"/>
        <v>0</v>
      </c>
      <c r="BO329" s="29">
        <f t="shared" ref="BO329:DZ329" si="619">ROUND((BO78/BO48),6)</f>
        <v>0</v>
      </c>
      <c r="BP329" s="29">
        <f t="shared" si="619"/>
        <v>0</v>
      </c>
      <c r="BQ329" s="29">
        <f t="shared" si="619"/>
        <v>0</v>
      </c>
      <c r="BR329" s="29">
        <f t="shared" si="619"/>
        <v>0</v>
      </c>
      <c r="BS329" s="29">
        <f t="shared" si="619"/>
        <v>0</v>
      </c>
      <c r="BT329" s="29">
        <f t="shared" si="619"/>
        <v>0</v>
      </c>
      <c r="BU329" s="29">
        <f t="shared" si="619"/>
        <v>0</v>
      </c>
      <c r="BV329" s="29">
        <f t="shared" si="619"/>
        <v>5.2999999999999998E-4</v>
      </c>
      <c r="BW329" s="29">
        <f t="shared" si="619"/>
        <v>0</v>
      </c>
      <c r="BX329" s="29">
        <f t="shared" si="619"/>
        <v>0</v>
      </c>
      <c r="BY329" s="29">
        <f t="shared" si="619"/>
        <v>0</v>
      </c>
      <c r="BZ329" s="29">
        <f t="shared" si="619"/>
        <v>0</v>
      </c>
      <c r="CA329" s="29">
        <f t="shared" si="619"/>
        <v>0</v>
      </c>
      <c r="CB329" s="29">
        <f t="shared" si="619"/>
        <v>0</v>
      </c>
      <c r="CC329" s="29">
        <f t="shared" si="619"/>
        <v>0</v>
      </c>
      <c r="CD329" s="29">
        <f t="shared" si="619"/>
        <v>3.251E-3</v>
      </c>
      <c r="CE329" s="29">
        <f t="shared" si="619"/>
        <v>0</v>
      </c>
      <c r="CF329" s="29">
        <f t="shared" si="619"/>
        <v>4.3229999999999996E-3</v>
      </c>
      <c r="CG329" s="29">
        <f t="shared" si="619"/>
        <v>0</v>
      </c>
      <c r="CH329" s="29">
        <f t="shared" si="619"/>
        <v>0</v>
      </c>
      <c r="CI329" s="29">
        <f t="shared" si="619"/>
        <v>0</v>
      </c>
      <c r="CJ329" s="29">
        <f t="shared" si="619"/>
        <v>0</v>
      </c>
      <c r="CK329" s="29">
        <f t="shared" si="619"/>
        <v>1.5E-3</v>
      </c>
      <c r="CL329" s="29">
        <f t="shared" si="619"/>
        <v>1.26E-4</v>
      </c>
      <c r="CM329" s="29">
        <f t="shared" si="619"/>
        <v>0</v>
      </c>
      <c r="CN329" s="29">
        <f t="shared" si="619"/>
        <v>0</v>
      </c>
      <c r="CO329" s="29">
        <f t="shared" si="619"/>
        <v>0</v>
      </c>
      <c r="CP329" s="29">
        <f t="shared" si="619"/>
        <v>0</v>
      </c>
      <c r="CQ329" s="29">
        <f t="shared" si="619"/>
        <v>0</v>
      </c>
      <c r="CR329" s="29">
        <f t="shared" si="619"/>
        <v>4.7899999999999999E-4</v>
      </c>
      <c r="CS329" s="29">
        <f t="shared" si="619"/>
        <v>0</v>
      </c>
      <c r="CT329" s="29">
        <f t="shared" si="619"/>
        <v>4.4999999999999999E-4</v>
      </c>
      <c r="CU329" s="29">
        <f t="shared" si="619"/>
        <v>0</v>
      </c>
      <c r="CV329" s="29">
        <f t="shared" si="619"/>
        <v>1.1479999999999999E-3</v>
      </c>
      <c r="CW329" s="29">
        <f t="shared" si="619"/>
        <v>0</v>
      </c>
      <c r="CX329" s="29">
        <f t="shared" si="619"/>
        <v>0</v>
      </c>
      <c r="CY329" s="29">
        <f t="shared" si="619"/>
        <v>0</v>
      </c>
      <c r="CZ329" s="29">
        <f t="shared" si="619"/>
        <v>0</v>
      </c>
      <c r="DA329" s="29">
        <f t="shared" si="619"/>
        <v>3.8299999999999999E-4</v>
      </c>
      <c r="DB329" s="29">
        <f t="shared" si="619"/>
        <v>0</v>
      </c>
      <c r="DC329" s="29">
        <f t="shared" si="619"/>
        <v>5.9400000000000002E-4</v>
      </c>
      <c r="DD329" s="29">
        <f t="shared" si="619"/>
        <v>1.8E-5</v>
      </c>
      <c r="DE329" s="29">
        <f t="shared" si="619"/>
        <v>0</v>
      </c>
      <c r="DF329" s="29">
        <f t="shared" si="619"/>
        <v>0</v>
      </c>
      <c r="DG329" s="29">
        <f t="shared" si="619"/>
        <v>0</v>
      </c>
      <c r="DH329" s="29">
        <f t="shared" si="619"/>
        <v>6.8900000000000005E-4</v>
      </c>
      <c r="DI329" s="29">
        <f t="shared" si="619"/>
        <v>0</v>
      </c>
      <c r="DJ329" s="29">
        <f t="shared" si="619"/>
        <v>0</v>
      </c>
      <c r="DK329" s="29">
        <f t="shared" si="619"/>
        <v>0</v>
      </c>
      <c r="DL329" s="29">
        <f t="shared" si="619"/>
        <v>0</v>
      </c>
      <c r="DM329" s="29">
        <f t="shared" si="619"/>
        <v>0</v>
      </c>
      <c r="DN329" s="29">
        <f t="shared" si="619"/>
        <v>0</v>
      </c>
      <c r="DO329" s="29">
        <f t="shared" si="619"/>
        <v>0</v>
      </c>
      <c r="DP329" s="29">
        <f t="shared" si="619"/>
        <v>2.8299999999999999E-4</v>
      </c>
      <c r="DQ329" s="29">
        <f t="shared" si="619"/>
        <v>0</v>
      </c>
      <c r="DR329" s="29">
        <f t="shared" si="619"/>
        <v>0</v>
      </c>
      <c r="DS329" s="29">
        <f t="shared" si="619"/>
        <v>0</v>
      </c>
      <c r="DT329" s="29">
        <f t="shared" si="619"/>
        <v>0</v>
      </c>
      <c r="DU329" s="29">
        <f t="shared" si="619"/>
        <v>0</v>
      </c>
      <c r="DV329" s="29">
        <f t="shared" si="619"/>
        <v>0</v>
      </c>
      <c r="DW329" s="29">
        <f t="shared" si="619"/>
        <v>0</v>
      </c>
      <c r="DX329" s="29">
        <f t="shared" si="619"/>
        <v>0</v>
      </c>
      <c r="DY329" s="29">
        <f t="shared" si="619"/>
        <v>0</v>
      </c>
      <c r="DZ329" s="29">
        <f t="shared" si="619"/>
        <v>0</v>
      </c>
      <c r="EA329" s="29">
        <f t="shared" ref="EA329:FX329" si="620">ROUND((EA78/EA48),6)</f>
        <v>8.3799999999999999E-4</v>
      </c>
      <c r="EB329" s="29">
        <f t="shared" si="620"/>
        <v>0</v>
      </c>
      <c r="EC329" s="29">
        <f t="shared" si="620"/>
        <v>0</v>
      </c>
      <c r="ED329" s="29">
        <f t="shared" si="620"/>
        <v>1.21E-4</v>
      </c>
      <c r="EE329" s="29">
        <f t="shared" si="620"/>
        <v>0</v>
      </c>
      <c r="EF329" s="29">
        <f t="shared" si="620"/>
        <v>0</v>
      </c>
      <c r="EG329" s="29">
        <f t="shared" si="620"/>
        <v>0</v>
      </c>
      <c r="EH329" s="29">
        <f t="shared" si="620"/>
        <v>0</v>
      </c>
      <c r="EI329" s="29">
        <f t="shared" si="620"/>
        <v>0</v>
      </c>
      <c r="EJ329" s="29">
        <f t="shared" si="620"/>
        <v>0</v>
      </c>
      <c r="EK329" s="29">
        <f t="shared" si="620"/>
        <v>0</v>
      </c>
      <c r="EL329" s="29">
        <f t="shared" si="620"/>
        <v>2.3219999999999998E-3</v>
      </c>
      <c r="EM329" s="29">
        <f t="shared" si="620"/>
        <v>0</v>
      </c>
      <c r="EN329" s="29">
        <f t="shared" si="620"/>
        <v>0</v>
      </c>
      <c r="EO329" s="29">
        <f t="shared" si="620"/>
        <v>0</v>
      </c>
      <c r="EP329" s="29">
        <f t="shared" si="620"/>
        <v>0</v>
      </c>
      <c r="EQ329" s="29">
        <f t="shared" si="620"/>
        <v>5.4500000000000002E-4</v>
      </c>
      <c r="ER329" s="29">
        <f t="shared" si="620"/>
        <v>0</v>
      </c>
      <c r="ES329" s="29">
        <f t="shared" si="620"/>
        <v>0</v>
      </c>
      <c r="ET329" s="29">
        <f t="shared" si="620"/>
        <v>0</v>
      </c>
      <c r="EU329" s="29">
        <f t="shared" si="620"/>
        <v>0</v>
      </c>
      <c r="EV329" s="29">
        <f t="shared" si="620"/>
        <v>2.41E-4</v>
      </c>
      <c r="EW329" s="29">
        <f t="shared" si="620"/>
        <v>0</v>
      </c>
      <c r="EX329" s="29">
        <f t="shared" si="620"/>
        <v>0</v>
      </c>
      <c r="EY329" s="29">
        <f t="shared" si="620"/>
        <v>0</v>
      </c>
      <c r="EZ329" s="29">
        <f t="shared" si="620"/>
        <v>2.4599999999999999E-3</v>
      </c>
      <c r="FA329" s="29">
        <f t="shared" si="620"/>
        <v>3.86E-4</v>
      </c>
      <c r="FB329" s="29">
        <f t="shared" si="620"/>
        <v>0</v>
      </c>
      <c r="FC329" s="29">
        <f t="shared" si="620"/>
        <v>0</v>
      </c>
      <c r="FD329" s="29">
        <f t="shared" si="620"/>
        <v>0</v>
      </c>
      <c r="FE329" s="29">
        <f t="shared" si="620"/>
        <v>2.32E-4</v>
      </c>
      <c r="FF329" s="29">
        <f t="shared" si="620"/>
        <v>0</v>
      </c>
      <c r="FG329" s="29">
        <f t="shared" si="620"/>
        <v>0</v>
      </c>
      <c r="FH329" s="29">
        <f t="shared" si="620"/>
        <v>2.036E-3</v>
      </c>
      <c r="FI329" s="29">
        <f t="shared" si="620"/>
        <v>0</v>
      </c>
      <c r="FJ329" s="29">
        <f t="shared" si="620"/>
        <v>0</v>
      </c>
      <c r="FK329" s="29">
        <f t="shared" si="620"/>
        <v>2.0999999999999999E-5</v>
      </c>
      <c r="FL329" s="29">
        <f t="shared" si="620"/>
        <v>0</v>
      </c>
      <c r="FM329" s="29">
        <f t="shared" si="620"/>
        <v>0</v>
      </c>
      <c r="FN329" s="29">
        <f t="shared" si="620"/>
        <v>0</v>
      </c>
      <c r="FO329" s="29">
        <f t="shared" si="620"/>
        <v>0</v>
      </c>
      <c r="FP329" s="29">
        <f t="shared" si="620"/>
        <v>0</v>
      </c>
      <c r="FQ329" s="29">
        <f t="shared" si="620"/>
        <v>0</v>
      </c>
      <c r="FR329" s="29">
        <f t="shared" si="620"/>
        <v>0</v>
      </c>
      <c r="FS329" s="29">
        <f t="shared" si="620"/>
        <v>0</v>
      </c>
      <c r="FT329" s="29">
        <f t="shared" si="620"/>
        <v>0</v>
      </c>
      <c r="FU329" s="29">
        <f t="shared" si="620"/>
        <v>0</v>
      </c>
      <c r="FV329" s="29">
        <f t="shared" si="620"/>
        <v>0</v>
      </c>
      <c r="FW329" s="29">
        <f t="shared" si="620"/>
        <v>0</v>
      </c>
      <c r="FX329" s="29">
        <f t="shared" si="620"/>
        <v>0</v>
      </c>
      <c r="FY329" s="29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</row>
    <row r="330" spans="1:193" x14ac:dyDescent="0.35">
      <c r="A330" s="2"/>
      <c r="B330" s="2" t="s">
        <v>637</v>
      </c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</row>
    <row r="331" spans="1:193" x14ac:dyDescent="0.35">
      <c r="A331" s="3" t="s">
        <v>638</v>
      </c>
      <c r="B331" s="2" t="s">
        <v>639</v>
      </c>
      <c r="C331" s="29">
        <f t="shared" ref="C331:AH331" si="621">ROUND((C79/C48),6)</f>
        <v>0</v>
      </c>
      <c r="D331" s="29">
        <f t="shared" si="621"/>
        <v>0</v>
      </c>
      <c r="E331" s="29">
        <f t="shared" si="621"/>
        <v>0</v>
      </c>
      <c r="F331" s="29">
        <f t="shared" si="621"/>
        <v>0</v>
      </c>
      <c r="G331" s="29">
        <f t="shared" si="621"/>
        <v>0</v>
      </c>
      <c r="H331" s="29">
        <f t="shared" si="621"/>
        <v>0</v>
      </c>
      <c r="I331" s="29">
        <f t="shared" si="621"/>
        <v>0</v>
      </c>
      <c r="J331" s="29">
        <f t="shared" si="621"/>
        <v>0</v>
      </c>
      <c r="K331" s="29">
        <f t="shared" si="621"/>
        <v>0</v>
      </c>
      <c r="L331" s="29">
        <f t="shared" si="621"/>
        <v>0</v>
      </c>
      <c r="M331" s="29">
        <f t="shared" si="621"/>
        <v>0</v>
      </c>
      <c r="N331" s="29">
        <f t="shared" si="621"/>
        <v>4.0000000000000003E-5</v>
      </c>
      <c r="O331" s="29">
        <f t="shared" si="621"/>
        <v>0</v>
      </c>
      <c r="P331" s="29">
        <f t="shared" si="621"/>
        <v>0</v>
      </c>
      <c r="Q331" s="29">
        <f t="shared" si="621"/>
        <v>0</v>
      </c>
      <c r="R331" s="29">
        <f t="shared" si="621"/>
        <v>0</v>
      </c>
      <c r="S331" s="29">
        <f t="shared" si="621"/>
        <v>0</v>
      </c>
      <c r="T331" s="29">
        <f t="shared" si="621"/>
        <v>0</v>
      </c>
      <c r="U331" s="29">
        <f t="shared" si="621"/>
        <v>0</v>
      </c>
      <c r="V331" s="29">
        <f t="shared" si="621"/>
        <v>0</v>
      </c>
      <c r="W331" s="29">
        <f t="shared" si="621"/>
        <v>0</v>
      </c>
      <c r="X331" s="29">
        <f t="shared" si="621"/>
        <v>0</v>
      </c>
      <c r="Y331" s="29">
        <f t="shared" si="621"/>
        <v>0</v>
      </c>
      <c r="Z331" s="29">
        <f t="shared" si="621"/>
        <v>0</v>
      </c>
      <c r="AA331" s="29">
        <f t="shared" si="621"/>
        <v>0</v>
      </c>
      <c r="AB331" s="29">
        <f t="shared" si="621"/>
        <v>0</v>
      </c>
      <c r="AC331" s="29">
        <f t="shared" si="621"/>
        <v>0</v>
      </c>
      <c r="AD331" s="29">
        <f t="shared" si="621"/>
        <v>0</v>
      </c>
      <c r="AE331" s="29">
        <f t="shared" si="621"/>
        <v>0</v>
      </c>
      <c r="AF331" s="29">
        <f t="shared" si="621"/>
        <v>0</v>
      </c>
      <c r="AG331" s="29">
        <f t="shared" si="621"/>
        <v>0</v>
      </c>
      <c r="AH331" s="29">
        <f t="shared" si="621"/>
        <v>0</v>
      </c>
      <c r="AI331" s="29">
        <f t="shared" ref="AI331:BN331" si="622">ROUND((AI79/AI48),6)</f>
        <v>0</v>
      </c>
      <c r="AJ331" s="29">
        <f t="shared" si="622"/>
        <v>0</v>
      </c>
      <c r="AK331" s="29">
        <f t="shared" si="622"/>
        <v>0</v>
      </c>
      <c r="AL331" s="29">
        <f t="shared" si="622"/>
        <v>0</v>
      </c>
      <c r="AM331" s="29">
        <f t="shared" si="622"/>
        <v>0</v>
      </c>
      <c r="AN331" s="29">
        <f t="shared" si="622"/>
        <v>0</v>
      </c>
      <c r="AO331" s="29">
        <f t="shared" si="622"/>
        <v>0</v>
      </c>
      <c r="AP331" s="29">
        <f t="shared" si="622"/>
        <v>0</v>
      </c>
      <c r="AQ331" s="29">
        <f t="shared" si="622"/>
        <v>0</v>
      </c>
      <c r="AR331" s="29">
        <f t="shared" si="622"/>
        <v>0</v>
      </c>
      <c r="AS331" s="29">
        <f t="shared" si="622"/>
        <v>0</v>
      </c>
      <c r="AT331" s="29">
        <f t="shared" si="622"/>
        <v>0</v>
      </c>
      <c r="AU331" s="29">
        <f t="shared" si="622"/>
        <v>0</v>
      </c>
      <c r="AV331" s="29">
        <f t="shared" si="622"/>
        <v>0</v>
      </c>
      <c r="AW331" s="29">
        <f t="shared" si="622"/>
        <v>0</v>
      </c>
      <c r="AX331" s="29">
        <f t="shared" si="622"/>
        <v>0</v>
      </c>
      <c r="AY331" s="29">
        <f t="shared" si="622"/>
        <v>0</v>
      </c>
      <c r="AZ331" s="29">
        <f t="shared" si="622"/>
        <v>0</v>
      </c>
      <c r="BA331" s="29">
        <f t="shared" si="622"/>
        <v>0</v>
      </c>
      <c r="BB331" s="29">
        <f t="shared" si="622"/>
        <v>0</v>
      </c>
      <c r="BC331" s="29">
        <f t="shared" si="622"/>
        <v>0</v>
      </c>
      <c r="BD331" s="29">
        <f t="shared" si="622"/>
        <v>0</v>
      </c>
      <c r="BE331" s="29">
        <f t="shared" si="622"/>
        <v>0</v>
      </c>
      <c r="BF331" s="29">
        <f t="shared" si="622"/>
        <v>0</v>
      </c>
      <c r="BG331" s="29">
        <f t="shared" si="622"/>
        <v>0</v>
      </c>
      <c r="BH331" s="29">
        <f t="shared" si="622"/>
        <v>0</v>
      </c>
      <c r="BI331" s="29">
        <f t="shared" si="622"/>
        <v>0</v>
      </c>
      <c r="BJ331" s="29">
        <f t="shared" si="622"/>
        <v>0</v>
      </c>
      <c r="BK331" s="29">
        <f t="shared" si="622"/>
        <v>0</v>
      </c>
      <c r="BL331" s="29">
        <f t="shared" si="622"/>
        <v>0</v>
      </c>
      <c r="BM331" s="29">
        <f t="shared" si="622"/>
        <v>0</v>
      </c>
      <c r="BN331" s="29">
        <f t="shared" si="622"/>
        <v>0</v>
      </c>
      <c r="BO331" s="29">
        <f t="shared" ref="BO331:DZ331" si="623">ROUND((BO79/BO48),6)</f>
        <v>0</v>
      </c>
      <c r="BP331" s="29">
        <f t="shared" si="623"/>
        <v>0</v>
      </c>
      <c r="BQ331" s="29">
        <f t="shared" si="623"/>
        <v>0</v>
      </c>
      <c r="BR331" s="29">
        <f t="shared" si="623"/>
        <v>0</v>
      </c>
      <c r="BS331" s="29">
        <f t="shared" si="623"/>
        <v>0</v>
      </c>
      <c r="BT331" s="29">
        <f t="shared" si="623"/>
        <v>0</v>
      </c>
      <c r="BU331" s="29">
        <f t="shared" si="623"/>
        <v>0</v>
      </c>
      <c r="BV331" s="29">
        <f t="shared" si="623"/>
        <v>0</v>
      </c>
      <c r="BW331" s="29">
        <f t="shared" si="623"/>
        <v>0</v>
      </c>
      <c r="BX331" s="29">
        <f t="shared" si="623"/>
        <v>0</v>
      </c>
      <c r="BY331" s="29">
        <f t="shared" si="623"/>
        <v>0</v>
      </c>
      <c r="BZ331" s="29">
        <f t="shared" si="623"/>
        <v>0</v>
      </c>
      <c r="CA331" s="29">
        <f t="shared" si="623"/>
        <v>0</v>
      </c>
      <c r="CB331" s="29">
        <f t="shared" si="623"/>
        <v>0</v>
      </c>
      <c r="CC331" s="29">
        <f t="shared" si="623"/>
        <v>0</v>
      </c>
      <c r="CD331" s="29">
        <f t="shared" si="623"/>
        <v>0</v>
      </c>
      <c r="CE331" s="29">
        <f t="shared" si="623"/>
        <v>0</v>
      </c>
      <c r="CF331" s="29">
        <f t="shared" si="623"/>
        <v>0</v>
      </c>
      <c r="CG331" s="29">
        <f t="shared" si="623"/>
        <v>0</v>
      </c>
      <c r="CH331" s="29">
        <f t="shared" si="623"/>
        <v>0</v>
      </c>
      <c r="CI331" s="29">
        <f t="shared" si="623"/>
        <v>0</v>
      </c>
      <c r="CJ331" s="29">
        <f t="shared" si="623"/>
        <v>0</v>
      </c>
      <c r="CK331" s="29">
        <f t="shared" si="623"/>
        <v>0</v>
      </c>
      <c r="CL331" s="29">
        <f t="shared" si="623"/>
        <v>0</v>
      </c>
      <c r="CM331" s="29">
        <f t="shared" si="623"/>
        <v>0</v>
      </c>
      <c r="CN331" s="29">
        <f t="shared" si="623"/>
        <v>0</v>
      </c>
      <c r="CO331" s="29">
        <f t="shared" si="623"/>
        <v>0</v>
      </c>
      <c r="CP331" s="29">
        <f t="shared" si="623"/>
        <v>0</v>
      </c>
      <c r="CQ331" s="29">
        <f t="shared" si="623"/>
        <v>0</v>
      </c>
      <c r="CR331" s="29">
        <f t="shared" si="623"/>
        <v>0</v>
      </c>
      <c r="CS331" s="29">
        <f t="shared" si="623"/>
        <v>0</v>
      </c>
      <c r="CT331" s="29">
        <f t="shared" si="623"/>
        <v>0</v>
      </c>
      <c r="CU331" s="29">
        <f t="shared" si="623"/>
        <v>0</v>
      </c>
      <c r="CV331" s="29">
        <f t="shared" si="623"/>
        <v>0</v>
      </c>
      <c r="CW331" s="29">
        <f t="shared" si="623"/>
        <v>0</v>
      </c>
      <c r="CX331" s="29">
        <f t="shared" si="623"/>
        <v>0</v>
      </c>
      <c r="CY331" s="29">
        <f t="shared" si="623"/>
        <v>0</v>
      </c>
      <c r="CZ331" s="29">
        <f t="shared" si="623"/>
        <v>0</v>
      </c>
      <c r="DA331" s="29">
        <f t="shared" si="623"/>
        <v>0</v>
      </c>
      <c r="DB331" s="29">
        <f t="shared" si="623"/>
        <v>0</v>
      </c>
      <c r="DC331" s="29">
        <f t="shared" si="623"/>
        <v>0</v>
      </c>
      <c r="DD331" s="29">
        <f t="shared" si="623"/>
        <v>0</v>
      </c>
      <c r="DE331" s="29">
        <f t="shared" si="623"/>
        <v>0</v>
      </c>
      <c r="DF331" s="29">
        <f t="shared" si="623"/>
        <v>0</v>
      </c>
      <c r="DG331" s="29">
        <f t="shared" si="623"/>
        <v>0</v>
      </c>
      <c r="DH331" s="29">
        <f t="shared" si="623"/>
        <v>0</v>
      </c>
      <c r="DI331" s="29">
        <f t="shared" si="623"/>
        <v>0</v>
      </c>
      <c r="DJ331" s="29">
        <f t="shared" si="623"/>
        <v>0</v>
      </c>
      <c r="DK331" s="29">
        <f t="shared" si="623"/>
        <v>0</v>
      </c>
      <c r="DL331" s="29">
        <f t="shared" si="623"/>
        <v>0</v>
      </c>
      <c r="DM331" s="29">
        <f t="shared" si="623"/>
        <v>0</v>
      </c>
      <c r="DN331" s="29">
        <f t="shared" si="623"/>
        <v>0</v>
      </c>
      <c r="DO331" s="29">
        <f t="shared" si="623"/>
        <v>0</v>
      </c>
      <c r="DP331" s="29">
        <f t="shared" si="623"/>
        <v>0</v>
      </c>
      <c r="DQ331" s="29">
        <f t="shared" si="623"/>
        <v>0</v>
      </c>
      <c r="DR331" s="29">
        <f t="shared" si="623"/>
        <v>0</v>
      </c>
      <c r="DS331" s="29">
        <f t="shared" si="623"/>
        <v>0</v>
      </c>
      <c r="DT331" s="29">
        <f t="shared" si="623"/>
        <v>0</v>
      </c>
      <c r="DU331" s="29">
        <f t="shared" si="623"/>
        <v>0</v>
      </c>
      <c r="DV331" s="29">
        <f t="shared" si="623"/>
        <v>0</v>
      </c>
      <c r="DW331" s="29">
        <f t="shared" si="623"/>
        <v>0</v>
      </c>
      <c r="DX331" s="29">
        <f t="shared" si="623"/>
        <v>0</v>
      </c>
      <c r="DY331" s="29">
        <f t="shared" si="623"/>
        <v>0</v>
      </c>
      <c r="DZ331" s="29">
        <f t="shared" si="623"/>
        <v>0</v>
      </c>
      <c r="EA331" s="29">
        <f t="shared" ref="EA331:FX331" si="624">ROUND((EA79/EA48),6)</f>
        <v>0</v>
      </c>
      <c r="EB331" s="29">
        <f t="shared" si="624"/>
        <v>0</v>
      </c>
      <c r="EC331" s="29">
        <f t="shared" si="624"/>
        <v>0</v>
      </c>
      <c r="ED331" s="29">
        <f t="shared" si="624"/>
        <v>0</v>
      </c>
      <c r="EE331" s="29">
        <f t="shared" si="624"/>
        <v>0</v>
      </c>
      <c r="EF331" s="29">
        <f t="shared" si="624"/>
        <v>0</v>
      </c>
      <c r="EG331" s="29">
        <f t="shared" si="624"/>
        <v>0</v>
      </c>
      <c r="EH331" s="29">
        <f t="shared" si="624"/>
        <v>0</v>
      </c>
      <c r="EI331" s="29">
        <f t="shared" si="624"/>
        <v>0</v>
      </c>
      <c r="EJ331" s="29">
        <f t="shared" si="624"/>
        <v>0</v>
      </c>
      <c r="EK331" s="29">
        <f t="shared" si="624"/>
        <v>0</v>
      </c>
      <c r="EL331" s="29">
        <f t="shared" si="624"/>
        <v>0</v>
      </c>
      <c r="EM331" s="29">
        <f t="shared" si="624"/>
        <v>0</v>
      </c>
      <c r="EN331" s="29">
        <f t="shared" si="624"/>
        <v>0</v>
      </c>
      <c r="EO331" s="29">
        <f t="shared" si="624"/>
        <v>0</v>
      </c>
      <c r="EP331" s="29">
        <f t="shared" si="624"/>
        <v>0</v>
      </c>
      <c r="EQ331" s="29">
        <f t="shared" si="624"/>
        <v>0</v>
      </c>
      <c r="ER331" s="29">
        <f t="shared" si="624"/>
        <v>0</v>
      </c>
      <c r="ES331" s="29">
        <f t="shared" si="624"/>
        <v>0</v>
      </c>
      <c r="ET331" s="29">
        <f t="shared" si="624"/>
        <v>0</v>
      </c>
      <c r="EU331" s="29">
        <f t="shared" si="624"/>
        <v>0</v>
      </c>
      <c r="EV331" s="29">
        <f t="shared" si="624"/>
        <v>0</v>
      </c>
      <c r="EW331" s="29">
        <f t="shared" si="624"/>
        <v>0</v>
      </c>
      <c r="EX331" s="29">
        <f t="shared" si="624"/>
        <v>0</v>
      </c>
      <c r="EY331" s="29">
        <f t="shared" si="624"/>
        <v>0</v>
      </c>
      <c r="EZ331" s="29">
        <f t="shared" si="624"/>
        <v>0</v>
      </c>
      <c r="FA331" s="29">
        <f t="shared" si="624"/>
        <v>0</v>
      </c>
      <c r="FB331" s="29">
        <f t="shared" si="624"/>
        <v>0</v>
      </c>
      <c r="FC331" s="29">
        <f t="shared" si="624"/>
        <v>0</v>
      </c>
      <c r="FD331" s="29">
        <f t="shared" si="624"/>
        <v>0</v>
      </c>
      <c r="FE331" s="29">
        <f t="shared" si="624"/>
        <v>0</v>
      </c>
      <c r="FF331" s="29">
        <f t="shared" si="624"/>
        <v>0</v>
      </c>
      <c r="FG331" s="29">
        <f t="shared" si="624"/>
        <v>0</v>
      </c>
      <c r="FH331" s="29">
        <f t="shared" si="624"/>
        <v>0</v>
      </c>
      <c r="FI331" s="29">
        <f t="shared" si="624"/>
        <v>0</v>
      </c>
      <c r="FJ331" s="29">
        <f t="shared" si="624"/>
        <v>0</v>
      </c>
      <c r="FK331" s="29">
        <f t="shared" si="624"/>
        <v>0</v>
      </c>
      <c r="FL331" s="29">
        <f t="shared" si="624"/>
        <v>0</v>
      </c>
      <c r="FM331" s="29">
        <f t="shared" si="624"/>
        <v>0</v>
      </c>
      <c r="FN331" s="29">
        <f t="shared" si="624"/>
        <v>0</v>
      </c>
      <c r="FO331" s="29">
        <f t="shared" si="624"/>
        <v>0</v>
      </c>
      <c r="FP331" s="29">
        <f t="shared" si="624"/>
        <v>0</v>
      </c>
      <c r="FQ331" s="29">
        <f t="shared" si="624"/>
        <v>0</v>
      </c>
      <c r="FR331" s="29">
        <f t="shared" si="624"/>
        <v>0</v>
      </c>
      <c r="FS331" s="29">
        <f t="shared" si="624"/>
        <v>0</v>
      </c>
      <c r="FT331" s="29">
        <f t="shared" si="624"/>
        <v>0</v>
      </c>
      <c r="FU331" s="29">
        <f t="shared" si="624"/>
        <v>0</v>
      </c>
      <c r="FV331" s="29">
        <f t="shared" si="624"/>
        <v>0</v>
      </c>
      <c r="FW331" s="29">
        <f t="shared" si="624"/>
        <v>0</v>
      </c>
      <c r="FX331" s="29">
        <f t="shared" si="624"/>
        <v>0</v>
      </c>
      <c r="FY331" s="29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</row>
    <row r="332" spans="1:193" x14ac:dyDescent="0.35">
      <c r="A332" s="2"/>
      <c r="B332" s="2" t="s">
        <v>640</v>
      </c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</row>
    <row r="333" spans="1:193" x14ac:dyDescent="0.35">
      <c r="A333" s="3" t="s">
        <v>641</v>
      </c>
      <c r="B333" s="2" t="s">
        <v>642</v>
      </c>
      <c r="C333" s="29">
        <f t="shared" ref="C333:AH333" si="625">ROUND((C80/C48),6)</f>
        <v>3.7550000000000001E-3</v>
      </c>
      <c r="D333" s="29">
        <f t="shared" si="625"/>
        <v>1.4082000000000001E-2</v>
      </c>
      <c r="E333" s="29">
        <f t="shared" si="625"/>
        <v>3.9950000000000003E-3</v>
      </c>
      <c r="F333" s="29">
        <f t="shared" si="625"/>
        <v>2.2699999999999999E-4</v>
      </c>
      <c r="G333" s="29">
        <f t="shared" si="625"/>
        <v>2.091E-3</v>
      </c>
      <c r="H333" s="29">
        <f t="shared" si="625"/>
        <v>2.0600000000000002E-3</v>
      </c>
      <c r="I333" s="29">
        <f t="shared" si="625"/>
        <v>6.6350000000000003E-3</v>
      </c>
      <c r="J333" s="29">
        <f t="shared" si="625"/>
        <v>0</v>
      </c>
      <c r="K333" s="29">
        <f t="shared" si="625"/>
        <v>0</v>
      </c>
      <c r="L333" s="29">
        <f t="shared" si="625"/>
        <v>5.2180000000000004E-3</v>
      </c>
      <c r="M333" s="29">
        <f t="shared" si="625"/>
        <v>3.0539999999999999E-3</v>
      </c>
      <c r="N333" s="29">
        <f t="shared" si="625"/>
        <v>8.1080000000000006E-3</v>
      </c>
      <c r="O333" s="29">
        <f t="shared" si="625"/>
        <v>9.698E-3</v>
      </c>
      <c r="P333" s="29">
        <f t="shared" si="625"/>
        <v>0</v>
      </c>
      <c r="Q333" s="29">
        <f t="shared" si="625"/>
        <v>6.4790000000000004E-3</v>
      </c>
      <c r="R333" s="29">
        <f t="shared" si="625"/>
        <v>0</v>
      </c>
      <c r="S333" s="29">
        <f t="shared" si="625"/>
        <v>0</v>
      </c>
      <c r="T333" s="29">
        <f t="shared" si="625"/>
        <v>0</v>
      </c>
      <c r="U333" s="29">
        <f t="shared" si="625"/>
        <v>3.2179999999999999E-3</v>
      </c>
      <c r="V333" s="29">
        <f t="shared" si="625"/>
        <v>0</v>
      </c>
      <c r="W333" s="29">
        <f t="shared" si="625"/>
        <v>0</v>
      </c>
      <c r="X333" s="29">
        <f t="shared" si="625"/>
        <v>7.8820000000000001E-3</v>
      </c>
      <c r="Y333" s="29">
        <f t="shared" si="625"/>
        <v>0</v>
      </c>
      <c r="Z333" s="29">
        <f t="shared" si="625"/>
        <v>0</v>
      </c>
      <c r="AA333" s="29">
        <f t="shared" si="625"/>
        <v>4.7530000000000003E-3</v>
      </c>
      <c r="AB333" s="29">
        <f t="shared" si="625"/>
        <v>7.1710000000000003E-3</v>
      </c>
      <c r="AC333" s="29">
        <f t="shared" si="625"/>
        <v>4.2700000000000004E-3</v>
      </c>
      <c r="AD333" s="29">
        <f t="shared" si="625"/>
        <v>4.8700000000000002E-3</v>
      </c>
      <c r="AE333" s="29">
        <f t="shared" si="625"/>
        <v>4.7710000000000001E-3</v>
      </c>
      <c r="AF333" s="29">
        <f t="shared" si="625"/>
        <v>2.2160000000000001E-3</v>
      </c>
      <c r="AG333" s="29">
        <f t="shared" si="625"/>
        <v>4.7920000000000003E-3</v>
      </c>
      <c r="AH333" s="29">
        <f t="shared" si="625"/>
        <v>0</v>
      </c>
      <c r="AI333" s="29">
        <f t="shared" ref="AI333:BN333" si="626">ROUND((AI80/AI48),6)</f>
        <v>0</v>
      </c>
      <c r="AJ333" s="29">
        <f t="shared" si="626"/>
        <v>0</v>
      </c>
      <c r="AK333" s="29">
        <f t="shared" si="626"/>
        <v>0</v>
      </c>
      <c r="AL333" s="29">
        <f t="shared" si="626"/>
        <v>3.5500000000000002E-3</v>
      </c>
      <c r="AM333" s="29">
        <f t="shared" si="626"/>
        <v>0</v>
      </c>
      <c r="AN333" s="29">
        <f t="shared" si="626"/>
        <v>0</v>
      </c>
      <c r="AO333" s="29">
        <f t="shared" si="626"/>
        <v>0</v>
      </c>
      <c r="AP333" s="29">
        <f t="shared" si="626"/>
        <v>5.2050000000000004E-3</v>
      </c>
      <c r="AQ333" s="29">
        <f t="shared" si="626"/>
        <v>0</v>
      </c>
      <c r="AR333" s="29">
        <f t="shared" si="626"/>
        <v>6.8450000000000004E-3</v>
      </c>
      <c r="AS333" s="29">
        <f t="shared" si="626"/>
        <v>1.2210000000000001E-3</v>
      </c>
      <c r="AT333" s="29">
        <f t="shared" si="626"/>
        <v>0</v>
      </c>
      <c r="AU333" s="29">
        <f t="shared" si="626"/>
        <v>0</v>
      </c>
      <c r="AV333" s="29">
        <f t="shared" si="626"/>
        <v>0</v>
      </c>
      <c r="AW333" s="29">
        <f t="shared" si="626"/>
        <v>0</v>
      </c>
      <c r="AX333" s="29">
        <f t="shared" si="626"/>
        <v>0</v>
      </c>
      <c r="AY333" s="29">
        <f t="shared" si="626"/>
        <v>0</v>
      </c>
      <c r="AZ333" s="29">
        <f t="shared" si="626"/>
        <v>5.1580000000000003E-3</v>
      </c>
      <c r="BA333" s="29">
        <f t="shared" si="626"/>
        <v>4.0530000000000002E-3</v>
      </c>
      <c r="BB333" s="29">
        <f t="shared" si="626"/>
        <v>2.4269999999999999E-3</v>
      </c>
      <c r="BC333" s="29">
        <f t="shared" si="626"/>
        <v>1.5164E-2</v>
      </c>
      <c r="BD333" s="29">
        <f t="shared" si="626"/>
        <v>8.1700000000000002E-3</v>
      </c>
      <c r="BE333" s="29">
        <f t="shared" si="626"/>
        <v>9.0620000000000006E-3</v>
      </c>
      <c r="BF333" s="29">
        <f t="shared" si="626"/>
        <v>8.7889999999999999E-3</v>
      </c>
      <c r="BG333" s="29">
        <f t="shared" si="626"/>
        <v>0</v>
      </c>
      <c r="BH333" s="29">
        <f t="shared" si="626"/>
        <v>0</v>
      </c>
      <c r="BI333" s="29">
        <f t="shared" si="626"/>
        <v>0</v>
      </c>
      <c r="BJ333" s="29">
        <f t="shared" si="626"/>
        <v>3.8779999999999999E-3</v>
      </c>
      <c r="BK333" s="29">
        <f t="shared" si="626"/>
        <v>3.7439999999999999E-3</v>
      </c>
      <c r="BL333" s="29">
        <f t="shared" si="626"/>
        <v>0</v>
      </c>
      <c r="BM333" s="29">
        <f t="shared" si="626"/>
        <v>0</v>
      </c>
      <c r="BN333" s="29">
        <f t="shared" si="626"/>
        <v>0</v>
      </c>
      <c r="BO333" s="29">
        <f t="shared" ref="BO333:DZ333" si="627">ROUND((BO80/BO48),6)</f>
        <v>1.629E-3</v>
      </c>
      <c r="BP333" s="29">
        <f t="shared" si="627"/>
        <v>0</v>
      </c>
      <c r="BQ333" s="29">
        <f t="shared" si="627"/>
        <v>4.0870000000000004E-3</v>
      </c>
      <c r="BR333" s="29">
        <f t="shared" si="627"/>
        <v>3.5409999999999999E-3</v>
      </c>
      <c r="BS333" s="29">
        <f t="shared" si="627"/>
        <v>2.336E-3</v>
      </c>
      <c r="BT333" s="29">
        <f t="shared" si="627"/>
        <v>2.1120000000000002E-3</v>
      </c>
      <c r="BU333" s="29">
        <f t="shared" si="627"/>
        <v>6.2189999999999997E-3</v>
      </c>
      <c r="BV333" s="29">
        <f t="shared" si="627"/>
        <v>8.9899999999999995E-4</v>
      </c>
      <c r="BW333" s="29">
        <f t="shared" si="627"/>
        <v>3.209E-3</v>
      </c>
      <c r="BX333" s="29">
        <f t="shared" si="627"/>
        <v>0</v>
      </c>
      <c r="BY333" s="29">
        <f t="shared" si="627"/>
        <v>0</v>
      </c>
      <c r="BZ333" s="29">
        <f t="shared" si="627"/>
        <v>0</v>
      </c>
      <c r="CA333" s="29">
        <f t="shared" si="627"/>
        <v>0</v>
      </c>
      <c r="CB333" s="29">
        <f t="shared" si="627"/>
        <v>7.6709999999999999E-3</v>
      </c>
      <c r="CC333" s="29">
        <f t="shared" si="627"/>
        <v>0</v>
      </c>
      <c r="CD333" s="29">
        <f t="shared" si="627"/>
        <v>0</v>
      </c>
      <c r="CE333" s="29">
        <f t="shared" si="627"/>
        <v>0</v>
      </c>
      <c r="CF333" s="29">
        <f t="shared" si="627"/>
        <v>0</v>
      </c>
      <c r="CG333" s="29">
        <f t="shared" si="627"/>
        <v>4.5570000000000003E-3</v>
      </c>
      <c r="CH333" s="29">
        <f t="shared" si="627"/>
        <v>0</v>
      </c>
      <c r="CI333" s="29">
        <f t="shared" si="627"/>
        <v>2.1459999999999999E-3</v>
      </c>
      <c r="CJ333" s="29">
        <f t="shared" si="627"/>
        <v>1.511E-3</v>
      </c>
      <c r="CK333" s="29">
        <f t="shared" si="627"/>
        <v>3.2049999999999999E-3</v>
      </c>
      <c r="CL333" s="29">
        <f t="shared" si="627"/>
        <v>7.3819999999999997E-3</v>
      </c>
      <c r="CM333" s="29">
        <f t="shared" si="627"/>
        <v>3.7910000000000001E-3</v>
      </c>
      <c r="CN333" s="29">
        <f t="shared" si="627"/>
        <v>6.4999999999999997E-3</v>
      </c>
      <c r="CO333" s="29">
        <f t="shared" si="627"/>
        <v>3.8960000000000002E-3</v>
      </c>
      <c r="CP333" s="29">
        <f t="shared" si="627"/>
        <v>2.8170000000000001E-3</v>
      </c>
      <c r="CQ333" s="29">
        <f t="shared" si="627"/>
        <v>0</v>
      </c>
      <c r="CR333" s="29">
        <f t="shared" si="627"/>
        <v>2.1320000000000002E-3</v>
      </c>
      <c r="CS333" s="29">
        <f t="shared" si="627"/>
        <v>0</v>
      </c>
      <c r="CT333" s="29">
        <f t="shared" si="627"/>
        <v>0</v>
      </c>
      <c r="CU333" s="29">
        <f t="shared" si="627"/>
        <v>1.0333999999999999E-2</v>
      </c>
      <c r="CV333" s="29">
        <f t="shared" si="627"/>
        <v>6.9560000000000004E-3</v>
      </c>
      <c r="CW333" s="29">
        <f t="shared" si="627"/>
        <v>0</v>
      </c>
      <c r="CX333" s="29">
        <f t="shared" si="627"/>
        <v>0</v>
      </c>
      <c r="CY333" s="29">
        <f t="shared" si="627"/>
        <v>0</v>
      </c>
      <c r="CZ333" s="29">
        <f t="shared" si="627"/>
        <v>1.9449999999999999E-3</v>
      </c>
      <c r="DA333" s="29">
        <f t="shared" si="627"/>
        <v>0</v>
      </c>
      <c r="DB333" s="29">
        <f t="shared" si="627"/>
        <v>0</v>
      </c>
      <c r="DC333" s="29">
        <f t="shared" si="627"/>
        <v>7.2379999999999996E-3</v>
      </c>
      <c r="DD333" s="29">
        <f t="shared" si="627"/>
        <v>0</v>
      </c>
      <c r="DE333" s="29">
        <f t="shared" si="627"/>
        <v>2.026E-3</v>
      </c>
      <c r="DF333" s="29">
        <f t="shared" si="627"/>
        <v>5.4819999999999999E-3</v>
      </c>
      <c r="DG333" s="29">
        <f t="shared" si="627"/>
        <v>1.0629999999999999E-3</v>
      </c>
      <c r="DH333" s="29">
        <f t="shared" si="627"/>
        <v>4.7089999999999996E-3</v>
      </c>
      <c r="DI333" s="29">
        <f t="shared" si="627"/>
        <v>0</v>
      </c>
      <c r="DJ333" s="29">
        <f t="shared" si="627"/>
        <v>5.6769999999999998E-3</v>
      </c>
      <c r="DK333" s="29">
        <f t="shared" si="627"/>
        <v>5.1549999999999999E-3</v>
      </c>
      <c r="DL333" s="29">
        <f t="shared" si="627"/>
        <v>0</v>
      </c>
      <c r="DM333" s="29">
        <f t="shared" si="627"/>
        <v>8.9250000000000006E-3</v>
      </c>
      <c r="DN333" s="29">
        <f t="shared" si="627"/>
        <v>1.4170000000000001E-3</v>
      </c>
      <c r="DO333" s="29">
        <f t="shared" si="627"/>
        <v>1.4339999999999999E-3</v>
      </c>
      <c r="DP333" s="29">
        <f t="shared" si="627"/>
        <v>0</v>
      </c>
      <c r="DQ333" s="29">
        <f t="shared" si="627"/>
        <v>0</v>
      </c>
      <c r="DR333" s="29">
        <f t="shared" si="627"/>
        <v>0</v>
      </c>
      <c r="DS333" s="29">
        <f t="shared" si="627"/>
        <v>0</v>
      </c>
      <c r="DT333" s="29">
        <f t="shared" si="627"/>
        <v>0</v>
      </c>
      <c r="DU333" s="29">
        <f t="shared" si="627"/>
        <v>0</v>
      </c>
      <c r="DV333" s="29">
        <f t="shared" si="627"/>
        <v>0</v>
      </c>
      <c r="DW333" s="29">
        <f t="shared" si="627"/>
        <v>6.5300000000000004E-4</v>
      </c>
      <c r="DX333" s="29">
        <f t="shared" si="627"/>
        <v>1.3270000000000001E-3</v>
      </c>
      <c r="DY333" s="29">
        <f t="shared" si="627"/>
        <v>2.3180000000000002E-3</v>
      </c>
      <c r="DZ333" s="29">
        <f t="shared" si="627"/>
        <v>2.1299999999999999E-3</v>
      </c>
      <c r="EA333" s="29">
        <f t="shared" ref="EA333:FX333" si="628">ROUND((EA80/EA48),6)</f>
        <v>3.1500000000000001E-4</v>
      </c>
      <c r="EB333" s="29">
        <f t="shared" si="628"/>
        <v>4.8640000000000003E-3</v>
      </c>
      <c r="EC333" s="29">
        <f t="shared" si="628"/>
        <v>0</v>
      </c>
      <c r="ED333" s="29">
        <f t="shared" si="628"/>
        <v>6.6799999999999997E-4</v>
      </c>
      <c r="EE333" s="29">
        <f t="shared" si="628"/>
        <v>0</v>
      </c>
      <c r="EF333" s="29">
        <f t="shared" si="628"/>
        <v>0</v>
      </c>
      <c r="EG333" s="29">
        <f t="shared" si="628"/>
        <v>0</v>
      </c>
      <c r="EH333" s="29">
        <f t="shared" si="628"/>
        <v>0</v>
      </c>
      <c r="EI333" s="29">
        <f t="shared" si="628"/>
        <v>0</v>
      </c>
      <c r="EJ333" s="29">
        <f t="shared" si="628"/>
        <v>0</v>
      </c>
      <c r="EK333" s="29">
        <f t="shared" si="628"/>
        <v>6.7100000000000005E-4</v>
      </c>
      <c r="EL333" s="29">
        <f t="shared" si="628"/>
        <v>0</v>
      </c>
      <c r="EM333" s="29">
        <f t="shared" si="628"/>
        <v>6.169E-3</v>
      </c>
      <c r="EN333" s="29">
        <f t="shared" si="628"/>
        <v>2.274E-3</v>
      </c>
      <c r="EO333" s="29">
        <f t="shared" si="628"/>
        <v>1.58E-3</v>
      </c>
      <c r="EP333" s="29">
        <f t="shared" si="628"/>
        <v>5.8259999999999996E-3</v>
      </c>
      <c r="EQ333" s="29">
        <f t="shared" si="628"/>
        <v>8.0599999999999997E-4</v>
      </c>
      <c r="ER333" s="29">
        <f t="shared" si="628"/>
        <v>6.1520000000000004E-3</v>
      </c>
      <c r="ES333" s="29">
        <f t="shared" si="628"/>
        <v>0</v>
      </c>
      <c r="ET333" s="29">
        <f t="shared" si="628"/>
        <v>2.9229999999999998E-3</v>
      </c>
      <c r="EU333" s="29">
        <f t="shared" si="628"/>
        <v>0</v>
      </c>
      <c r="EV333" s="29">
        <f t="shared" si="628"/>
        <v>0</v>
      </c>
      <c r="EW333" s="29">
        <f t="shared" si="628"/>
        <v>1.3780000000000001E-3</v>
      </c>
      <c r="EX333" s="29">
        <f t="shared" si="628"/>
        <v>6.8139999999999997E-3</v>
      </c>
      <c r="EY333" s="29">
        <f t="shared" si="628"/>
        <v>0</v>
      </c>
      <c r="EZ333" s="29">
        <f t="shared" si="628"/>
        <v>0</v>
      </c>
      <c r="FA333" s="29">
        <f t="shared" si="628"/>
        <v>1.225E-3</v>
      </c>
      <c r="FB333" s="29">
        <f t="shared" si="628"/>
        <v>1.189E-3</v>
      </c>
      <c r="FC333" s="29">
        <f t="shared" si="628"/>
        <v>2.3080000000000002E-3</v>
      </c>
      <c r="FD333" s="29">
        <f t="shared" si="628"/>
        <v>0</v>
      </c>
      <c r="FE333" s="29">
        <f t="shared" si="628"/>
        <v>7.404E-3</v>
      </c>
      <c r="FF333" s="29">
        <f t="shared" si="628"/>
        <v>0</v>
      </c>
      <c r="FG333" s="29">
        <f t="shared" si="628"/>
        <v>0</v>
      </c>
      <c r="FH333" s="29">
        <f t="shared" si="628"/>
        <v>4.1000000000000003E-3</v>
      </c>
      <c r="FI333" s="29">
        <f t="shared" si="628"/>
        <v>2.7360000000000002E-3</v>
      </c>
      <c r="FJ333" s="29">
        <f t="shared" si="628"/>
        <v>1.2080000000000001E-3</v>
      </c>
      <c r="FK333" s="29">
        <f t="shared" si="628"/>
        <v>2.078E-3</v>
      </c>
      <c r="FL333" s="29">
        <f t="shared" si="628"/>
        <v>1.1299999999999999E-3</v>
      </c>
      <c r="FM333" s="29">
        <f t="shared" si="628"/>
        <v>4.2299999999999998E-4</v>
      </c>
      <c r="FN333" s="29">
        <f t="shared" si="628"/>
        <v>0</v>
      </c>
      <c r="FO333" s="29">
        <f t="shared" si="628"/>
        <v>6.11E-4</v>
      </c>
      <c r="FP333" s="29">
        <f t="shared" si="628"/>
        <v>1.7340000000000001E-3</v>
      </c>
      <c r="FQ333" s="29">
        <f t="shared" si="628"/>
        <v>1.6659999999999999E-3</v>
      </c>
      <c r="FR333" s="29">
        <f t="shared" si="628"/>
        <v>8.7000000000000001E-4</v>
      </c>
      <c r="FS333" s="29">
        <f t="shared" si="628"/>
        <v>1.6899999999999999E-4</v>
      </c>
      <c r="FT333" s="29">
        <f t="shared" si="628"/>
        <v>2.8299999999999999E-4</v>
      </c>
      <c r="FU333" s="29">
        <f t="shared" si="628"/>
        <v>6.8999999999999999E-3</v>
      </c>
      <c r="FV333" s="29">
        <f t="shared" si="628"/>
        <v>2.771E-3</v>
      </c>
      <c r="FW333" s="29">
        <f t="shared" si="628"/>
        <v>0</v>
      </c>
      <c r="FX333" s="29">
        <f t="shared" si="628"/>
        <v>1.6601999999999999E-2</v>
      </c>
      <c r="FY333" s="29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</row>
    <row r="334" spans="1:193" x14ac:dyDescent="0.35">
      <c r="A334" s="2"/>
      <c r="B334" s="2" t="s">
        <v>643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</row>
    <row r="335" spans="1:193" x14ac:dyDescent="0.35">
      <c r="A335" s="3" t="s">
        <v>644</v>
      </c>
      <c r="B335" s="2" t="s">
        <v>645</v>
      </c>
      <c r="C335" s="29">
        <f t="shared" ref="C335:AH335" si="629">SUM(C327:C333)</f>
        <v>3.0927E-2</v>
      </c>
      <c r="D335" s="29">
        <f t="shared" si="629"/>
        <v>4.1082E-2</v>
      </c>
      <c r="E335" s="29">
        <f t="shared" si="629"/>
        <v>3.0995000000000002E-2</v>
      </c>
      <c r="F335" s="29">
        <f t="shared" si="629"/>
        <v>2.7227000000000001E-2</v>
      </c>
      <c r="G335" s="29">
        <f t="shared" si="629"/>
        <v>2.7355999999999998E-2</v>
      </c>
      <c r="H335" s="29">
        <f t="shared" si="629"/>
        <v>2.9059999999999999E-2</v>
      </c>
      <c r="I335" s="29">
        <f t="shared" si="629"/>
        <v>3.4074E-2</v>
      </c>
      <c r="J335" s="29">
        <f t="shared" si="629"/>
        <v>2.7E-2</v>
      </c>
      <c r="K335" s="29">
        <f t="shared" si="629"/>
        <v>2.7E-2</v>
      </c>
      <c r="L335" s="29">
        <f t="shared" si="629"/>
        <v>3.2113000000000003E-2</v>
      </c>
      <c r="M335" s="29">
        <f t="shared" si="629"/>
        <v>2.9000999999999999E-2</v>
      </c>
      <c r="N335" s="29">
        <f t="shared" si="629"/>
        <v>2.7577000000000001E-2</v>
      </c>
      <c r="O335" s="29">
        <f t="shared" si="629"/>
        <v>3.7545000000000002E-2</v>
      </c>
      <c r="P335" s="29">
        <f t="shared" si="629"/>
        <v>2.7113999999999999E-2</v>
      </c>
      <c r="Q335" s="29">
        <f t="shared" si="629"/>
        <v>3.3479000000000002E-2</v>
      </c>
      <c r="R335" s="29">
        <f t="shared" si="629"/>
        <v>2.7E-2</v>
      </c>
      <c r="S335" s="29">
        <f t="shared" si="629"/>
        <v>2.6013999999999999E-2</v>
      </c>
      <c r="T335" s="29">
        <f t="shared" si="629"/>
        <v>2.4301E-2</v>
      </c>
      <c r="U335" s="29">
        <f t="shared" si="629"/>
        <v>2.7018999999999998E-2</v>
      </c>
      <c r="V335" s="29">
        <f t="shared" si="629"/>
        <v>2.7E-2</v>
      </c>
      <c r="W335" s="29">
        <f t="shared" si="629"/>
        <v>2.7E-2</v>
      </c>
      <c r="X335" s="29">
        <f t="shared" si="629"/>
        <v>2.3882E-2</v>
      </c>
      <c r="Y335" s="29">
        <f t="shared" si="629"/>
        <v>2.4498000000000002E-2</v>
      </c>
      <c r="Z335" s="29">
        <f t="shared" si="629"/>
        <v>2.8108999999999999E-2</v>
      </c>
      <c r="AA335" s="29">
        <f t="shared" si="629"/>
        <v>3.1753000000000003E-2</v>
      </c>
      <c r="AB335" s="29">
        <f t="shared" si="629"/>
        <v>3.4171E-2</v>
      </c>
      <c r="AC335" s="29">
        <f t="shared" si="629"/>
        <v>2.5252E-2</v>
      </c>
      <c r="AD335" s="29">
        <f t="shared" si="629"/>
        <v>2.4563000000000001E-2</v>
      </c>
      <c r="AE335" s="29">
        <f t="shared" si="629"/>
        <v>1.9014E-2</v>
      </c>
      <c r="AF335" s="29">
        <f t="shared" si="629"/>
        <v>1.389E-2</v>
      </c>
      <c r="AG335" s="29">
        <f t="shared" si="629"/>
        <v>1.7277000000000001E-2</v>
      </c>
      <c r="AH335" s="29">
        <f t="shared" si="629"/>
        <v>2.6111000000000002E-2</v>
      </c>
      <c r="AI335" s="29">
        <f t="shared" ref="AI335:CT335" si="630">SUM(AI327:AI333)</f>
        <v>2.7E-2</v>
      </c>
      <c r="AJ335" s="29">
        <f t="shared" si="630"/>
        <v>2.3788E-2</v>
      </c>
      <c r="AK335" s="29">
        <f t="shared" si="630"/>
        <v>2.128E-2</v>
      </c>
      <c r="AL335" s="29">
        <f t="shared" si="630"/>
        <v>3.0550000000000001E-2</v>
      </c>
      <c r="AM335" s="29">
        <f t="shared" si="630"/>
        <v>2.1449000000000003E-2</v>
      </c>
      <c r="AN335" s="29">
        <f t="shared" si="630"/>
        <v>2.4031E-2</v>
      </c>
      <c r="AO335" s="29">
        <f t="shared" si="630"/>
        <v>2.7E-2</v>
      </c>
      <c r="AP335" s="29">
        <f t="shared" si="630"/>
        <v>3.2204999999999998E-2</v>
      </c>
      <c r="AQ335" s="29">
        <f t="shared" si="630"/>
        <v>1.8685E-2</v>
      </c>
      <c r="AR335" s="29">
        <f t="shared" si="630"/>
        <v>3.3845E-2</v>
      </c>
      <c r="AS335" s="29">
        <f t="shared" si="630"/>
        <v>1.3793999999999999E-2</v>
      </c>
      <c r="AT335" s="29">
        <f t="shared" si="630"/>
        <v>2.7E-2</v>
      </c>
      <c r="AU335" s="29">
        <f t="shared" si="630"/>
        <v>2.4187999999999998E-2</v>
      </c>
      <c r="AV335" s="29">
        <f t="shared" si="630"/>
        <v>2.7E-2</v>
      </c>
      <c r="AW335" s="29">
        <f t="shared" si="630"/>
        <v>2.4431000000000001E-2</v>
      </c>
      <c r="AX335" s="29">
        <f t="shared" si="630"/>
        <v>2.1797999999999998E-2</v>
      </c>
      <c r="AY335" s="29">
        <f t="shared" si="630"/>
        <v>2.7E-2</v>
      </c>
      <c r="AZ335" s="29">
        <f t="shared" si="630"/>
        <v>2.0878000000000001E-2</v>
      </c>
      <c r="BA335" s="29">
        <f t="shared" si="630"/>
        <v>3.0946999999999999E-2</v>
      </c>
      <c r="BB335" s="29">
        <f t="shared" si="630"/>
        <v>2.7111E-2</v>
      </c>
      <c r="BC335" s="29">
        <f t="shared" si="630"/>
        <v>3.5879000000000001E-2</v>
      </c>
      <c r="BD335" s="29">
        <f t="shared" si="630"/>
        <v>3.517E-2</v>
      </c>
      <c r="BE335" s="29">
        <f t="shared" si="630"/>
        <v>3.6061999999999997E-2</v>
      </c>
      <c r="BF335" s="29">
        <f t="shared" si="630"/>
        <v>3.5789000000000001E-2</v>
      </c>
      <c r="BG335" s="29">
        <f t="shared" si="630"/>
        <v>2.7E-2</v>
      </c>
      <c r="BH335" s="29">
        <f t="shared" si="630"/>
        <v>2.6419000000000002E-2</v>
      </c>
      <c r="BI335" s="29">
        <f t="shared" si="630"/>
        <v>1.3433E-2</v>
      </c>
      <c r="BJ335" s="29">
        <f t="shared" si="630"/>
        <v>3.0877999999999999E-2</v>
      </c>
      <c r="BK335" s="29">
        <f t="shared" si="630"/>
        <v>3.0744E-2</v>
      </c>
      <c r="BL335" s="29">
        <f t="shared" si="630"/>
        <v>2.7E-2</v>
      </c>
      <c r="BM335" s="29">
        <f t="shared" si="630"/>
        <v>2.6758000000000001E-2</v>
      </c>
      <c r="BN335" s="29">
        <f t="shared" si="630"/>
        <v>2.7E-2</v>
      </c>
      <c r="BO335" s="29">
        <f t="shared" si="630"/>
        <v>2.1831999999999997E-2</v>
      </c>
      <c r="BP335" s="29">
        <f t="shared" si="630"/>
        <v>2.6702E-2</v>
      </c>
      <c r="BQ335" s="29">
        <f t="shared" si="630"/>
        <v>3.0846000000000002E-2</v>
      </c>
      <c r="BR335" s="29">
        <f t="shared" si="630"/>
        <v>1.3240999999999999E-2</v>
      </c>
      <c r="BS335" s="29">
        <f t="shared" si="630"/>
        <v>6.7309999999999991E-3</v>
      </c>
      <c r="BT335" s="29">
        <f t="shared" si="630"/>
        <v>8.763E-3</v>
      </c>
      <c r="BU335" s="29">
        <f t="shared" si="630"/>
        <v>2.0029999999999999E-2</v>
      </c>
      <c r="BV335" s="29">
        <f t="shared" si="630"/>
        <v>1.1326999999999999E-2</v>
      </c>
      <c r="BW335" s="29">
        <f t="shared" si="630"/>
        <v>1.8945E-2</v>
      </c>
      <c r="BX335" s="29">
        <f t="shared" si="630"/>
        <v>1.9067000000000001E-2</v>
      </c>
      <c r="BY335" s="29">
        <f t="shared" si="630"/>
        <v>2.7E-2</v>
      </c>
      <c r="BZ335" s="29">
        <f t="shared" si="630"/>
        <v>2.7E-2</v>
      </c>
      <c r="CA335" s="29">
        <f t="shared" si="630"/>
        <v>2.3040999999999999E-2</v>
      </c>
      <c r="CB335" s="29">
        <f t="shared" si="630"/>
        <v>3.4671E-2</v>
      </c>
      <c r="CC335" s="29">
        <f t="shared" si="630"/>
        <v>2.7E-2</v>
      </c>
      <c r="CD335" s="29">
        <f t="shared" si="630"/>
        <v>2.7771000000000001E-2</v>
      </c>
      <c r="CE335" s="29">
        <f t="shared" si="630"/>
        <v>2.7E-2</v>
      </c>
      <c r="CF335" s="29">
        <f t="shared" si="630"/>
        <v>2.8656999999999998E-2</v>
      </c>
      <c r="CG335" s="29">
        <f t="shared" si="630"/>
        <v>3.1557000000000002E-2</v>
      </c>
      <c r="CH335" s="29">
        <f t="shared" si="630"/>
        <v>2.7E-2</v>
      </c>
      <c r="CI335" s="29">
        <f t="shared" si="630"/>
        <v>2.9145999999999998E-2</v>
      </c>
      <c r="CJ335" s="29">
        <f t="shared" si="630"/>
        <v>2.7052E-2</v>
      </c>
      <c r="CK335" s="29">
        <f t="shared" si="630"/>
        <v>1.6306000000000001E-2</v>
      </c>
      <c r="CL335" s="29">
        <f t="shared" si="630"/>
        <v>2.0736999999999998E-2</v>
      </c>
      <c r="CM335" s="29">
        <f t="shared" si="630"/>
        <v>1.1065E-2</v>
      </c>
      <c r="CN335" s="29">
        <f t="shared" si="630"/>
        <v>3.3500000000000002E-2</v>
      </c>
      <c r="CO335" s="29">
        <f t="shared" si="630"/>
        <v>3.0896E-2</v>
      </c>
      <c r="CP335" s="29">
        <f t="shared" si="630"/>
        <v>1.9192000000000001E-2</v>
      </c>
      <c r="CQ335" s="29">
        <f t="shared" si="630"/>
        <v>1.7426999999999998E-2</v>
      </c>
      <c r="CR335" s="29">
        <f t="shared" si="630"/>
        <v>6.7800000000000004E-3</v>
      </c>
      <c r="CS335" s="29">
        <f t="shared" si="630"/>
        <v>2.7E-2</v>
      </c>
      <c r="CT335" s="29">
        <f t="shared" si="630"/>
        <v>1.397E-2</v>
      </c>
      <c r="CU335" s="29">
        <f t="shared" ref="CU335:FF335" si="631">SUM(CU327:CU333)</f>
        <v>3.4949999999999995E-2</v>
      </c>
      <c r="CV335" s="29">
        <f t="shared" si="631"/>
        <v>2.4083E-2</v>
      </c>
      <c r="CW335" s="29">
        <f t="shared" si="631"/>
        <v>1.7379000000000002E-2</v>
      </c>
      <c r="CX335" s="29">
        <f t="shared" si="631"/>
        <v>2.6824000000000001E-2</v>
      </c>
      <c r="CY335" s="29">
        <f t="shared" si="631"/>
        <v>2.7E-2</v>
      </c>
      <c r="CZ335" s="29">
        <f t="shared" si="631"/>
        <v>2.8944999999999999E-2</v>
      </c>
      <c r="DA335" s="29">
        <f t="shared" si="631"/>
        <v>2.7383000000000001E-2</v>
      </c>
      <c r="DB335" s="29">
        <f t="shared" si="631"/>
        <v>2.7E-2</v>
      </c>
      <c r="DC335" s="29">
        <f t="shared" si="631"/>
        <v>3.0249999999999999E-2</v>
      </c>
      <c r="DD335" s="29">
        <f t="shared" si="631"/>
        <v>3.4480000000000001E-3</v>
      </c>
      <c r="DE335" s="29">
        <f t="shared" si="631"/>
        <v>1.3920999999999999E-2</v>
      </c>
      <c r="DF335" s="29">
        <f t="shared" si="631"/>
        <v>3.2481999999999997E-2</v>
      </c>
      <c r="DG335" s="29">
        <f t="shared" si="631"/>
        <v>2.6516000000000001E-2</v>
      </c>
      <c r="DH335" s="29">
        <f t="shared" si="631"/>
        <v>3.0913999999999997E-2</v>
      </c>
      <c r="DI335" s="29">
        <f t="shared" si="631"/>
        <v>2.3844999999999998E-2</v>
      </c>
      <c r="DJ335" s="29">
        <f t="shared" si="631"/>
        <v>3.1559999999999998E-2</v>
      </c>
      <c r="DK335" s="29">
        <f t="shared" si="631"/>
        <v>2.5813000000000003E-2</v>
      </c>
      <c r="DL335" s="29">
        <f t="shared" si="631"/>
        <v>2.6966999999999998E-2</v>
      </c>
      <c r="DM335" s="29">
        <f t="shared" si="631"/>
        <v>3.3824E-2</v>
      </c>
      <c r="DN335" s="29">
        <f t="shared" si="631"/>
        <v>2.8417000000000001E-2</v>
      </c>
      <c r="DO335" s="29">
        <f t="shared" si="631"/>
        <v>2.8434000000000001E-2</v>
      </c>
      <c r="DP335" s="29">
        <f t="shared" si="631"/>
        <v>2.7282999999999998E-2</v>
      </c>
      <c r="DQ335" s="29">
        <f t="shared" si="631"/>
        <v>2.2148000000000001E-2</v>
      </c>
      <c r="DR335" s="29">
        <f t="shared" si="631"/>
        <v>2.7E-2</v>
      </c>
      <c r="DS335" s="29">
        <f t="shared" si="631"/>
        <v>2.7E-2</v>
      </c>
      <c r="DT335" s="29">
        <f t="shared" si="631"/>
        <v>2.6728999999999999E-2</v>
      </c>
      <c r="DU335" s="29">
        <f t="shared" si="631"/>
        <v>2.7E-2</v>
      </c>
      <c r="DV335" s="29">
        <f t="shared" si="631"/>
        <v>2.7E-2</v>
      </c>
      <c r="DW335" s="29">
        <f t="shared" si="631"/>
        <v>2.7650000000000001E-2</v>
      </c>
      <c r="DX335" s="29">
        <f t="shared" si="631"/>
        <v>2.5258000000000003E-2</v>
      </c>
      <c r="DY335" s="29">
        <f t="shared" si="631"/>
        <v>2.0246E-2</v>
      </c>
      <c r="DZ335" s="29">
        <f t="shared" si="631"/>
        <v>2.4791999999999998E-2</v>
      </c>
      <c r="EA335" s="29">
        <f t="shared" si="631"/>
        <v>1.1669000000000001E-2</v>
      </c>
      <c r="EB335" s="29">
        <f t="shared" si="631"/>
        <v>3.1864000000000003E-2</v>
      </c>
      <c r="EC335" s="29">
        <f t="shared" si="631"/>
        <v>2.7E-2</v>
      </c>
      <c r="ED335" s="29">
        <f t="shared" si="631"/>
        <v>4.8560000000000001E-3</v>
      </c>
      <c r="EE335" s="29">
        <f t="shared" si="631"/>
        <v>2.7E-2</v>
      </c>
      <c r="EF335" s="29">
        <f t="shared" si="631"/>
        <v>2.4594999999999999E-2</v>
      </c>
      <c r="EG335" s="29">
        <f t="shared" si="631"/>
        <v>2.7E-2</v>
      </c>
      <c r="EH335" s="29">
        <f t="shared" si="631"/>
        <v>2.7E-2</v>
      </c>
      <c r="EI335" s="29">
        <f t="shared" si="631"/>
        <v>2.7E-2</v>
      </c>
      <c r="EJ335" s="29">
        <f t="shared" si="631"/>
        <v>2.7E-2</v>
      </c>
      <c r="EK335" s="29">
        <f t="shared" si="631"/>
        <v>6.4380000000000001E-3</v>
      </c>
      <c r="EL335" s="29">
        <f t="shared" si="631"/>
        <v>8.4650000000000003E-3</v>
      </c>
      <c r="EM335" s="29">
        <f t="shared" si="631"/>
        <v>2.7477000000000001E-2</v>
      </c>
      <c r="EN335" s="29">
        <f t="shared" si="631"/>
        <v>2.9274000000000001E-2</v>
      </c>
      <c r="EO335" s="29">
        <f t="shared" si="631"/>
        <v>2.8580000000000001E-2</v>
      </c>
      <c r="EP335" s="29">
        <f t="shared" si="631"/>
        <v>3.1411999999999995E-2</v>
      </c>
      <c r="EQ335" s="29">
        <f t="shared" si="631"/>
        <v>6.9440000000000005E-3</v>
      </c>
      <c r="ER335" s="29">
        <f t="shared" si="631"/>
        <v>2.7435000000000001E-2</v>
      </c>
      <c r="ES335" s="29">
        <f t="shared" si="631"/>
        <v>2.7E-2</v>
      </c>
      <c r="ET335" s="29">
        <f t="shared" si="631"/>
        <v>2.9922999999999998E-2</v>
      </c>
      <c r="EU335" s="29">
        <f t="shared" si="631"/>
        <v>2.7E-2</v>
      </c>
      <c r="EV335" s="29">
        <f t="shared" si="631"/>
        <v>1.525E-2</v>
      </c>
      <c r="EW335" s="29">
        <f t="shared" si="631"/>
        <v>8.659E-3</v>
      </c>
      <c r="EX335" s="29">
        <f t="shared" si="631"/>
        <v>1.5723999999999998E-2</v>
      </c>
      <c r="EY335" s="29">
        <f t="shared" si="631"/>
        <v>2.7E-2</v>
      </c>
      <c r="EZ335" s="29">
        <f t="shared" si="631"/>
        <v>2.946E-2</v>
      </c>
      <c r="FA335" s="29">
        <f t="shared" si="631"/>
        <v>1.2277E-2</v>
      </c>
      <c r="FB335" s="29">
        <f t="shared" si="631"/>
        <v>1.0273999999999998E-2</v>
      </c>
      <c r="FC335" s="29">
        <f t="shared" si="631"/>
        <v>2.9308000000000001E-2</v>
      </c>
      <c r="FD335" s="29">
        <f t="shared" si="631"/>
        <v>2.7E-2</v>
      </c>
      <c r="FE335" s="29">
        <f t="shared" si="631"/>
        <v>2.6817000000000001E-2</v>
      </c>
      <c r="FF335" s="29">
        <f t="shared" si="631"/>
        <v>2.7E-2</v>
      </c>
      <c r="FG335" s="29">
        <f t="shared" ref="FG335:FX335" si="632">SUM(FG327:FG333)</f>
        <v>2.7E-2</v>
      </c>
      <c r="FH335" s="29">
        <f t="shared" si="632"/>
        <v>3.0907999999999998E-2</v>
      </c>
      <c r="FI335" s="29">
        <f t="shared" si="632"/>
        <v>1.2375000000000001E-2</v>
      </c>
      <c r="FJ335" s="29">
        <f t="shared" si="632"/>
        <v>2.3415999999999999E-2</v>
      </c>
      <c r="FK335" s="29">
        <f t="shared" si="632"/>
        <v>1.2944000000000001E-2</v>
      </c>
      <c r="FL335" s="29">
        <f t="shared" si="632"/>
        <v>2.8129999999999999E-2</v>
      </c>
      <c r="FM335" s="29">
        <f t="shared" si="632"/>
        <v>2.3837000000000001E-2</v>
      </c>
      <c r="FN335" s="29">
        <f t="shared" si="632"/>
        <v>2.7E-2</v>
      </c>
      <c r="FO335" s="29">
        <f t="shared" si="632"/>
        <v>4.7899999999999991E-3</v>
      </c>
      <c r="FP335" s="29">
        <f t="shared" si="632"/>
        <v>1.3877E-2</v>
      </c>
      <c r="FQ335" s="29">
        <f t="shared" si="632"/>
        <v>2.3546000000000001E-2</v>
      </c>
      <c r="FR335" s="29">
        <f t="shared" si="632"/>
        <v>6.5249999999999996E-3</v>
      </c>
      <c r="FS335" s="29">
        <f t="shared" si="632"/>
        <v>5.2369999999999995E-3</v>
      </c>
      <c r="FT335" s="29">
        <f t="shared" si="632"/>
        <v>3.3239999999999997E-3</v>
      </c>
      <c r="FU335" s="29">
        <f t="shared" si="632"/>
        <v>3.0244999999999998E-2</v>
      </c>
      <c r="FV335" s="29">
        <f t="shared" si="632"/>
        <v>2.2803E-2</v>
      </c>
      <c r="FW335" s="29">
        <f t="shared" si="632"/>
        <v>2.6498000000000001E-2</v>
      </c>
      <c r="FX335" s="29">
        <f t="shared" si="632"/>
        <v>4.1276999999999994E-2</v>
      </c>
      <c r="FY335" s="29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</row>
    <row r="336" spans="1:193" x14ac:dyDescent="0.35">
      <c r="A336" s="2"/>
      <c r="B336" s="2" t="s">
        <v>1005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</row>
    <row r="337" spans="1:193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</row>
    <row r="338" spans="1:193" x14ac:dyDescent="0.35">
      <c r="A338" s="3" t="s">
        <v>646</v>
      </c>
      <c r="B338" s="2" t="s">
        <v>647</v>
      </c>
      <c r="C338" s="12">
        <f t="shared" ref="C338:AH338" si="633">ROUND(IF(AND(C199&lt;&gt;0,C96&gt;459,C139&gt;C19),MIN(C199/459*C201,C225),MIN(((C290-C169-C182-C188)/C96)*C96,C225)),2)</f>
        <v>76047492.709999993</v>
      </c>
      <c r="D338" s="12">
        <f t="shared" si="633"/>
        <v>421537461.20999998</v>
      </c>
      <c r="E338" s="12">
        <f t="shared" si="633"/>
        <v>66016588.159999996</v>
      </c>
      <c r="F338" s="12">
        <f t="shared" si="633"/>
        <v>255720966.09999999</v>
      </c>
      <c r="G338" s="12">
        <f t="shared" si="633"/>
        <v>21577008.530000001</v>
      </c>
      <c r="H338" s="12">
        <f t="shared" si="633"/>
        <v>12836511</v>
      </c>
      <c r="I338" s="12">
        <f t="shared" si="633"/>
        <v>94213834.920000002</v>
      </c>
      <c r="J338" s="12">
        <f t="shared" si="633"/>
        <v>23216876.210000001</v>
      </c>
      <c r="K338" s="12">
        <f t="shared" si="633"/>
        <v>4168108.99</v>
      </c>
      <c r="L338" s="12">
        <f t="shared" si="633"/>
        <v>25132703.190000001</v>
      </c>
      <c r="M338" s="12">
        <f t="shared" si="633"/>
        <v>11704951.73</v>
      </c>
      <c r="N338" s="12">
        <f t="shared" si="633"/>
        <v>576496714.14999998</v>
      </c>
      <c r="O338" s="12">
        <f t="shared" si="633"/>
        <v>136727606.80000001</v>
      </c>
      <c r="P338" s="12">
        <f t="shared" si="633"/>
        <v>5045363.12</v>
      </c>
      <c r="Q338" s="12">
        <f t="shared" si="633"/>
        <v>485208922.52999997</v>
      </c>
      <c r="R338" s="12">
        <f>ROUND(IF(AND(R199&lt;&gt;0,R96&gt;459,R139&gt;R19),MIN(R199/459*R201,R225),MIN(((R290-R169-R182-R188)/R96)*R96,R225)),2)</f>
        <v>10282861.779999999</v>
      </c>
      <c r="S338" s="12">
        <f t="shared" si="633"/>
        <v>18329695.850000001</v>
      </c>
      <c r="T338" s="12">
        <f t="shared" si="633"/>
        <v>3204565.02</v>
      </c>
      <c r="U338" s="12">
        <f t="shared" si="633"/>
        <v>1280522.54</v>
      </c>
      <c r="V338" s="12">
        <f t="shared" si="633"/>
        <v>4174474.17</v>
      </c>
      <c r="W338" s="12">
        <f t="shared" si="633"/>
        <v>1200281.04</v>
      </c>
      <c r="X338" s="12">
        <f t="shared" si="633"/>
        <v>1162581.68</v>
      </c>
      <c r="Y338" s="12">
        <f t="shared" si="633"/>
        <v>5558677.0300000003</v>
      </c>
      <c r="Z338" s="12">
        <f t="shared" si="633"/>
        <v>3762374.31</v>
      </c>
      <c r="AA338" s="12">
        <f t="shared" si="633"/>
        <v>343166914.89999998</v>
      </c>
      <c r="AB338" s="12">
        <f t="shared" si="633"/>
        <v>303861766.55000001</v>
      </c>
      <c r="AC338" s="12">
        <f t="shared" si="633"/>
        <v>10231170.949999999</v>
      </c>
      <c r="AD338" s="12">
        <f t="shared" si="633"/>
        <v>16280132.66</v>
      </c>
      <c r="AE338" s="12">
        <f t="shared" si="633"/>
        <v>2136512.41</v>
      </c>
      <c r="AF338" s="12">
        <f t="shared" si="633"/>
        <v>3279253.54</v>
      </c>
      <c r="AG338" s="12">
        <f t="shared" si="633"/>
        <v>7555374.4500000002</v>
      </c>
      <c r="AH338" s="12">
        <f t="shared" si="633"/>
        <v>10848539.93</v>
      </c>
      <c r="AI338" s="12">
        <f t="shared" ref="AI338:BO338" si="634">ROUND(IF(AND(AI199&lt;&gt;0,AI96&gt;459,AI139&gt;AI19),MIN(AI199/459*AI201,AI225),MIN(((AI290-AI169-AI182-AI188)/AI96)*AI96,AI225)),2)</f>
        <v>5289923.42</v>
      </c>
      <c r="AJ338" s="12">
        <f t="shared" si="634"/>
        <v>3610904.49</v>
      </c>
      <c r="AK338" s="12">
        <f t="shared" si="634"/>
        <v>3318540.5</v>
      </c>
      <c r="AL338" s="12">
        <f t="shared" si="634"/>
        <v>4554133.47</v>
      </c>
      <c r="AM338" s="12">
        <f t="shared" si="634"/>
        <v>4685945.9400000004</v>
      </c>
      <c r="AN338" s="12">
        <f t="shared" si="634"/>
        <v>4347787.21</v>
      </c>
      <c r="AO338" s="12">
        <f t="shared" si="634"/>
        <v>42089793.670000002</v>
      </c>
      <c r="AP338" s="12">
        <f t="shared" si="634"/>
        <v>992245448.59000003</v>
      </c>
      <c r="AQ338" s="12">
        <f t="shared" si="634"/>
        <v>4365971.78</v>
      </c>
      <c r="AR338" s="12">
        <f t="shared" si="634"/>
        <v>664421579.30999994</v>
      </c>
      <c r="AS338" s="12">
        <f t="shared" si="634"/>
        <v>75506224.400000006</v>
      </c>
      <c r="AT338" s="12">
        <f t="shared" si="634"/>
        <v>27016105.550000001</v>
      </c>
      <c r="AU338" s="12">
        <f t="shared" si="634"/>
        <v>4524613.33</v>
      </c>
      <c r="AV338" s="12">
        <f t="shared" si="634"/>
        <v>4877737.6399999997</v>
      </c>
      <c r="AW338" s="12">
        <f t="shared" si="634"/>
        <v>4355072.28</v>
      </c>
      <c r="AX338" s="12">
        <f t="shared" si="634"/>
        <v>1948603.19</v>
      </c>
      <c r="AY338" s="12">
        <f t="shared" si="634"/>
        <v>5721065.7199999997</v>
      </c>
      <c r="AZ338" s="12">
        <f t="shared" si="634"/>
        <v>136989362.38</v>
      </c>
      <c r="BA338" s="12">
        <f t="shared" si="634"/>
        <v>97320314.319999993</v>
      </c>
      <c r="BB338" s="12">
        <f t="shared" si="634"/>
        <v>82405713.599999994</v>
      </c>
      <c r="BC338" s="12">
        <f t="shared" si="634"/>
        <v>273571039.57999998</v>
      </c>
      <c r="BD338" s="12">
        <f t="shared" si="634"/>
        <v>39744166.530000001</v>
      </c>
      <c r="BE338" s="12">
        <f t="shared" si="634"/>
        <v>13054808.939999999</v>
      </c>
      <c r="BF338" s="12">
        <f t="shared" si="634"/>
        <v>268634893.29000002</v>
      </c>
      <c r="BG338" s="12">
        <f t="shared" si="634"/>
        <v>11467311.41</v>
      </c>
      <c r="BH338" s="12">
        <f t="shared" si="634"/>
        <v>6858557.5</v>
      </c>
      <c r="BI338" s="12">
        <f t="shared" si="634"/>
        <v>4495470.82</v>
      </c>
      <c r="BJ338" s="12">
        <f t="shared" si="634"/>
        <v>69233089.260000005</v>
      </c>
      <c r="BK338" s="12">
        <f t="shared" si="634"/>
        <v>251137876.81</v>
      </c>
      <c r="BL338" s="12">
        <f t="shared" si="634"/>
        <v>1732613.77</v>
      </c>
      <c r="BM338" s="12">
        <f t="shared" si="634"/>
        <v>5037047.5999999996</v>
      </c>
      <c r="BN338" s="12">
        <f t="shared" si="634"/>
        <v>33167037.41</v>
      </c>
      <c r="BO338" s="12">
        <f t="shared" si="634"/>
        <v>13755481.58</v>
      </c>
      <c r="BP338" s="12">
        <f t="shared" ref="BP338:EA338" si="635">ROUND(IF(AND(BP199&lt;&gt;0,BP96&gt;459,BP139&gt;BP19),MIN(BP199/459*BP201,BP225),MIN(((BP290-BP169-BP182-BP188)/BP96)*BP96,BP225)),2)</f>
        <v>2921195.08</v>
      </c>
      <c r="BQ338" s="12">
        <f t="shared" si="635"/>
        <v>70478718.549999997</v>
      </c>
      <c r="BR338" s="12">
        <f t="shared" si="635"/>
        <v>50233330.82</v>
      </c>
      <c r="BS338" s="12">
        <f t="shared" si="635"/>
        <v>14496565.77</v>
      </c>
      <c r="BT338" s="12">
        <f t="shared" si="635"/>
        <v>5472167.2199999997</v>
      </c>
      <c r="BU338" s="12">
        <f t="shared" si="635"/>
        <v>5712462.21</v>
      </c>
      <c r="BV338" s="12">
        <f t="shared" si="635"/>
        <v>14482685.41</v>
      </c>
      <c r="BW338" s="12">
        <f t="shared" si="635"/>
        <v>23211308.190000001</v>
      </c>
      <c r="BX338" s="12">
        <f t="shared" si="635"/>
        <v>1442901.81</v>
      </c>
      <c r="BY338" s="12">
        <f t="shared" si="635"/>
        <v>5760968.5800000001</v>
      </c>
      <c r="BZ338" s="12">
        <f t="shared" si="635"/>
        <v>3917429.31</v>
      </c>
      <c r="CA338" s="12">
        <f t="shared" si="635"/>
        <v>2968487.64</v>
      </c>
      <c r="CB338" s="12">
        <f t="shared" si="635"/>
        <v>799920230.14999998</v>
      </c>
      <c r="CC338" s="12">
        <f t="shared" si="635"/>
        <v>3457625.94</v>
      </c>
      <c r="CD338" s="12">
        <f t="shared" si="635"/>
        <v>1110218.58</v>
      </c>
      <c r="CE338" s="12">
        <f t="shared" si="635"/>
        <v>3062249.65</v>
      </c>
      <c r="CF338" s="12">
        <f t="shared" si="635"/>
        <v>2094409.68</v>
      </c>
      <c r="CG338" s="12">
        <f t="shared" si="635"/>
        <v>3468924.12</v>
      </c>
      <c r="CH338" s="12">
        <f t="shared" si="635"/>
        <v>2034021.79</v>
      </c>
      <c r="CI338" s="12">
        <f t="shared" si="635"/>
        <v>8170710.6699999999</v>
      </c>
      <c r="CJ338" s="12">
        <f t="shared" si="635"/>
        <v>10423140.439999999</v>
      </c>
      <c r="CK338" s="12">
        <f t="shared" si="635"/>
        <v>54711138.119999997</v>
      </c>
      <c r="CL338" s="12">
        <f t="shared" si="635"/>
        <v>14031409.279999999</v>
      </c>
      <c r="CM338" s="12">
        <f t="shared" si="635"/>
        <v>8877049.1899999995</v>
      </c>
      <c r="CN338" s="12">
        <f t="shared" si="635"/>
        <v>335411689</v>
      </c>
      <c r="CO338" s="12">
        <f t="shared" si="635"/>
        <v>151260861.97999999</v>
      </c>
      <c r="CP338" s="12">
        <f t="shared" si="635"/>
        <v>10835616.76</v>
      </c>
      <c r="CQ338" s="12">
        <f t="shared" si="635"/>
        <v>9836437.2599999998</v>
      </c>
      <c r="CR338" s="12">
        <f t="shared" si="635"/>
        <v>3577167.12</v>
      </c>
      <c r="CS338" s="12">
        <f t="shared" si="635"/>
        <v>4083259.64</v>
      </c>
      <c r="CT338" s="12">
        <f t="shared" si="635"/>
        <v>2445031.87</v>
      </c>
      <c r="CU338" s="12">
        <f t="shared" si="635"/>
        <v>1002945.79</v>
      </c>
      <c r="CV338" s="12">
        <f t="shared" si="635"/>
        <v>1076684.73</v>
      </c>
      <c r="CW338" s="12">
        <f t="shared" si="635"/>
        <v>3568659.78</v>
      </c>
      <c r="CX338" s="12">
        <f t="shared" si="635"/>
        <v>5862825.04</v>
      </c>
      <c r="CY338" s="12">
        <f t="shared" si="635"/>
        <v>1148005.03</v>
      </c>
      <c r="CZ338" s="12">
        <f t="shared" si="635"/>
        <v>20272631.690000001</v>
      </c>
      <c r="DA338" s="12">
        <f t="shared" si="635"/>
        <v>3639031.97</v>
      </c>
      <c r="DB338" s="12">
        <f t="shared" si="635"/>
        <v>4671969.2699999996</v>
      </c>
      <c r="DC338" s="12">
        <f t="shared" si="635"/>
        <v>3560350.21</v>
      </c>
      <c r="DD338" s="12">
        <f t="shared" si="635"/>
        <v>3469085.23</v>
      </c>
      <c r="DE338" s="12">
        <f t="shared" si="635"/>
        <v>4417929.78</v>
      </c>
      <c r="DF338" s="12">
        <f t="shared" si="635"/>
        <v>215125854.94</v>
      </c>
      <c r="DG338" s="12">
        <f t="shared" si="635"/>
        <v>2134952.04</v>
      </c>
      <c r="DH338" s="12">
        <f t="shared" si="635"/>
        <v>19062204.059999999</v>
      </c>
      <c r="DI338" s="12">
        <f t="shared" si="635"/>
        <v>26524814.440000001</v>
      </c>
      <c r="DJ338" s="12">
        <f t="shared" si="635"/>
        <v>7648767.9199999999</v>
      </c>
      <c r="DK338" s="12">
        <f t="shared" si="635"/>
        <v>5978340.2400000002</v>
      </c>
      <c r="DL338" s="12">
        <f t="shared" si="635"/>
        <v>64590220.979999997</v>
      </c>
      <c r="DM338" s="12">
        <f t="shared" si="635"/>
        <v>4326904.25</v>
      </c>
      <c r="DN338" s="12">
        <f t="shared" si="635"/>
        <v>15768581.76</v>
      </c>
      <c r="DO338" s="12">
        <f t="shared" si="635"/>
        <v>37570753.25</v>
      </c>
      <c r="DP338" s="12">
        <f t="shared" si="635"/>
        <v>3771263.26</v>
      </c>
      <c r="DQ338" s="12">
        <f t="shared" si="635"/>
        <v>10657583.630000001</v>
      </c>
      <c r="DR338" s="12">
        <f t="shared" si="635"/>
        <v>15375277.08</v>
      </c>
      <c r="DS338" s="12">
        <f t="shared" si="635"/>
        <v>7327074.21</v>
      </c>
      <c r="DT338" s="12">
        <f t="shared" si="635"/>
        <v>3581909.9</v>
      </c>
      <c r="DU338" s="12">
        <f t="shared" si="635"/>
        <v>5074725.04</v>
      </c>
      <c r="DV338" s="12">
        <f t="shared" si="635"/>
        <v>3671413.17</v>
      </c>
      <c r="DW338" s="12">
        <f t="shared" si="635"/>
        <v>4469824.46</v>
      </c>
      <c r="DX338" s="12">
        <f t="shared" si="635"/>
        <v>3709954.94</v>
      </c>
      <c r="DY338" s="12">
        <f t="shared" si="635"/>
        <v>4761359.6399999997</v>
      </c>
      <c r="DZ338" s="12">
        <f t="shared" si="635"/>
        <v>7992836.1600000001</v>
      </c>
      <c r="EA338" s="12">
        <f t="shared" si="635"/>
        <v>6717701.3799999999</v>
      </c>
      <c r="EB338" s="12">
        <f t="shared" ref="EB338:FX338" si="636">ROUND(IF(AND(EB199&lt;&gt;0,EB96&gt;459,EB139&gt;EB19),MIN(EB199/459*EB201,EB225),MIN(((EB290-EB169-EB182-EB188)/EB96)*EB96,EB225)),2)</f>
        <v>6336861.04</v>
      </c>
      <c r="EC338" s="12">
        <f t="shared" si="636"/>
        <v>4021962.95</v>
      </c>
      <c r="ED338" s="12">
        <f t="shared" si="636"/>
        <v>23112283.25</v>
      </c>
      <c r="EE338" s="12">
        <f t="shared" si="636"/>
        <v>3498644.01</v>
      </c>
      <c r="EF338" s="12">
        <f t="shared" si="636"/>
        <v>15116544</v>
      </c>
      <c r="EG338" s="12">
        <f t="shared" si="636"/>
        <v>3982091.08</v>
      </c>
      <c r="EH338" s="12">
        <f t="shared" si="636"/>
        <v>3995788.78</v>
      </c>
      <c r="EI338" s="12">
        <f t="shared" si="636"/>
        <v>155713590.31</v>
      </c>
      <c r="EJ338" s="12">
        <f t="shared" si="636"/>
        <v>106683931.59999999</v>
      </c>
      <c r="EK338" s="12">
        <f t="shared" si="636"/>
        <v>7984961.5700000003</v>
      </c>
      <c r="EL338" s="12">
        <f t="shared" si="636"/>
        <v>5621303.2999999998</v>
      </c>
      <c r="EM338" s="12">
        <f t="shared" si="636"/>
        <v>5133752.5599999996</v>
      </c>
      <c r="EN338" s="12">
        <f t="shared" si="636"/>
        <v>10733511.779999999</v>
      </c>
      <c r="EO338" s="12">
        <f t="shared" si="636"/>
        <v>4400661.6100000003</v>
      </c>
      <c r="EP338" s="12">
        <f t="shared" si="636"/>
        <v>5979506.4299999997</v>
      </c>
      <c r="EQ338" s="12">
        <f t="shared" si="636"/>
        <v>29129287.370000001</v>
      </c>
      <c r="ER338" s="12">
        <f t="shared" si="636"/>
        <v>4939911.53</v>
      </c>
      <c r="ES338" s="12">
        <f t="shared" si="636"/>
        <v>3175609.02</v>
      </c>
      <c r="ET338" s="12">
        <f t="shared" si="636"/>
        <v>4248451.96</v>
      </c>
      <c r="EU338" s="12">
        <f t="shared" si="636"/>
        <v>7621407.5700000003</v>
      </c>
      <c r="EV338" s="12">
        <f t="shared" si="636"/>
        <v>1645136.4</v>
      </c>
      <c r="EW338" s="12">
        <f t="shared" si="636"/>
        <v>11878032.99</v>
      </c>
      <c r="EX338" s="12">
        <f t="shared" si="636"/>
        <v>3678303.95</v>
      </c>
      <c r="EY338" s="12">
        <f t="shared" si="636"/>
        <v>2667507.9</v>
      </c>
      <c r="EZ338" s="12">
        <f t="shared" si="636"/>
        <v>2685771.63</v>
      </c>
      <c r="FA338" s="12">
        <f t="shared" si="636"/>
        <v>39292269.270000003</v>
      </c>
      <c r="FB338" s="12">
        <f t="shared" si="636"/>
        <v>4532718.47</v>
      </c>
      <c r="FC338" s="12">
        <f t="shared" si="636"/>
        <v>18942435.16</v>
      </c>
      <c r="FD338" s="12">
        <f t="shared" si="636"/>
        <v>5554018.29</v>
      </c>
      <c r="FE338" s="12">
        <f t="shared" si="636"/>
        <v>1669195.85</v>
      </c>
      <c r="FF338" s="12">
        <f t="shared" si="636"/>
        <v>3474572.65</v>
      </c>
      <c r="FG338" s="12">
        <f t="shared" si="636"/>
        <v>2514339.27</v>
      </c>
      <c r="FH338" s="12">
        <f t="shared" si="636"/>
        <v>1599007.17</v>
      </c>
      <c r="FI338" s="12">
        <f t="shared" si="636"/>
        <v>19406024.75</v>
      </c>
      <c r="FJ338" s="12">
        <f t="shared" si="636"/>
        <v>22369633.59</v>
      </c>
      <c r="FK338" s="12">
        <f t="shared" si="636"/>
        <v>28141806.890000001</v>
      </c>
      <c r="FL338" s="12">
        <f t="shared" si="636"/>
        <v>90958044.909999996</v>
      </c>
      <c r="FM338" s="12">
        <f t="shared" si="636"/>
        <v>42942042.579999998</v>
      </c>
      <c r="FN338" s="12">
        <f t="shared" si="636"/>
        <v>257729729.78</v>
      </c>
      <c r="FO338" s="12">
        <f t="shared" si="636"/>
        <v>13248685.23</v>
      </c>
      <c r="FP338" s="12">
        <f t="shared" si="636"/>
        <v>27057433.600000001</v>
      </c>
      <c r="FQ338" s="12">
        <f t="shared" si="636"/>
        <v>11488757.23</v>
      </c>
      <c r="FR338" s="12">
        <f t="shared" si="636"/>
        <v>3222765.02</v>
      </c>
      <c r="FS338" s="12">
        <f t="shared" si="636"/>
        <v>3189221.67</v>
      </c>
      <c r="FT338" s="12">
        <f t="shared" si="636"/>
        <v>1336897.26</v>
      </c>
      <c r="FU338" s="12">
        <f t="shared" si="636"/>
        <v>9809922.5800000001</v>
      </c>
      <c r="FV338" s="12">
        <f t="shared" si="636"/>
        <v>8701166.2899999991</v>
      </c>
      <c r="FW338" s="12">
        <f t="shared" si="636"/>
        <v>2805865.18</v>
      </c>
      <c r="FX338" s="12">
        <f t="shared" si="636"/>
        <v>1590711.52</v>
      </c>
      <c r="FY338" s="12"/>
      <c r="FZ338" s="2">
        <f>SUM(C338:FY338)</f>
        <v>9337454969.3499985</v>
      </c>
      <c r="GA338" s="79">
        <f>(FZ338/FZ96)*0.95</f>
        <v>11044.685484167479</v>
      </c>
      <c r="GB338" s="2"/>
      <c r="GC338" s="2"/>
      <c r="GD338" s="2"/>
      <c r="GE338" s="2"/>
      <c r="GF338" s="2"/>
      <c r="GG338" s="2"/>
      <c r="GH338" s="2"/>
      <c r="GI338" s="2"/>
      <c r="GJ338" s="2"/>
      <c r="GK338" s="2"/>
    </row>
    <row r="339" spans="1:193" x14ac:dyDescent="0.35">
      <c r="A339" s="2"/>
      <c r="B339" s="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2"/>
      <c r="GA339" s="79"/>
      <c r="GB339" s="2"/>
      <c r="GC339" s="2"/>
      <c r="GD339" s="2"/>
      <c r="GE339" s="2"/>
      <c r="GF339" s="2"/>
      <c r="GG339" s="2"/>
      <c r="GH339" s="2"/>
      <c r="GI339" s="2"/>
      <c r="GJ339" s="2"/>
      <c r="GK339" s="2"/>
    </row>
    <row r="340" spans="1:193" x14ac:dyDescent="0.35">
      <c r="B340" s="2"/>
      <c r="F340" s="105"/>
      <c r="G340" s="105"/>
      <c r="BY340" s="106"/>
      <c r="FZ340">
        <v>9502145582.8999996</v>
      </c>
      <c r="GA340" s="78"/>
    </row>
    <row r="341" spans="1:193" x14ac:dyDescent="0.35">
      <c r="B341" s="4"/>
      <c r="FZ341">
        <f>FZ340-FZ338</f>
        <v>164690613.55000114</v>
      </c>
    </row>
    <row r="342" spans="1:193" x14ac:dyDescent="0.35">
      <c r="B342" s="4"/>
      <c r="BY342">
        <v>5574299.9699999997</v>
      </c>
    </row>
    <row r="343" spans="1:193" x14ac:dyDescent="0.35">
      <c r="BY343">
        <f>BY342-BY338</f>
        <v>-186668.61000000034</v>
      </c>
    </row>
    <row r="344" spans="1:193" x14ac:dyDescent="0.35">
      <c r="F344" s="105"/>
      <c r="G344" s="105"/>
    </row>
    <row r="345" spans="1:193" x14ac:dyDescent="0.35">
      <c r="F345" s="105"/>
      <c r="G345" s="105"/>
    </row>
    <row r="346" spans="1:193" x14ac:dyDescent="0.35">
      <c r="F346" s="105"/>
      <c r="G346" s="105"/>
    </row>
    <row r="347" spans="1:193" x14ac:dyDescent="0.35">
      <c r="F347" s="105"/>
      <c r="G347" s="105"/>
    </row>
    <row r="348" spans="1:193" x14ac:dyDescent="0.35">
      <c r="F348" s="105"/>
      <c r="G348" s="105"/>
    </row>
    <row r="349" spans="1:193" x14ac:dyDescent="0.35">
      <c r="F349" s="105"/>
      <c r="G349" s="105"/>
    </row>
    <row r="350" spans="1:193" x14ac:dyDescent="0.35">
      <c r="F350" s="105"/>
      <c r="G350" s="105"/>
    </row>
    <row r="351" spans="1:193" x14ac:dyDescent="0.35">
      <c r="F351" s="105"/>
      <c r="G351" s="105"/>
    </row>
    <row r="352" spans="1:193" x14ac:dyDescent="0.35">
      <c r="F352" s="105"/>
      <c r="G352" s="105"/>
    </row>
    <row r="353" spans="6:7" x14ac:dyDescent="0.35">
      <c r="F353" s="105"/>
      <c r="G353" s="105"/>
    </row>
    <row r="354" spans="6:7" x14ac:dyDescent="0.35">
      <c r="F354" s="105"/>
      <c r="G354" s="105"/>
    </row>
    <row r="355" spans="6:7" x14ac:dyDescent="0.35">
      <c r="F355" s="105"/>
      <c r="G355" s="105"/>
    </row>
    <row r="356" spans="6:7" x14ac:dyDescent="0.35">
      <c r="F356" s="105"/>
      <c r="G356" s="105"/>
    </row>
    <row r="357" spans="6:7" x14ac:dyDescent="0.35">
      <c r="F357" s="105"/>
      <c r="G357" s="105"/>
    </row>
    <row r="358" spans="6:7" x14ac:dyDescent="0.35">
      <c r="F358" s="105"/>
      <c r="G358" s="105"/>
    </row>
    <row r="359" spans="6:7" x14ac:dyDescent="0.35">
      <c r="F359" s="105"/>
      <c r="G359" s="105"/>
    </row>
    <row r="360" spans="6:7" x14ac:dyDescent="0.35">
      <c r="F360" s="105"/>
      <c r="G360" s="105"/>
    </row>
    <row r="361" spans="6:7" x14ac:dyDescent="0.35">
      <c r="F361" s="105"/>
      <c r="G361" s="105"/>
    </row>
    <row r="362" spans="6:7" x14ac:dyDescent="0.35">
      <c r="F362" s="105"/>
      <c r="G362" s="105"/>
    </row>
    <row r="363" spans="6:7" x14ac:dyDescent="0.35">
      <c r="F363" s="105"/>
      <c r="G363" s="105"/>
    </row>
    <row r="364" spans="6:7" x14ac:dyDescent="0.35">
      <c r="F364" s="105"/>
      <c r="G364" s="105"/>
    </row>
    <row r="365" spans="6:7" x14ac:dyDescent="0.35">
      <c r="F365" s="105"/>
      <c r="G365" s="105"/>
    </row>
    <row r="366" spans="6:7" x14ac:dyDescent="0.35">
      <c r="F366" s="105"/>
      <c r="G366" s="105"/>
    </row>
    <row r="367" spans="6:7" x14ac:dyDescent="0.35">
      <c r="F367" s="105"/>
      <c r="G367" s="105"/>
    </row>
    <row r="368" spans="6:7" x14ac:dyDescent="0.35">
      <c r="F368" s="105"/>
      <c r="G368" s="105"/>
    </row>
    <row r="369" spans="6:7" x14ac:dyDescent="0.35">
      <c r="F369" s="105"/>
      <c r="G369" s="105"/>
    </row>
    <row r="370" spans="6:7" x14ac:dyDescent="0.35">
      <c r="F370" s="105"/>
      <c r="G370" s="105"/>
    </row>
    <row r="371" spans="6:7" x14ac:dyDescent="0.35">
      <c r="F371" s="105"/>
      <c r="G371" s="105"/>
    </row>
    <row r="372" spans="6:7" x14ac:dyDescent="0.35">
      <c r="F372" s="105"/>
      <c r="G372" s="105"/>
    </row>
    <row r="373" spans="6:7" x14ac:dyDescent="0.35">
      <c r="F373" s="105"/>
      <c r="G373" s="105"/>
    </row>
    <row r="374" spans="6:7" x14ac:dyDescent="0.35">
      <c r="F374" s="105"/>
      <c r="G374" s="105"/>
    </row>
    <row r="375" spans="6:7" x14ac:dyDescent="0.35">
      <c r="F375" s="105"/>
      <c r="G375" s="105"/>
    </row>
    <row r="376" spans="6:7" x14ac:dyDescent="0.35">
      <c r="F376" s="105"/>
      <c r="G376" s="105"/>
    </row>
    <row r="377" spans="6:7" x14ac:dyDescent="0.35">
      <c r="F377" s="105"/>
      <c r="G377" s="105"/>
    </row>
    <row r="378" spans="6:7" x14ac:dyDescent="0.35">
      <c r="F378" s="105"/>
      <c r="G378" s="105"/>
    </row>
    <row r="379" spans="6:7" x14ac:dyDescent="0.35">
      <c r="F379" s="105"/>
      <c r="G379" s="105"/>
    </row>
    <row r="380" spans="6:7" x14ac:dyDescent="0.35">
      <c r="F380" s="105"/>
      <c r="G380" s="105"/>
    </row>
    <row r="381" spans="6:7" x14ac:dyDescent="0.35">
      <c r="F381" s="105"/>
      <c r="G381" s="105"/>
    </row>
    <row r="382" spans="6:7" x14ac:dyDescent="0.35">
      <c r="F382" s="105"/>
      <c r="G382" s="105"/>
    </row>
    <row r="383" spans="6:7" x14ac:dyDescent="0.35">
      <c r="F383" s="105"/>
      <c r="G383" s="105"/>
    </row>
    <row r="384" spans="6:7" x14ac:dyDescent="0.35">
      <c r="F384" s="105"/>
      <c r="G384" s="105"/>
    </row>
    <row r="385" spans="6:7" x14ac:dyDescent="0.35">
      <c r="F385" s="105"/>
      <c r="G385" s="105"/>
    </row>
    <row r="386" spans="6:7" x14ac:dyDescent="0.35">
      <c r="F386" s="105"/>
      <c r="G386" s="105"/>
    </row>
    <row r="387" spans="6:7" x14ac:dyDescent="0.35">
      <c r="F387" s="105"/>
      <c r="G387" s="105"/>
    </row>
    <row r="388" spans="6:7" x14ac:dyDescent="0.35">
      <c r="F388" s="105"/>
      <c r="G388" s="105"/>
    </row>
    <row r="389" spans="6:7" x14ac:dyDescent="0.35">
      <c r="F389" s="105"/>
      <c r="G389" s="105"/>
    </row>
    <row r="390" spans="6:7" x14ac:dyDescent="0.35">
      <c r="F390" s="105"/>
      <c r="G390" s="105"/>
    </row>
    <row r="391" spans="6:7" x14ac:dyDescent="0.35">
      <c r="F391" s="105"/>
      <c r="G391" s="105"/>
    </row>
    <row r="392" spans="6:7" x14ac:dyDescent="0.35">
      <c r="F392" s="105"/>
      <c r="G392" s="105"/>
    </row>
    <row r="393" spans="6:7" x14ac:dyDescent="0.35">
      <c r="F393" s="105"/>
      <c r="G393" s="105"/>
    </row>
    <row r="394" spans="6:7" x14ac:dyDescent="0.35">
      <c r="F394" s="105"/>
      <c r="G394" s="105"/>
    </row>
    <row r="395" spans="6:7" x14ac:dyDescent="0.35">
      <c r="F395" s="105"/>
      <c r="G395" s="105"/>
    </row>
    <row r="396" spans="6:7" x14ac:dyDescent="0.35">
      <c r="F396" s="105"/>
      <c r="G396" s="105"/>
    </row>
    <row r="397" spans="6:7" x14ac:dyDescent="0.35">
      <c r="F397" s="105"/>
      <c r="G397" s="105"/>
    </row>
    <row r="398" spans="6:7" x14ac:dyDescent="0.35">
      <c r="F398" s="105"/>
      <c r="G398" s="105"/>
    </row>
    <row r="399" spans="6:7" x14ac:dyDescent="0.35">
      <c r="F399" s="105"/>
      <c r="G399" s="105"/>
    </row>
    <row r="400" spans="6:7" x14ac:dyDescent="0.35">
      <c r="F400" s="105"/>
      <c r="G400" s="105"/>
    </row>
    <row r="401" spans="6:7" x14ac:dyDescent="0.35">
      <c r="F401" s="105"/>
      <c r="G401" s="105"/>
    </row>
    <row r="402" spans="6:7" x14ac:dyDescent="0.35">
      <c r="F402" s="105"/>
      <c r="G402" s="105"/>
    </row>
    <row r="403" spans="6:7" x14ac:dyDescent="0.35">
      <c r="F403" s="105"/>
      <c r="G403" s="105"/>
    </row>
    <row r="404" spans="6:7" x14ac:dyDescent="0.35">
      <c r="F404" s="105"/>
      <c r="G404" s="105"/>
    </row>
    <row r="405" spans="6:7" x14ac:dyDescent="0.35">
      <c r="F405" s="105"/>
      <c r="G405" s="105"/>
    </row>
    <row r="406" spans="6:7" x14ac:dyDescent="0.35">
      <c r="F406" s="105"/>
      <c r="G406" s="105"/>
    </row>
    <row r="407" spans="6:7" x14ac:dyDescent="0.35">
      <c r="F407" s="105"/>
      <c r="G407" s="105"/>
    </row>
    <row r="408" spans="6:7" x14ac:dyDescent="0.35">
      <c r="F408" s="105"/>
      <c r="G408" s="105"/>
    </row>
    <row r="409" spans="6:7" x14ac:dyDescent="0.35">
      <c r="F409" s="105"/>
      <c r="G409" s="105"/>
    </row>
    <row r="410" spans="6:7" x14ac:dyDescent="0.35">
      <c r="F410" s="105"/>
      <c r="G410" s="105"/>
    </row>
    <row r="411" spans="6:7" x14ac:dyDescent="0.35">
      <c r="F411" s="105"/>
      <c r="G411" s="105"/>
    </row>
    <row r="412" spans="6:7" x14ac:dyDescent="0.35">
      <c r="F412" s="105"/>
      <c r="G412" s="105"/>
    </row>
    <row r="413" spans="6:7" x14ac:dyDescent="0.35">
      <c r="F413" s="105"/>
      <c r="G413" s="105"/>
    </row>
    <row r="414" spans="6:7" x14ac:dyDescent="0.35">
      <c r="F414" s="105"/>
      <c r="G414" s="105"/>
    </row>
    <row r="415" spans="6:7" x14ac:dyDescent="0.35">
      <c r="F415" s="105"/>
      <c r="G415" s="105"/>
    </row>
    <row r="416" spans="6:7" x14ac:dyDescent="0.35">
      <c r="F416" s="105"/>
      <c r="G416" s="105"/>
    </row>
    <row r="417" spans="6:7" x14ac:dyDescent="0.35">
      <c r="F417" s="105"/>
      <c r="G417" s="105"/>
    </row>
    <row r="418" spans="6:7" x14ac:dyDescent="0.35">
      <c r="F418" s="105"/>
      <c r="G418" s="105"/>
    </row>
    <row r="419" spans="6:7" x14ac:dyDescent="0.35">
      <c r="F419" s="105"/>
      <c r="G419" s="105"/>
    </row>
    <row r="420" spans="6:7" x14ac:dyDescent="0.35">
      <c r="F420" s="105"/>
      <c r="G420" s="105"/>
    </row>
    <row r="421" spans="6:7" x14ac:dyDescent="0.35">
      <c r="F421" s="105"/>
      <c r="G421" s="105"/>
    </row>
    <row r="422" spans="6:7" x14ac:dyDescent="0.35">
      <c r="F422" s="105"/>
      <c r="G422" s="105"/>
    </row>
    <row r="423" spans="6:7" x14ac:dyDescent="0.35">
      <c r="F423" s="105"/>
      <c r="G423" s="105"/>
    </row>
    <row r="424" spans="6:7" x14ac:dyDescent="0.35">
      <c r="F424" s="105"/>
      <c r="G424" s="105"/>
    </row>
    <row r="425" spans="6:7" x14ac:dyDescent="0.35">
      <c r="F425" s="105"/>
      <c r="G425" s="105"/>
    </row>
    <row r="426" spans="6:7" x14ac:dyDescent="0.35">
      <c r="F426" s="105"/>
      <c r="G426" s="105"/>
    </row>
    <row r="427" spans="6:7" x14ac:dyDescent="0.35">
      <c r="F427" s="105"/>
      <c r="G427" s="105"/>
    </row>
    <row r="428" spans="6:7" x14ac:dyDescent="0.35">
      <c r="F428" s="105"/>
      <c r="G428" s="105"/>
    </row>
    <row r="429" spans="6:7" x14ac:dyDescent="0.35">
      <c r="F429" s="105"/>
      <c r="G429" s="105"/>
    </row>
    <row r="430" spans="6:7" x14ac:dyDescent="0.35">
      <c r="F430" s="105"/>
      <c r="G430" s="105"/>
    </row>
    <row r="431" spans="6:7" x14ac:dyDescent="0.35">
      <c r="F431" s="105"/>
      <c r="G431" s="105"/>
    </row>
    <row r="432" spans="6:7" x14ac:dyDescent="0.35">
      <c r="F432" s="105"/>
      <c r="G432" s="105"/>
    </row>
    <row r="433" spans="6:7" x14ac:dyDescent="0.35">
      <c r="F433" s="105"/>
      <c r="G433" s="105"/>
    </row>
    <row r="434" spans="6:7" x14ac:dyDescent="0.35">
      <c r="F434" s="105"/>
      <c r="G434" s="105"/>
    </row>
    <row r="435" spans="6:7" x14ac:dyDescent="0.35">
      <c r="F435" s="105"/>
      <c r="G435" s="105"/>
    </row>
    <row r="436" spans="6:7" x14ac:dyDescent="0.35">
      <c r="F436" s="105"/>
      <c r="G436" s="105"/>
    </row>
    <row r="437" spans="6:7" x14ac:dyDescent="0.35">
      <c r="F437" s="105"/>
      <c r="G437" s="105"/>
    </row>
    <row r="438" spans="6:7" x14ac:dyDescent="0.35">
      <c r="F438" s="105"/>
      <c r="G438" s="105"/>
    </row>
    <row r="439" spans="6:7" x14ac:dyDescent="0.35">
      <c r="F439" s="105"/>
      <c r="G439" s="105"/>
    </row>
    <row r="440" spans="6:7" x14ac:dyDescent="0.35">
      <c r="F440" s="105"/>
      <c r="G440" s="105"/>
    </row>
    <row r="441" spans="6:7" x14ac:dyDescent="0.35">
      <c r="F441" s="105"/>
      <c r="G441" s="105"/>
    </row>
    <row r="442" spans="6:7" x14ac:dyDescent="0.35">
      <c r="F442" s="105"/>
      <c r="G442" s="105"/>
    </row>
  </sheetData>
  <sheetProtection algorithmName="SHA-512" hashValue="gzq+BaXcE7XSibON+/ynhWHapNhzYu6MJGlkDb9NaX1qLNLZNhjqM8WGQktr+6cIs6o32QPYeZ19Jh+Yw9aeuw==" saltValue="qBwwuPe6l8UvDw5nCDC0BQ==" spinCount="100000" sheet="1" objects="1" scenarios="1"/>
  <scenarios current="0">
    <scenario name="test2" locked="1" count="1" user="Herrmann_V" comment="Created by Herrmann_V on 11/9/2010">
      <inputCells r="D1" val="40000" numFmtId="180"/>
    </scenario>
  </scenarios>
  <phoneticPr fontId="10" type="noConversion"/>
  <conditionalFormatting sqref="C169">
    <cfRule type="expression" dxfId="5" priority="1">
      <formula>C166&lt;17</formula>
    </cfRule>
  </conditionalFormatting>
  <conditionalFormatting sqref="C17:FX18 C135:FX136 D137:FY137">
    <cfRule type="cellIs" dxfId="4" priority="11" operator="lessThanOrEqual">
      <formula>16</formula>
    </cfRule>
  </conditionalFormatting>
  <conditionalFormatting sqref="C132:FX133">
    <cfRule type="cellIs" dxfId="3" priority="10" operator="lessThanOrEqual">
      <formula>16</formula>
    </cfRule>
  </conditionalFormatting>
  <conditionalFormatting sqref="C158:FX158">
    <cfRule type="expression" dxfId="2" priority="4">
      <formula>D137&lt;17</formula>
    </cfRule>
  </conditionalFormatting>
  <conditionalFormatting sqref="C162:FX162">
    <cfRule type="expression" dxfId="1" priority="7">
      <formula>D137&lt;17</formula>
    </cfRule>
  </conditionalFormatting>
  <conditionalFormatting sqref="C166:FX166">
    <cfRule type="cellIs" dxfId="0" priority="3" operator="lessThanOrEqual">
      <formula>16</formula>
    </cfRule>
  </conditionalFormatting>
  <hyperlinks>
    <hyperlink ref="A185" r:id="rId1" display="RF@" xr:uid="{5CFC5816-4DB3-43F0-BE6D-1968B6222321}"/>
  </hyperlinks>
  <pageMargins left="0.7" right="0.7" top="0.75" bottom="0.75" header="0.3" footer="0.3"/>
  <pageSetup scale="76" fitToHeight="0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890B-2680-4052-BD59-52758576556F}">
  <dimension ref="A2:E180"/>
  <sheetViews>
    <sheetView workbookViewId="0">
      <selection activeCell="B172" sqref="B172"/>
    </sheetView>
  </sheetViews>
  <sheetFormatPr defaultRowHeight="15.5" x14ac:dyDescent="0.35"/>
  <cols>
    <col min="2" max="5" width="41.84375" bestFit="1" customWidth="1"/>
  </cols>
  <sheetData>
    <row r="2" spans="1:5" x14ac:dyDescent="0.35">
      <c r="B2" t="s">
        <v>675</v>
      </c>
      <c r="C2" t="s">
        <v>439</v>
      </c>
      <c r="D2" t="s">
        <v>441</v>
      </c>
      <c r="E2" t="s">
        <v>778</v>
      </c>
    </row>
    <row r="3" spans="1:5" x14ac:dyDescent="0.35">
      <c r="A3" t="s">
        <v>1</v>
      </c>
      <c r="B3">
        <v>6387</v>
      </c>
      <c r="C3">
        <v>6332.5</v>
      </c>
      <c r="D3">
        <v>6372</v>
      </c>
      <c r="E3">
        <v>6356.5</v>
      </c>
    </row>
    <row r="4" spans="1:5" x14ac:dyDescent="0.35">
      <c r="A4" t="s">
        <v>2</v>
      </c>
      <c r="B4">
        <v>32458</v>
      </c>
      <c r="C4">
        <v>33220</v>
      </c>
      <c r="D4">
        <v>34363.5</v>
      </c>
      <c r="E4">
        <v>34775</v>
      </c>
    </row>
    <row r="5" spans="1:5" x14ac:dyDescent="0.35">
      <c r="A5" t="s">
        <v>3</v>
      </c>
      <c r="B5">
        <v>4641</v>
      </c>
      <c r="C5">
        <v>4999.5</v>
      </c>
      <c r="D5">
        <v>5274</v>
      </c>
      <c r="E5">
        <v>5544</v>
      </c>
    </row>
    <row r="6" spans="1:5" x14ac:dyDescent="0.35">
      <c r="A6" t="s">
        <v>4</v>
      </c>
      <c r="B6">
        <v>21037.5</v>
      </c>
      <c r="C6">
        <v>20597.5</v>
      </c>
      <c r="D6">
        <v>20215.5</v>
      </c>
      <c r="E6">
        <v>19613</v>
      </c>
    </row>
    <row r="7" spans="1:5" x14ac:dyDescent="0.35">
      <c r="A7" t="s">
        <v>5</v>
      </c>
      <c r="B7">
        <v>1524</v>
      </c>
      <c r="C7">
        <v>1573</v>
      </c>
      <c r="D7">
        <v>1234</v>
      </c>
      <c r="E7">
        <v>1207.5</v>
      </c>
    </row>
    <row r="8" spans="1:5" x14ac:dyDescent="0.35">
      <c r="A8" t="s">
        <v>6</v>
      </c>
      <c r="B8">
        <v>1107</v>
      </c>
      <c r="C8">
        <v>1094</v>
      </c>
      <c r="D8">
        <v>1129</v>
      </c>
      <c r="E8">
        <v>1096.5</v>
      </c>
    </row>
    <row r="9" spans="1:5" x14ac:dyDescent="0.35">
      <c r="A9" t="s">
        <v>7</v>
      </c>
      <c r="B9">
        <v>6596</v>
      </c>
      <c r="C9">
        <v>7057.5</v>
      </c>
      <c r="D9">
        <v>7427.5</v>
      </c>
      <c r="E9">
        <v>7781</v>
      </c>
    </row>
    <row r="10" spans="1:5" x14ac:dyDescent="0.35">
      <c r="A10" t="s">
        <v>8</v>
      </c>
      <c r="B10">
        <v>2012</v>
      </c>
      <c r="C10">
        <v>2039</v>
      </c>
      <c r="D10">
        <v>2111.5</v>
      </c>
      <c r="E10">
        <v>2171.5</v>
      </c>
    </row>
    <row r="11" spans="1:5" x14ac:dyDescent="0.35">
      <c r="A11" t="s">
        <v>9</v>
      </c>
      <c r="B11">
        <v>270</v>
      </c>
      <c r="C11">
        <v>263</v>
      </c>
      <c r="D11">
        <v>249</v>
      </c>
      <c r="E11">
        <v>233.5</v>
      </c>
    </row>
    <row r="12" spans="1:5" x14ac:dyDescent="0.35">
      <c r="A12" t="s">
        <v>10</v>
      </c>
      <c r="B12">
        <v>2076</v>
      </c>
      <c r="C12">
        <v>2102</v>
      </c>
      <c r="D12">
        <v>2195</v>
      </c>
      <c r="E12">
        <v>2219.5</v>
      </c>
    </row>
    <row r="13" spans="1:5" x14ac:dyDescent="0.35">
      <c r="A13" t="s">
        <v>11</v>
      </c>
      <c r="B13">
        <v>905</v>
      </c>
      <c r="C13">
        <v>933</v>
      </c>
      <c r="D13">
        <v>998.5</v>
      </c>
      <c r="E13">
        <v>1047</v>
      </c>
    </row>
    <row r="14" spans="1:5" x14ac:dyDescent="0.35">
      <c r="A14" t="s">
        <v>12</v>
      </c>
      <c r="B14">
        <v>49153.5</v>
      </c>
      <c r="C14">
        <v>49949</v>
      </c>
      <c r="D14">
        <v>50787.5</v>
      </c>
      <c r="E14">
        <v>51486.5</v>
      </c>
    </row>
    <row r="15" spans="1:5" x14ac:dyDescent="0.35">
      <c r="A15" t="s">
        <v>13</v>
      </c>
      <c r="B15">
        <v>12695.5</v>
      </c>
      <c r="C15">
        <v>12783.5</v>
      </c>
      <c r="D15">
        <v>13067.5</v>
      </c>
      <c r="E15">
        <v>13342.5</v>
      </c>
    </row>
    <row r="16" spans="1:5" x14ac:dyDescent="0.35">
      <c r="A16" t="s">
        <v>14</v>
      </c>
      <c r="B16">
        <v>347</v>
      </c>
      <c r="C16">
        <v>330</v>
      </c>
      <c r="D16">
        <v>303.5</v>
      </c>
      <c r="E16">
        <v>270.5</v>
      </c>
    </row>
    <row r="17" spans="1:5" x14ac:dyDescent="0.35">
      <c r="A17" t="s">
        <v>15</v>
      </c>
      <c r="B17">
        <v>36692</v>
      </c>
      <c r="C17">
        <v>36546</v>
      </c>
      <c r="D17">
        <v>36575</v>
      </c>
      <c r="E17">
        <v>36070.5</v>
      </c>
    </row>
    <row r="18" spans="1:5" x14ac:dyDescent="0.35">
      <c r="A18" t="s">
        <v>16</v>
      </c>
      <c r="B18">
        <v>505</v>
      </c>
      <c r="C18">
        <v>497</v>
      </c>
      <c r="D18">
        <v>477.5</v>
      </c>
      <c r="E18">
        <v>474.5</v>
      </c>
    </row>
    <row r="19" spans="1:5" x14ac:dyDescent="0.35">
      <c r="A19" t="s">
        <v>17</v>
      </c>
      <c r="B19">
        <v>1524</v>
      </c>
      <c r="C19">
        <v>1567.5</v>
      </c>
      <c r="D19">
        <v>1644</v>
      </c>
      <c r="E19">
        <v>1662.5</v>
      </c>
    </row>
    <row r="20" spans="1:5" x14ac:dyDescent="0.35">
      <c r="A20" t="s">
        <v>18</v>
      </c>
      <c r="B20">
        <v>162</v>
      </c>
      <c r="C20">
        <v>160</v>
      </c>
      <c r="D20">
        <v>166.5</v>
      </c>
      <c r="E20">
        <v>144.5</v>
      </c>
    </row>
    <row r="21" spans="1:5" x14ac:dyDescent="0.35">
      <c r="A21" t="s">
        <v>19</v>
      </c>
      <c r="B21">
        <v>50</v>
      </c>
      <c r="C21">
        <v>50</v>
      </c>
      <c r="D21">
        <v>48.5</v>
      </c>
      <c r="E21">
        <v>54.5</v>
      </c>
    </row>
    <row r="22" spans="1:5" x14ac:dyDescent="0.35">
      <c r="A22" t="s">
        <v>20</v>
      </c>
      <c r="B22">
        <v>254.5</v>
      </c>
      <c r="C22">
        <v>261.5</v>
      </c>
      <c r="D22">
        <v>265.5</v>
      </c>
      <c r="E22">
        <v>250</v>
      </c>
    </row>
    <row r="23" spans="1:5" x14ac:dyDescent="0.35">
      <c r="A23" t="s">
        <v>21</v>
      </c>
      <c r="B23">
        <v>204.5</v>
      </c>
      <c r="C23">
        <v>209.5</v>
      </c>
      <c r="D23">
        <v>130.5</v>
      </c>
      <c r="E23">
        <v>141.5</v>
      </c>
    </row>
    <row r="24" spans="1:5" x14ac:dyDescent="0.35">
      <c r="A24" t="s">
        <v>22</v>
      </c>
      <c r="B24">
        <v>30</v>
      </c>
      <c r="C24">
        <v>27</v>
      </c>
      <c r="D24">
        <v>30</v>
      </c>
      <c r="E24">
        <v>44</v>
      </c>
    </row>
    <row r="25" spans="1:5" x14ac:dyDescent="0.35">
      <c r="A25" t="s">
        <v>23</v>
      </c>
      <c r="B25">
        <v>426</v>
      </c>
      <c r="C25">
        <v>428</v>
      </c>
      <c r="D25">
        <v>456</v>
      </c>
      <c r="E25">
        <v>434</v>
      </c>
    </row>
    <row r="26" spans="1:5" x14ac:dyDescent="0.35">
      <c r="A26" t="s">
        <v>24</v>
      </c>
      <c r="B26">
        <v>226</v>
      </c>
      <c r="C26">
        <v>227</v>
      </c>
      <c r="D26">
        <v>235.5</v>
      </c>
      <c r="E26">
        <v>219</v>
      </c>
    </row>
    <row r="27" spans="1:5" x14ac:dyDescent="0.35">
      <c r="A27" t="s">
        <v>25</v>
      </c>
      <c r="B27">
        <v>30289.5</v>
      </c>
      <c r="C27">
        <v>30394.5</v>
      </c>
      <c r="D27">
        <v>30979.5</v>
      </c>
      <c r="E27">
        <v>30848.5</v>
      </c>
    </row>
    <row r="28" spans="1:5" x14ac:dyDescent="0.35">
      <c r="A28" t="s">
        <v>26</v>
      </c>
      <c r="B28">
        <v>26716.5</v>
      </c>
      <c r="C28">
        <v>26932</v>
      </c>
      <c r="D28">
        <v>27171.5</v>
      </c>
      <c r="E28">
        <v>27335.5</v>
      </c>
    </row>
    <row r="29" spans="1:5" x14ac:dyDescent="0.35">
      <c r="A29" t="s">
        <v>27</v>
      </c>
      <c r="B29">
        <v>910</v>
      </c>
      <c r="C29">
        <v>909</v>
      </c>
      <c r="D29">
        <v>951</v>
      </c>
      <c r="E29">
        <v>960</v>
      </c>
    </row>
    <row r="30" spans="1:5" x14ac:dyDescent="0.35">
      <c r="A30" t="s">
        <v>28</v>
      </c>
      <c r="B30">
        <v>1258.5</v>
      </c>
      <c r="C30">
        <v>1255</v>
      </c>
      <c r="D30">
        <v>1259.5</v>
      </c>
      <c r="E30">
        <v>1252.5</v>
      </c>
    </row>
    <row r="31" spans="1:5" x14ac:dyDescent="0.35">
      <c r="A31" t="s">
        <v>29</v>
      </c>
      <c r="B31">
        <v>94</v>
      </c>
      <c r="C31">
        <v>94</v>
      </c>
      <c r="D31">
        <v>92</v>
      </c>
      <c r="E31">
        <v>92.5</v>
      </c>
    </row>
    <row r="32" spans="1:5" x14ac:dyDescent="0.35">
      <c r="A32" t="s">
        <v>30</v>
      </c>
      <c r="B32">
        <v>172</v>
      </c>
      <c r="C32">
        <v>162.5</v>
      </c>
      <c r="D32">
        <v>172</v>
      </c>
      <c r="E32">
        <v>174.5</v>
      </c>
    </row>
    <row r="33" spans="1:5" x14ac:dyDescent="0.35">
      <c r="A33" t="s">
        <v>31</v>
      </c>
      <c r="B33">
        <v>582.5</v>
      </c>
      <c r="C33">
        <v>590</v>
      </c>
      <c r="D33">
        <v>609</v>
      </c>
      <c r="E33">
        <v>632</v>
      </c>
    </row>
    <row r="34" spans="1:5" x14ac:dyDescent="0.35">
      <c r="A34" t="s">
        <v>32</v>
      </c>
      <c r="B34">
        <v>939</v>
      </c>
      <c r="C34">
        <v>955</v>
      </c>
      <c r="D34">
        <v>991.5</v>
      </c>
      <c r="E34">
        <v>1007</v>
      </c>
    </row>
    <row r="35" spans="1:5" x14ac:dyDescent="0.35">
      <c r="A35" t="s">
        <v>33</v>
      </c>
      <c r="B35">
        <v>400</v>
      </c>
      <c r="C35">
        <v>385.5</v>
      </c>
      <c r="D35">
        <v>365.5</v>
      </c>
      <c r="E35">
        <v>331.5</v>
      </c>
    </row>
    <row r="36" spans="1:5" x14ac:dyDescent="0.35">
      <c r="A36" t="s">
        <v>34</v>
      </c>
      <c r="B36">
        <v>166</v>
      </c>
      <c r="C36">
        <v>164</v>
      </c>
      <c r="D36">
        <v>153</v>
      </c>
      <c r="E36">
        <v>140.5</v>
      </c>
    </row>
    <row r="37" spans="1:5" x14ac:dyDescent="0.35">
      <c r="A37" t="s">
        <v>35</v>
      </c>
      <c r="B37">
        <v>156</v>
      </c>
      <c r="C37">
        <v>159</v>
      </c>
      <c r="D37">
        <v>166.5</v>
      </c>
      <c r="E37">
        <v>177.5</v>
      </c>
    </row>
    <row r="38" spans="1:5" x14ac:dyDescent="0.35">
      <c r="A38" t="s">
        <v>36</v>
      </c>
      <c r="B38">
        <v>282</v>
      </c>
      <c r="C38">
        <v>276</v>
      </c>
      <c r="D38">
        <v>259.5</v>
      </c>
      <c r="E38">
        <v>237.5</v>
      </c>
    </row>
    <row r="39" spans="1:5" x14ac:dyDescent="0.35">
      <c r="A39" t="s">
        <v>37</v>
      </c>
      <c r="B39">
        <v>340</v>
      </c>
      <c r="C39">
        <v>343</v>
      </c>
      <c r="D39">
        <v>380</v>
      </c>
      <c r="E39">
        <v>403</v>
      </c>
    </row>
    <row r="40" spans="1:5" x14ac:dyDescent="0.35">
      <c r="A40" t="s">
        <v>38</v>
      </c>
      <c r="B40">
        <v>296</v>
      </c>
      <c r="C40">
        <v>309</v>
      </c>
      <c r="D40">
        <v>318.5</v>
      </c>
      <c r="E40">
        <v>331.5</v>
      </c>
    </row>
    <row r="41" spans="1:5" x14ac:dyDescent="0.35">
      <c r="A41" t="s">
        <v>39</v>
      </c>
      <c r="B41">
        <v>4037.5</v>
      </c>
      <c r="C41">
        <v>4127.5</v>
      </c>
      <c r="D41">
        <v>4241</v>
      </c>
      <c r="E41">
        <v>4360.5</v>
      </c>
    </row>
    <row r="42" spans="1:5" x14ac:dyDescent="0.35">
      <c r="A42" t="s">
        <v>40</v>
      </c>
      <c r="B42">
        <v>81646.5</v>
      </c>
      <c r="C42">
        <v>82476.5</v>
      </c>
      <c r="D42">
        <v>82330</v>
      </c>
      <c r="E42">
        <v>83793</v>
      </c>
    </row>
    <row r="43" spans="1:5" x14ac:dyDescent="0.35">
      <c r="A43" t="s">
        <v>41</v>
      </c>
      <c r="B43">
        <v>229.5</v>
      </c>
      <c r="C43">
        <v>232</v>
      </c>
      <c r="D43">
        <v>244.5</v>
      </c>
      <c r="E43">
        <v>241</v>
      </c>
    </row>
    <row r="44" spans="1:5" x14ac:dyDescent="0.35">
      <c r="A44" t="s">
        <v>42</v>
      </c>
      <c r="B44">
        <v>57970.5</v>
      </c>
      <c r="C44">
        <v>58489.5</v>
      </c>
      <c r="D44">
        <v>59455.5</v>
      </c>
      <c r="E44">
        <v>60239.5</v>
      </c>
    </row>
    <row r="45" spans="1:5" x14ac:dyDescent="0.35">
      <c r="A45" t="s">
        <v>43</v>
      </c>
      <c r="B45">
        <v>6071</v>
      </c>
      <c r="C45">
        <v>6165</v>
      </c>
      <c r="D45">
        <v>6343.5</v>
      </c>
      <c r="E45">
        <v>6425.5</v>
      </c>
    </row>
    <row r="46" spans="1:5" x14ac:dyDescent="0.35">
      <c r="A46" t="s">
        <v>44</v>
      </c>
      <c r="B46">
        <v>2393</v>
      </c>
      <c r="C46">
        <v>2332.5</v>
      </c>
      <c r="D46">
        <v>2293.5</v>
      </c>
      <c r="E46">
        <v>2232</v>
      </c>
    </row>
    <row r="47" spans="1:5" x14ac:dyDescent="0.35">
      <c r="A47" t="s">
        <v>45</v>
      </c>
      <c r="B47">
        <v>305.5</v>
      </c>
      <c r="C47">
        <v>291</v>
      </c>
      <c r="D47">
        <v>275</v>
      </c>
      <c r="E47">
        <v>255</v>
      </c>
    </row>
    <row r="48" spans="1:5" x14ac:dyDescent="0.35">
      <c r="A48" t="s">
        <v>46</v>
      </c>
      <c r="B48">
        <v>296</v>
      </c>
      <c r="C48">
        <v>297</v>
      </c>
      <c r="D48">
        <v>329.5</v>
      </c>
      <c r="E48">
        <v>304</v>
      </c>
    </row>
    <row r="49" spans="1:5" x14ac:dyDescent="0.35">
      <c r="A49" t="s">
        <v>47</v>
      </c>
      <c r="B49">
        <v>253.5</v>
      </c>
      <c r="C49">
        <v>256</v>
      </c>
      <c r="D49">
        <v>248.5</v>
      </c>
      <c r="E49">
        <v>254</v>
      </c>
    </row>
    <row r="50" spans="1:5" x14ac:dyDescent="0.35">
      <c r="A50" t="s">
        <v>48</v>
      </c>
      <c r="B50">
        <v>61</v>
      </c>
      <c r="C50">
        <v>63</v>
      </c>
      <c r="D50">
        <v>69.5</v>
      </c>
      <c r="E50">
        <v>71.5</v>
      </c>
    </row>
    <row r="51" spans="1:5" x14ac:dyDescent="0.35">
      <c r="A51" t="s">
        <v>49</v>
      </c>
      <c r="B51">
        <v>418</v>
      </c>
      <c r="C51">
        <v>415</v>
      </c>
      <c r="D51">
        <v>409.5</v>
      </c>
      <c r="E51">
        <v>426</v>
      </c>
    </row>
    <row r="52" spans="1:5" x14ac:dyDescent="0.35">
      <c r="A52" t="s">
        <v>50</v>
      </c>
      <c r="B52">
        <v>11883</v>
      </c>
      <c r="C52">
        <v>12050</v>
      </c>
      <c r="D52">
        <v>12298.5</v>
      </c>
      <c r="E52">
        <v>12587</v>
      </c>
    </row>
    <row r="53" spans="1:5" x14ac:dyDescent="0.35">
      <c r="A53" t="s">
        <v>51</v>
      </c>
      <c r="B53">
        <v>8746.5</v>
      </c>
      <c r="C53">
        <v>8756</v>
      </c>
      <c r="D53">
        <v>9225.5</v>
      </c>
      <c r="E53">
        <v>8981</v>
      </c>
    </row>
    <row r="54" spans="1:5" x14ac:dyDescent="0.35">
      <c r="A54" t="s">
        <v>52</v>
      </c>
      <c r="B54">
        <v>7035</v>
      </c>
      <c r="C54">
        <v>7341</v>
      </c>
      <c r="D54">
        <v>7727</v>
      </c>
      <c r="E54">
        <v>7862.5</v>
      </c>
    </row>
    <row r="55" spans="1:5" x14ac:dyDescent="0.35">
      <c r="A55" t="s">
        <v>53</v>
      </c>
      <c r="B55">
        <v>21028.5</v>
      </c>
      <c r="C55">
        <v>20943.5</v>
      </c>
      <c r="D55">
        <v>21009</v>
      </c>
      <c r="E55">
        <v>21479.5</v>
      </c>
    </row>
    <row r="56" spans="1:5" x14ac:dyDescent="0.35">
      <c r="A56" t="s">
        <v>54</v>
      </c>
      <c r="B56">
        <v>3630</v>
      </c>
      <c r="C56">
        <v>3609.5</v>
      </c>
      <c r="D56">
        <v>3622.5</v>
      </c>
      <c r="E56">
        <v>3545</v>
      </c>
    </row>
    <row r="57" spans="1:5" x14ac:dyDescent="0.35">
      <c r="A57" t="s">
        <v>55</v>
      </c>
      <c r="B57">
        <v>1195</v>
      </c>
      <c r="C57">
        <v>1207</v>
      </c>
      <c r="D57">
        <v>1286</v>
      </c>
      <c r="E57">
        <v>1295.5</v>
      </c>
    </row>
    <row r="58" spans="1:5" x14ac:dyDescent="0.35">
      <c r="A58" t="s">
        <v>56</v>
      </c>
      <c r="B58">
        <v>24471.5</v>
      </c>
      <c r="C58">
        <v>24346</v>
      </c>
      <c r="D58">
        <v>24490.5</v>
      </c>
      <c r="E58">
        <v>24154.5</v>
      </c>
    </row>
    <row r="59" spans="1:5" x14ac:dyDescent="0.35">
      <c r="A59" t="s">
        <v>57</v>
      </c>
      <c r="B59">
        <v>887</v>
      </c>
      <c r="C59">
        <v>884.5</v>
      </c>
      <c r="D59">
        <v>894</v>
      </c>
      <c r="E59">
        <v>891.5</v>
      </c>
    </row>
    <row r="60" spans="1:5" x14ac:dyDescent="0.35">
      <c r="A60" t="s">
        <v>58</v>
      </c>
      <c r="B60">
        <v>540.5</v>
      </c>
      <c r="C60">
        <v>542</v>
      </c>
      <c r="D60">
        <v>566</v>
      </c>
      <c r="E60">
        <v>546.5</v>
      </c>
    </row>
    <row r="61" spans="1:5" x14ac:dyDescent="0.35">
      <c r="A61" t="s">
        <v>59</v>
      </c>
      <c r="B61">
        <v>247</v>
      </c>
      <c r="C61">
        <v>253.5</v>
      </c>
      <c r="D61">
        <v>270</v>
      </c>
      <c r="E61">
        <v>258</v>
      </c>
    </row>
    <row r="62" spans="1:5" x14ac:dyDescent="0.35">
      <c r="A62" t="s">
        <v>60</v>
      </c>
      <c r="B62">
        <v>6252.5</v>
      </c>
      <c r="C62">
        <v>6224.5</v>
      </c>
      <c r="D62">
        <v>6299.5</v>
      </c>
      <c r="E62">
        <v>6328.5</v>
      </c>
    </row>
    <row r="63" spans="1:5" x14ac:dyDescent="0.35">
      <c r="A63" t="s">
        <v>61</v>
      </c>
      <c r="B63">
        <v>20290</v>
      </c>
      <c r="C63">
        <v>19735</v>
      </c>
      <c r="D63">
        <v>18861.5</v>
      </c>
      <c r="E63">
        <v>18568.5</v>
      </c>
    </row>
    <row r="64" spans="1:5" x14ac:dyDescent="0.35">
      <c r="A64" t="s">
        <v>62</v>
      </c>
      <c r="B64">
        <v>56</v>
      </c>
      <c r="C64">
        <v>58</v>
      </c>
      <c r="D64">
        <v>75.5</v>
      </c>
      <c r="E64">
        <v>104</v>
      </c>
    </row>
    <row r="65" spans="1:5" x14ac:dyDescent="0.35">
      <c r="A65" t="s">
        <v>63</v>
      </c>
      <c r="B65">
        <v>416</v>
      </c>
      <c r="C65">
        <v>360.5</v>
      </c>
      <c r="D65">
        <v>303</v>
      </c>
      <c r="E65">
        <v>288</v>
      </c>
    </row>
    <row r="66" spans="1:5" x14ac:dyDescent="0.35">
      <c r="A66" t="s">
        <v>64</v>
      </c>
      <c r="B66">
        <v>2992.5</v>
      </c>
      <c r="C66">
        <v>3019.5</v>
      </c>
      <c r="D66">
        <v>3219</v>
      </c>
      <c r="E66">
        <v>3250</v>
      </c>
    </row>
    <row r="67" spans="1:5" x14ac:dyDescent="0.35">
      <c r="A67" t="s">
        <v>65</v>
      </c>
      <c r="B67">
        <v>1236.5</v>
      </c>
      <c r="C67">
        <v>1251</v>
      </c>
      <c r="D67">
        <v>1303.5</v>
      </c>
      <c r="E67">
        <v>1341</v>
      </c>
    </row>
    <row r="68" spans="1:5" x14ac:dyDescent="0.35">
      <c r="A68" t="s">
        <v>66</v>
      </c>
      <c r="B68">
        <v>150</v>
      </c>
      <c r="C68">
        <v>152</v>
      </c>
      <c r="D68">
        <v>175</v>
      </c>
      <c r="E68">
        <v>194</v>
      </c>
    </row>
    <row r="69" spans="1:5" x14ac:dyDescent="0.35">
      <c r="A69" t="s">
        <v>67</v>
      </c>
      <c r="B69">
        <v>5693.5</v>
      </c>
      <c r="C69">
        <v>5653</v>
      </c>
      <c r="D69">
        <v>5661.5</v>
      </c>
      <c r="E69">
        <v>5572.5</v>
      </c>
    </row>
    <row r="70" spans="1:5" x14ac:dyDescent="0.35">
      <c r="A70" t="s">
        <v>68</v>
      </c>
      <c r="B70">
        <v>4490.5</v>
      </c>
      <c r="C70">
        <v>4483</v>
      </c>
      <c r="D70">
        <v>4525</v>
      </c>
      <c r="E70">
        <v>4487</v>
      </c>
    </row>
    <row r="71" spans="1:5" x14ac:dyDescent="0.35">
      <c r="A71" t="s">
        <v>69</v>
      </c>
      <c r="B71">
        <v>1096.5</v>
      </c>
      <c r="C71">
        <v>1106</v>
      </c>
      <c r="D71">
        <v>1123.5</v>
      </c>
      <c r="E71">
        <v>1138.5</v>
      </c>
    </row>
    <row r="72" spans="1:5" x14ac:dyDescent="0.35">
      <c r="A72" t="s">
        <v>70</v>
      </c>
      <c r="B72">
        <v>365</v>
      </c>
      <c r="C72">
        <v>362</v>
      </c>
      <c r="D72">
        <v>379.5</v>
      </c>
      <c r="E72">
        <v>412.5</v>
      </c>
    </row>
    <row r="73" spans="1:5" x14ac:dyDescent="0.35">
      <c r="A73" t="s">
        <v>71</v>
      </c>
      <c r="B73">
        <v>415</v>
      </c>
      <c r="C73">
        <v>410</v>
      </c>
      <c r="D73">
        <v>395.5</v>
      </c>
      <c r="E73">
        <v>398</v>
      </c>
    </row>
    <row r="74" spans="1:5" x14ac:dyDescent="0.35">
      <c r="A74" t="s">
        <v>72</v>
      </c>
      <c r="B74">
        <v>1227</v>
      </c>
      <c r="C74">
        <v>1223</v>
      </c>
      <c r="D74">
        <v>1232</v>
      </c>
      <c r="E74">
        <v>1248.5</v>
      </c>
    </row>
    <row r="75" spans="1:5" x14ac:dyDescent="0.35">
      <c r="A75" t="s">
        <v>73</v>
      </c>
      <c r="B75">
        <v>1979</v>
      </c>
      <c r="C75">
        <v>1985.5</v>
      </c>
      <c r="D75">
        <v>1990</v>
      </c>
      <c r="E75">
        <v>2006.5</v>
      </c>
    </row>
    <row r="76" spans="1:5" x14ac:dyDescent="0.35">
      <c r="A76" t="s">
        <v>74</v>
      </c>
      <c r="B76">
        <v>68</v>
      </c>
      <c r="C76">
        <v>67</v>
      </c>
      <c r="D76">
        <v>72.5</v>
      </c>
      <c r="E76">
        <v>69</v>
      </c>
    </row>
    <row r="77" spans="1:5" x14ac:dyDescent="0.35">
      <c r="A77" t="s">
        <v>75</v>
      </c>
      <c r="B77">
        <v>440</v>
      </c>
      <c r="C77">
        <v>439.5</v>
      </c>
      <c r="D77">
        <v>451</v>
      </c>
      <c r="E77">
        <v>466</v>
      </c>
    </row>
    <row r="78" spans="1:5" x14ac:dyDescent="0.35">
      <c r="A78" t="s">
        <v>76</v>
      </c>
      <c r="B78">
        <v>199</v>
      </c>
      <c r="C78">
        <v>195</v>
      </c>
      <c r="D78">
        <v>217</v>
      </c>
      <c r="E78">
        <v>199</v>
      </c>
    </row>
    <row r="79" spans="1:5" x14ac:dyDescent="0.35">
      <c r="A79" t="s">
        <v>77</v>
      </c>
      <c r="B79">
        <v>143</v>
      </c>
      <c r="C79">
        <v>139</v>
      </c>
      <c r="D79">
        <v>167.5</v>
      </c>
      <c r="E79">
        <v>153</v>
      </c>
    </row>
    <row r="80" spans="1:5" x14ac:dyDescent="0.35">
      <c r="A80" t="s">
        <v>78</v>
      </c>
      <c r="B80">
        <v>69969.5</v>
      </c>
      <c r="C80">
        <v>71260.5</v>
      </c>
      <c r="D80">
        <v>72924.5</v>
      </c>
      <c r="E80">
        <v>73784</v>
      </c>
    </row>
    <row r="81" spans="1:5" x14ac:dyDescent="0.35">
      <c r="A81" t="s">
        <v>79</v>
      </c>
      <c r="B81">
        <v>184</v>
      </c>
      <c r="C81">
        <v>192</v>
      </c>
      <c r="D81">
        <v>186</v>
      </c>
      <c r="E81">
        <v>187</v>
      </c>
    </row>
    <row r="82" spans="1:5" x14ac:dyDescent="0.35">
      <c r="A82" t="s">
        <v>80</v>
      </c>
      <c r="B82">
        <v>201.5</v>
      </c>
      <c r="C82">
        <v>204</v>
      </c>
      <c r="D82">
        <v>223</v>
      </c>
      <c r="E82">
        <v>82</v>
      </c>
    </row>
    <row r="83" spans="1:5" x14ac:dyDescent="0.35">
      <c r="A83" t="s">
        <v>81</v>
      </c>
      <c r="B83">
        <v>148</v>
      </c>
      <c r="C83">
        <v>151</v>
      </c>
      <c r="D83">
        <v>156.5</v>
      </c>
      <c r="E83">
        <v>125.5</v>
      </c>
    </row>
    <row r="84" spans="1:5" x14ac:dyDescent="0.35">
      <c r="A84" t="s">
        <v>82</v>
      </c>
      <c r="B84">
        <v>67</v>
      </c>
      <c r="C84">
        <v>110</v>
      </c>
      <c r="D84">
        <v>119</v>
      </c>
      <c r="E84">
        <v>141.5</v>
      </c>
    </row>
    <row r="85" spans="1:5" x14ac:dyDescent="0.35">
      <c r="A85" t="s">
        <v>83</v>
      </c>
      <c r="B85">
        <v>193</v>
      </c>
      <c r="C85">
        <v>201.5</v>
      </c>
      <c r="D85">
        <v>202.5</v>
      </c>
      <c r="E85">
        <v>209</v>
      </c>
    </row>
    <row r="86" spans="1:5" x14ac:dyDescent="0.35">
      <c r="A86" t="s">
        <v>84</v>
      </c>
      <c r="B86">
        <v>97.5</v>
      </c>
      <c r="C86">
        <v>99</v>
      </c>
      <c r="D86">
        <v>101.5</v>
      </c>
      <c r="E86">
        <v>102</v>
      </c>
    </row>
    <row r="87" spans="1:5" x14ac:dyDescent="0.35">
      <c r="A87" t="s">
        <v>85</v>
      </c>
      <c r="B87">
        <v>686</v>
      </c>
      <c r="C87">
        <v>691</v>
      </c>
      <c r="D87">
        <v>715.5</v>
      </c>
      <c r="E87">
        <v>687.5</v>
      </c>
    </row>
    <row r="88" spans="1:5" x14ac:dyDescent="0.35">
      <c r="A88" t="s">
        <v>86</v>
      </c>
      <c r="B88">
        <v>843</v>
      </c>
      <c r="C88">
        <v>873</v>
      </c>
      <c r="D88">
        <v>900</v>
      </c>
      <c r="E88">
        <v>910.5</v>
      </c>
    </row>
    <row r="89" spans="1:5" x14ac:dyDescent="0.35">
      <c r="A89" t="s">
        <v>87</v>
      </c>
      <c r="B89">
        <v>4254.5</v>
      </c>
      <c r="C89">
        <v>4272.5</v>
      </c>
      <c r="D89">
        <v>4395</v>
      </c>
      <c r="E89">
        <v>4431.5</v>
      </c>
    </row>
    <row r="90" spans="1:5" x14ac:dyDescent="0.35">
      <c r="A90" t="s">
        <v>88</v>
      </c>
      <c r="B90">
        <v>1222</v>
      </c>
      <c r="C90">
        <v>1244.5</v>
      </c>
      <c r="D90">
        <v>1269</v>
      </c>
      <c r="E90">
        <v>1311.5</v>
      </c>
    </row>
    <row r="91" spans="1:5" x14ac:dyDescent="0.35">
      <c r="A91" t="s">
        <v>89</v>
      </c>
      <c r="B91">
        <v>705</v>
      </c>
      <c r="C91">
        <v>701</v>
      </c>
      <c r="D91">
        <v>698</v>
      </c>
      <c r="E91">
        <v>688</v>
      </c>
    </row>
    <row r="92" spans="1:5" x14ac:dyDescent="0.35">
      <c r="A92" t="s">
        <v>90</v>
      </c>
      <c r="B92">
        <v>28366.5</v>
      </c>
      <c r="C92">
        <v>28337.5</v>
      </c>
      <c r="D92">
        <v>28615</v>
      </c>
      <c r="E92">
        <v>28349</v>
      </c>
    </row>
    <row r="93" spans="1:5" x14ac:dyDescent="0.35">
      <c r="A93" t="s">
        <v>91</v>
      </c>
      <c r="B93">
        <v>14165.5</v>
      </c>
      <c r="C93">
        <v>14308.5</v>
      </c>
      <c r="D93">
        <v>14617</v>
      </c>
      <c r="E93">
        <v>14746.5</v>
      </c>
    </row>
    <row r="94" spans="1:5" x14ac:dyDescent="0.35">
      <c r="A94" t="s">
        <v>92</v>
      </c>
      <c r="B94">
        <v>913.5</v>
      </c>
      <c r="C94">
        <v>937</v>
      </c>
      <c r="D94">
        <v>983</v>
      </c>
      <c r="E94">
        <v>997</v>
      </c>
    </row>
    <row r="95" spans="1:5" x14ac:dyDescent="0.35">
      <c r="A95" t="s">
        <v>93</v>
      </c>
      <c r="B95">
        <v>736</v>
      </c>
      <c r="C95">
        <v>740</v>
      </c>
      <c r="D95">
        <v>805</v>
      </c>
      <c r="E95">
        <v>783.5</v>
      </c>
    </row>
    <row r="96" spans="1:5" x14ac:dyDescent="0.35">
      <c r="A96" t="s">
        <v>94</v>
      </c>
      <c r="B96">
        <v>231</v>
      </c>
      <c r="C96">
        <v>230.5</v>
      </c>
      <c r="D96">
        <v>238</v>
      </c>
      <c r="E96">
        <v>214.5</v>
      </c>
    </row>
    <row r="97" spans="1:5" x14ac:dyDescent="0.35">
      <c r="A97" t="s">
        <v>95</v>
      </c>
      <c r="B97">
        <v>277</v>
      </c>
      <c r="C97">
        <v>290</v>
      </c>
      <c r="D97">
        <v>308</v>
      </c>
      <c r="E97">
        <v>314</v>
      </c>
    </row>
    <row r="98" spans="1:5" x14ac:dyDescent="0.35">
      <c r="A98" t="s">
        <v>96</v>
      </c>
      <c r="B98">
        <v>103</v>
      </c>
      <c r="C98">
        <v>101</v>
      </c>
      <c r="D98">
        <v>107.5</v>
      </c>
      <c r="E98">
        <v>101.5</v>
      </c>
    </row>
    <row r="99" spans="1:5" x14ac:dyDescent="0.35">
      <c r="A99" t="s">
        <v>97</v>
      </c>
      <c r="B99">
        <v>72.5</v>
      </c>
      <c r="C99">
        <v>73</v>
      </c>
      <c r="D99">
        <v>69</v>
      </c>
      <c r="E99">
        <v>83</v>
      </c>
    </row>
    <row r="100" spans="1:5" x14ac:dyDescent="0.35">
      <c r="A100" t="s">
        <v>98</v>
      </c>
      <c r="B100">
        <v>24</v>
      </c>
      <c r="C100">
        <v>23.5</v>
      </c>
      <c r="D100">
        <v>29.5</v>
      </c>
      <c r="E100">
        <v>28</v>
      </c>
    </row>
    <row r="101" spans="1:5" x14ac:dyDescent="0.35">
      <c r="A101" t="s">
        <v>99</v>
      </c>
      <c r="B101">
        <v>206</v>
      </c>
      <c r="C101">
        <v>205</v>
      </c>
      <c r="D101">
        <v>195.5</v>
      </c>
      <c r="E101">
        <v>188.5</v>
      </c>
    </row>
    <row r="102" spans="1:5" x14ac:dyDescent="0.35">
      <c r="A102" t="s">
        <v>100</v>
      </c>
      <c r="B102">
        <v>449.5</v>
      </c>
      <c r="C102">
        <v>470.5</v>
      </c>
      <c r="D102">
        <v>467.5</v>
      </c>
      <c r="E102">
        <v>454</v>
      </c>
    </row>
    <row r="103" spans="1:5" x14ac:dyDescent="0.35">
      <c r="A103" t="s">
        <v>101</v>
      </c>
      <c r="B103">
        <v>32.5</v>
      </c>
      <c r="C103">
        <v>29.5</v>
      </c>
      <c r="D103">
        <v>37</v>
      </c>
      <c r="E103">
        <v>36.5</v>
      </c>
    </row>
    <row r="104" spans="1:5" x14ac:dyDescent="0.35">
      <c r="A104" t="s">
        <v>102</v>
      </c>
      <c r="B104">
        <v>1751</v>
      </c>
      <c r="C104">
        <v>1759</v>
      </c>
      <c r="D104">
        <v>1845</v>
      </c>
      <c r="E104">
        <v>1888</v>
      </c>
    </row>
    <row r="105" spans="1:5" x14ac:dyDescent="0.35">
      <c r="A105" t="s">
        <v>103</v>
      </c>
      <c r="B105">
        <v>191</v>
      </c>
      <c r="C105">
        <v>201</v>
      </c>
      <c r="D105">
        <v>203.5</v>
      </c>
      <c r="E105">
        <v>197</v>
      </c>
    </row>
    <row r="106" spans="1:5" x14ac:dyDescent="0.35">
      <c r="A106" t="s">
        <v>104</v>
      </c>
      <c r="B106">
        <v>318.5</v>
      </c>
      <c r="C106">
        <v>322.5</v>
      </c>
      <c r="D106">
        <v>316</v>
      </c>
      <c r="E106">
        <v>308.5</v>
      </c>
    </row>
    <row r="107" spans="1:5" x14ac:dyDescent="0.35">
      <c r="A107" t="s">
        <v>105</v>
      </c>
      <c r="B107">
        <v>183</v>
      </c>
      <c r="C107">
        <v>182</v>
      </c>
      <c r="D107">
        <v>162</v>
      </c>
      <c r="E107">
        <v>142</v>
      </c>
    </row>
    <row r="108" spans="1:5" x14ac:dyDescent="0.35">
      <c r="A108" t="s">
        <v>106</v>
      </c>
      <c r="B108">
        <v>152</v>
      </c>
      <c r="C108">
        <v>156</v>
      </c>
      <c r="D108">
        <v>157</v>
      </c>
      <c r="E108">
        <v>156</v>
      </c>
    </row>
    <row r="109" spans="1:5" x14ac:dyDescent="0.35">
      <c r="A109" t="s">
        <v>107</v>
      </c>
      <c r="B109">
        <v>287.5</v>
      </c>
      <c r="C109">
        <v>287.5</v>
      </c>
      <c r="D109">
        <v>291.5</v>
      </c>
      <c r="E109">
        <v>287.5</v>
      </c>
    </row>
    <row r="110" spans="1:5" x14ac:dyDescent="0.35">
      <c r="A110" t="s">
        <v>108</v>
      </c>
      <c r="B110">
        <v>18732.5</v>
      </c>
      <c r="C110">
        <v>19273</v>
      </c>
      <c r="D110">
        <v>19957.5</v>
      </c>
      <c r="E110">
        <v>20440</v>
      </c>
    </row>
    <row r="111" spans="1:5" x14ac:dyDescent="0.35">
      <c r="A111" t="s">
        <v>109</v>
      </c>
      <c r="B111">
        <v>104</v>
      </c>
      <c r="C111">
        <v>95</v>
      </c>
      <c r="D111">
        <v>85</v>
      </c>
      <c r="E111">
        <v>79</v>
      </c>
    </row>
    <row r="112" spans="1:5" x14ac:dyDescent="0.35">
      <c r="A112" t="s">
        <v>110</v>
      </c>
      <c r="B112">
        <v>1759</v>
      </c>
      <c r="C112">
        <v>1764</v>
      </c>
      <c r="D112">
        <v>1945</v>
      </c>
      <c r="E112">
        <v>1945</v>
      </c>
    </row>
    <row r="113" spans="1:5" x14ac:dyDescent="0.35">
      <c r="A113" t="s">
        <v>111</v>
      </c>
      <c r="B113">
        <v>2370</v>
      </c>
      <c r="C113">
        <v>2394.5</v>
      </c>
      <c r="D113">
        <v>2362.5</v>
      </c>
      <c r="E113">
        <v>2491</v>
      </c>
    </row>
    <row r="114" spans="1:5" x14ac:dyDescent="0.35">
      <c r="A114" t="s">
        <v>112</v>
      </c>
      <c r="B114">
        <v>637</v>
      </c>
      <c r="C114">
        <v>623</v>
      </c>
      <c r="D114">
        <v>631.5</v>
      </c>
      <c r="E114">
        <v>662.5</v>
      </c>
    </row>
    <row r="115" spans="1:5" x14ac:dyDescent="0.35">
      <c r="A115" t="s">
        <v>113</v>
      </c>
      <c r="B115">
        <v>500</v>
      </c>
      <c r="C115">
        <v>485.5</v>
      </c>
      <c r="D115">
        <v>468</v>
      </c>
      <c r="E115">
        <v>454</v>
      </c>
    </row>
    <row r="116" spans="1:5" x14ac:dyDescent="0.35">
      <c r="A116" t="s">
        <v>114</v>
      </c>
      <c r="B116">
        <v>5698.5</v>
      </c>
      <c r="C116">
        <v>5690.5</v>
      </c>
      <c r="D116">
        <v>5726</v>
      </c>
      <c r="E116">
        <v>5766</v>
      </c>
    </row>
    <row r="117" spans="1:5" x14ac:dyDescent="0.35">
      <c r="A117" t="s">
        <v>115</v>
      </c>
      <c r="B117">
        <v>226.5</v>
      </c>
      <c r="C117">
        <v>228.5</v>
      </c>
      <c r="D117">
        <v>236</v>
      </c>
      <c r="E117">
        <v>237</v>
      </c>
    </row>
    <row r="118" spans="1:5" x14ac:dyDescent="0.35">
      <c r="A118" t="s">
        <v>116</v>
      </c>
      <c r="B118">
        <v>1318</v>
      </c>
      <c r="C118">
        <v>1263.5</v>
      </c>
      <c r="D118">
        <v>1296.5</v>
      </c>
      <c r="E118">
        <v>1321</v>
      </c>
    </row>
    <row r="119" spans="1:5" x14ac:dyDescent="0.35">
      <c r="A119" t="s">
        <v>117</v>
      </c>
      <c r="B119">
        <v>3247</v>
      </c>
      <c r="C119">
        <v>3230</v>
      </c>
      <c r="D119">
        <v>3203</v>
      </c>
      <c r="E119">
        <v>3212.5</v>
      </c>
    </row>
    <row r="120" spans="1:5" x14ac:dyDescent="0.35">
      <c r="A120" t="s">
        <v>118</v>
      </c>
      <c r="B120">
        <v>190</v>
      </c>
      <c r="C120">
        <v>191</v>
      </c>
      <c r="D120">
        <v>208.5</v>
      </c>
      <c r="E120">
        <v>203.5</v>
      </c>
    </row>
    <row r="121" spans="1:5" x14ac:dyDescent="0.35">
      <c r="A121" t="s">
        <v>119</v>
      </c>
      <c r="B121">
        <v>834</v>
      </c>
      <c r="C121">
        <v>817</v>
      </c>
      <c r="D121">
        <v>798</v>
      </c>
      <c r="E121">
        <v>764</v>
      </c>
    </row>
    <row r="122" spans="1:5" x14ac:dyDescent="0.35">
      <c r="A122" t="s">
        <v>120</v>
      </c>
      <c r="B122">
        <v>1304.5</v>
      </c>
      <c r="C122">
        <v>1318.5</v>
      </c>
      <c r="D122">
        <v>1356.5</v>
      </c>
      <c r="E122">
        <v>1354</v>
      </c>
    </row>
    <row r="123" spans="1:5" x14ac:dyDescent="0.35">
      <c r="A123" t="s">
        <v>121</v>
      </c>
      <c r="B123">
        <v>579</v>
      </c>
      <c r="C123">
        <v>589</v>
      </c>
      <c r="D123">
        <v>632</v>
      </c>
      <c r="E123">
        <v>679.5</v>
      </c>
    </row>
    <row r="124" spans="1:5" x14ac:dyDescent="0.35">
      <c r="A124" t="s">
        <v>122</v>
      </c>
      <c r="B124">
        <v>169.5</v>
      </c>
      <c r="C124">
        <v>180.5</v>
      </c>
      <c r="D124">
        <v>163</v>
      </c>
      <c r="E124">
        <v>150</v>
      </c>
    </row>
    <row r="125" spans="1:5" x14ac:dyDescent="0.35">
      <c r="A125" t="s">
        <v>123</v>
      </c>
      <c r="B125">
        <v>361</v>
      </c>
      <c r="C125">
        <v>355</v>
      </c>
      <c r="D125">
        <v>346.5</v>
      </c>
      <c r="E125">
        <v>367.5</v>
      </c>
    </row>
    <row r="126" spans="1:5" x14ac:dyDescent="0.35">
      <c r="A126" t="s">
        <v>124</v>
      </c>
      <c r="B126">
        <v>214</v>
      </c>
      <c r="C126">
        <v>206.5</v>
      </c>
      <c r="D126">
        <v>218</v>
      </c>
      <c r="E126">
        <v>217</v>
      </c>
    </row>
    <row r="127" spans="1:5" x14ac:dyDescent="0.35">
      <c r="A127" t="s">
        <v>125</v>
      </c>
      <c r="B127">
        <v>300</v>
      </c>
      <c r="C127">
        <v>301</v>
      </c>
      <c r="D127">
        <v>314</v>
      </c>
      <c r="E127">
        <v>311.5</v>
      </c>
    </row>
    <row r="128" spans="1:5" x14ac:dyDescent="0.35">
      <c r="A128" t="s">
        <v>126</v>
      </c>
      <c r="B128">
        <v>154</v>
      </c>
      <c r="C128">
        <v>159</v>
      </c>
      <c r="D128">
        <v>160.5</v>
      </c>
      <c r="E128">
        <v>174</v>
      </c>
    </row>
    <row r="129" spans="1:5" x14ac:dyDescent="0.35">
      <c r="A129" t="s">
        <v>127</v>
      </c>
      <c r="B129">
        <v>293.5</v>
      </c>
      <c r="C129">
        <v>296</v>
      </c>
      <c r="D129">
        <v>309.5</v>
      </c>
      <c r="E129">
        <v>310.5</v>
      </c>
    </row>
    <row r="130" spans="1:5" x14ac:dyDescent="0.35">
      <c r="A130" t="s">
        <v>128</v>
      </c>
      <c r="B130">
        <v>684</v>
      </c>
      <c r="C130">
        <v>675</v>
      </c>
      <c r="D130">
        <v>729.5</v>
      </c>
      <c r="E130">
        <v>759</v>
      </c>
    </row>
    <row r="131" spans="1:5" x14ac:dyDescent="0.35">
      <c r="A131" t="s">
        <v>129</v>
      </c>
      <c r="B131">
        <v>517</v>
      </c>
      <c r="C131">
        <v>510.5</v>
      </c>
      <c r="D131">
        <v>533.5</v>
      </c>
      <c r="E131">
        <v>525.5</v>
      </c>
    </row>
    <row r="132" spans="1:5" x14ac:dyDescent="0.35">
      <c r="A132" t="s">
        <v>130</v>
      </c>
      <c r="B132">
        <v>502</v>
      </c>
      <c r="C132">
        <v>527</v>
      </c>
      <c r="D132">
        <v>556.5</v>
      </c>
      <c r="E132">
        <v>582</v>
      </c>
    </row>
    <row r="133" spans="1:5" x14ac:dyDescent="0.35">
      <c r="A133" t="s">
        <v>131</v>
      </c>
      <c r="B133">
        <v>275.5</v>
      </c>
      <c r="C133">
        <v>281.5</v>
      </c>
      <c r="D133">
        <v>306.5</v>
      </c>
      <c r="E133">
        <v>311</v>
      </c>
    </row>
    <row r="134" spans="1:5" x14ac:dyDescent="0.35">
      <c r="A134" t="s">
        <v>132</v>
      </c>
      <c r="B134">
        <v>1517</v>
      </c>
      <c r="C134">
        <v>1523</v>
      </c>
      <c r="D134">
        <v>1552.5</v>
      </c>
      <c r="E134">
        <v>1635.5</v>
      </c>
    </row>
    <row r="135" spans="1:5" x14ac:dyDescent="0.35">
      <c r="A135" t="s">
        <v>133</v>
      </c>
      <c r="B135">
        <v>183.5</v>
      </c>
      <c r="C135">
        <v>189</v>
      </c>
      <c r="D135">
        <v>198</v>
      </c>
      <c r="E135">
        <v>181</v>
      </c>
    </row>
    <row r="136" spans="1:5" x14ac:dyDescent="0.35">
      <c r="A136" t="s">
        <v>134</v>
      </c>
      <c r="B136">
        <v>1335</v>
      </c>
      <c r="C136">
        <v>1350</v>
      </c>
      <c r="D136">
        <v>1414</v>
      </c>
      <c r="E136">
        <v>1471</v>
      </c>
    </row>
    <row r="137" spans="1:5" x14ac:dyDescent="0.35">
      <c r="A137" t="s">
        <v>135</v>
      </c>
      <c r="B137">
        <v>242</v>
      </c>
      <c r="C137">
        <v>246</v>
      </c>
      <c r="D137">
        <v>252.5</v>
      </c>
      <c r="E137">
        <v>247</v>
      </c>
    </row>
    <row r="138" spans="1:5" x14ac:dyDescent="0.35">
      <c r="A138" t="s">
        <v>136</v>
      </c>
      <c r="B138">
        <v>242.5</v>
      </c>
      <c r="C138">
        <v>250</v>
      </c>
      <c r="D138">
        <v>248.5</v>
      </c>
      <c r="E138">
        <v>242.5</v>
      </c>
    </row>
    <row r="139" spans="1:5" x14ac:dyDescent="0.35">
      <c r="A139" t="s">
        <v>137</v>
      </c>
      <c r="B139">
        <v>13634</v>
      </c>
      <c r="C139">
        <v>13862.5</v>
      </c>
      <c r="D139">
        <v>14340.5</v>
      </c>
      <c r="E139">
        <v>14421.5</v>
      </c>
    </row>
    <row r="140" spans="1:5" x14ac:dyDescent="0.35">
      <c r="A140" t="s">
        <v>138</v>
      </c>
      <c r="B140">
        <v>10020.5</v>
      </c>
      <c r="C140">
        <v>10059</v>
      </c>
      <c r="D140">
        <v>10073.5</v>
      </c>
      <c r="E140">
        <v>10062.5</v>
      </c>
    </row>
    <row r="141" spans="1:5" x14ac:dyDescent="0.35">
      <c r="A141" t="s">
        <v>139</v>
      </c>
      <c r="B141">
        <v>679.5</v>
      </c>
      <c r="C141">
        <v>686</v>
      </c>
      <c r="D141">
        <v>673.5</v>
      </c>
      <c r="E141">
        <v>681</v>
      </c>
    </row>
    <row r="142" spans="1:5" x14ac:dyDescent="0.35">
      <c r="A142" t="s">
        <v>140</v>
      </c>
      <c r="B142">
        <v>474.5</v>
      </c>
      <c r="C142">
        <v>467.5</v>
      </c>
      <c r="D142">
        <v>457.5</v>
      </c>
      <c r="E142">
        <v>468</v>
      </c>
    </row>
    <row r="143" spans="1:5" x14ac:dyDescent="0.35">
      <c r="A143" t="s">
        <v>141</v>
      </c>
      <c r="B143">
        <v>365</v>
      </c>
      <c r="C143">
        <v>373</v>
      </c>
      <c r="D143">
        <v>391.5</v>
      </c>
      <c r="E143">
        <v>406</v>
      </c>
    </row>
    <row r="144" spans="1:5" x14ac:dyDescent="0.35">
      <c r="A144" t="s">
        <v>142</v>
      </c>
      <c r="B144">
        <v>889</v>
      </c>
      <c r="C144">
        <v>899</v>
      </c>
      <c r="D144">
        <v>896.5</v>
      </c>
      <c r="E144">
        <v>930</v>
      </c>
    </row>
    <row r="145" spans="1:5" x14ac:dyDescent="0.35">
      <c r="A145" t="s">
        <v>143</v>
      </c>
      <c r="B145">
        <v>292</v>
      </c>
      <c r="C145">
        <v>296</v>
      </c>
      <c r="D145">
        <v>322</v>
      </c>
      <c r="E145">
        <v>329</v>
      </c>
    </row>
    <row r="146" spans="1:5" x14ac:dyDescent="0.35">
      <c r="A146" t="s">
        <v>144</v>
      </c>
      <c r="B146">
        <v>417</v>
      </c>
      <c r="C146">
        <v>417.5</v>
      </c>
      <c r="D146">
        <v>424.5</v>
      </c>
      <c r="E146">
        <v>398.5</v>
      </c>
    </row>
    <row r="147" spans="1:5" x14ac:dyDescent="0.35">
      <c r="A147" t="s">
        <v>145</v>
      </c>
      <c r="B147">
        <v>2430.5</v>
      </c>
      <c r="C147">
        <v>2509</v>
      </c>
      <c r="D147">
        <v>2592.5</v>
      </c>
      <c r="E147">
        <v>2589.5</v>
      </c>
    </row>
    <row r="148" spans="1:5" x14ac:dyDescent="0.35">
      <c r="A148" t="s">
        <v>146</v>
      </c>
      <c r="B148">
        <v>316</v>
      </c>
      <c r="C148">
        <v>310.5</v>
      </c>
      <c r="D148">
        <v>316.5</v>
      </c>
      <c r="E148">
        <v>302</v>
      </c>
    </row>
    <row r="149" spans="1:5" x14ac:dyDescent="0.35">
      <c r="A149" t="s">
        <v>147</v>
      </c>
      <c r="B149">
        <v>180.5</v>
      </c>
      <c r="C149">
        <v>174.5</v>
      </c>
      <c r="D149">
        <v>168.5</v>
      </c>
      <c r="E149">
        <v>145.5</v>
      </c>
    </row>
    <row r="150" spans="1:5" x14ac:dyDescent="0.35">
      <c r="A150" t="s">
        <v>148</v>
      </c>
      <c r="B150">
        <v>189</v>
      </c>
      <c r="C150">
        <v>182</v>
      </c>
      <c r="D150">
        <v>166</v>
      </c>
      <c r="E150">
        <v>202</v>
      </c>
    </row>
    <row r="151" spans="1:5" x14ac:dyDescent="0.35">
      <c r="A151" t="s">
        <v>149</v>
      </c>
      <c r="B151">
        <v>558</v>
      </c>
      <c r="C151">
        <v>569</v>
      </c>
      <c r="D151">
        <v>581</v>
      </c>
      <c r="E151">
        <v>582.5</v>
      </c>
    </row>
    <row r="152" spans="1:5" x14ac:dyDescent="0.35">
      <c r="A152" t="s">
        <v>150</v>
      </c>
      <c r="B152">
        <v>70</v>
      </c>
      <c r="C152">
        <v>71</v>
      </c>
      <c r="D152">
        <v>80</v>
      </c>
      <c r="E152">
        <v>74</v>
      </c>
    </row>
    <row r="153" spans="1:5" x14ac:dyDescent="0.35">
      <c r="A153" t="s">
        <v>151</v>
      </c>
      <c r="B153">
        <v>771</v>
      </c>
      <c r="C153">
        <v>801</v>
      </c>
      <c r="D153">
        <v>871</v>
      </c>
      <c r="E153">
        <v>879.5</v>
      </c>
    </row>
    <row r="154" spans="1:5" x14ac:dyDescent="0.35">
      <c r="A154" t="s">
        <v>152</v>
      </c>
      <c r="B154">
        <v>167</v>
      </c>
      <c r="C154">
        <v>170</v>
      </c>
      <c r="D154">
        <v>165.5</v>
      </c>
      <c r="E154">
        <v>174.5</v>
      </c>
    </row>
    <row r="155" spans="1:5" x14ac:dyDescent="0.35">
      <c r="A155" t="s">
        <v>153</v>
      </c>
      <c r="B155">
        <v>210</v>
      </c>
      <c r="C155">
        <v>216</v>
      </c>
      <c r="D155">
        <v>208.5</v>
      </c>
      <c r="E155">
        <v>210.5</v>
      </c>
    </row>
    <row r="156" spans="1:5" x14ac:dyDescent="0.35">
      <c r="A156" t="s">
        <v>154</v>
      </c>
      <c r="B156">
        <v>126</v>
      </c>
      <c r="C156">
        <v>131</v>
      </c>
      <c r="D156">
        <v>114</v>
      </c>
      <c r="E156">
        <v>134.5</v>
      </c>
    </row>
    <row r="157" spans="1:5" x14ac:dyDescent="0.35">
      <c r="A157" t="s">
        <v>155</v>
      </c>
      <c r="B157">
        <v>3395.5</v>
      </c>
      <c r="C157">
        <v>3409</v>
      </c>
      <c r="D157">
        <v>3486</v>
      </c>
      <c r="E157">
        <v>3492</v>
      </c>
    </row>
    <row r="158" spans="1:5" x14ac:dyDescent="0.35">
      <c r="A158" t="s">
        <v>156</v>
      </c>
      <c r="B158">
        <v>275</v>
      </c>
      <c r="C158">
        <v>266.5</v>
      </c>
      <c r="D158">
        <v>286.5</v>
      </c>
      <c r="E158">
        <v>336</v>
      </c>
    </row>
    <row r="159" spans="1:5" x14ac:dyDescent="0.35">
      <c r="A159" t="s">
        <v>157</v>
      </c>
      <c r="B159">
        <v>1716</v>
      </c>
      <c r="C159">
        <v>1815</v>
      </c>
      <c r="D159">
        <v>1944</v>
      </c>
      <c r="E159">
        <v>2023.5</v>
      </c>
    </row>
    <row r="160" spans="1:5" x14ac:dyDescent="0.35">
      <c r="A160" t="s">
        <v>158</v>
      </c>
      <c r="B160">
        <v>399</v>
      </c>
      <c r="C160">
        <v>399</v>
      </c>
      <c r="D160">
        <v>415</v>
      </c>
      <c r="E160">
        <v>399.5</v>
      </c>
    </row>
    <row r="161" spans="1:5" x14ac:dyDescent="0.35">
      <c r="A161" t="s">
        <v>159</v>
      </c>
      <c r="B161">
        <v>80</v>
      </c>
      <c r="C161">
        <v>82</v>
      </c>
      <c r="D161">
        <v>82</v>
      </c>
      <c r="E161">
        <v>86</v>
      </c>
    </row>
    <row r="162" spans="1:5" x14ac:dyDescent="0.35">
      <c r="A162" t="s">
        <v>160</v>
      </c>
      <c r="B162">
        <v>194.5</v>
      </c>
      <c r="C162">
        <v>183</v>
      </c>
      <c r="D162">
        <v>188</v>
      </c>
      <c r="E162">
        <v>201</v>
      </c>
    </row>
    <row r="163" spans="1:5" x14ac:dyDescent="0.35">
      <c r="A163" t="s">
        <v>161</v>
      </c>
      <c r="B163">
        <v>122</v>
      </c>
      <c r="C163">
        <v>124</v>
      </c>
      <c r="D163">
        <v>124</v>
      </c>
      <c r="E163">
        <v>125</v>
      </c>
    </row>
    <row r="164" spans="1:5" x14ac:dyDescent="0.35">
      <c r="A164" t="s">
        <v>162</v>
      </c>
      <c r="B164">
        <v>69</v>
      </c>
      <c r="C164">
        <v>68</v>
      </c>
      <c r="D164">
        <v>72</v>
      </c>
      <c r="E164">
        <v>65</v>
      </c>
    </row>
    <row r="165" spans="1:5" x14ac:dyDescent="0.35">
      <c r="A165" t="s">
        <v>163</v>
      </c>
      <c r="B165">
        <v>1671</v>
      </c>
      <c r="C165">
        <v>1691</v>
      </c>
      <c r="D165">
        <v>1752</v>
      </c>
      <c r="E165">
        <v>1785</v>
      </c>
    </row>
    <row r="166" spans="1:5" x14ac:dyDescent="0.35">
      <c r="A166" t="s">
        <v>164</v>
      </c>
      <c r="B166">
        <v>2033</v>
      </c>
      <c r="C166">
        <v>2017</v>
      </c>
      <c r="D166">
        <v>1998.5</v>
      </c>
      <c r="E166">
        <v>1999.5</v>
      </c>
    </row>
    <row r="167" spans="1:5" x14ac:dyDescent="0.35">
      <c r="A167" t="s">
        <v>165</v>
      </c>
      <c r="B167">
        <v>2572</v>
      </c>
      <c r="C167">
        <v>2536</v>
      </c>
      <c r="D167">
        <v>2612.5</v>
      </c>
      <c r="E167">
        <v>2534</v>
      </c>
    </row>
    <row r="168" spans="1:5" x14ac:dyDescent="0.35">
      <c r="A168" t="s">
        <v>166</v>
      </c>
      <c r="B168">
        <v>8294</v>
      </c>
      <c r="C168">
        <v>8175.5</v>
      </c>
      <c r="D168">
        <v>7995.5</v>
      </c>
      <c r="E168">
        <v>7895.5</v>
      </c>
    </row>
    <row r="169" spans="1:5" x14ac:dyDescent="0.35">
      <c r="A169" t="s">
        <v>167</v>
      </c>
      <c r="B169">
        <v>3881</v>
      </c>
      <c r="C169">
        <v>3824.5</v>
      </c>
      <c r="D169">
        <v>3731.5</v>
      </c>
      <c r="E169">
        <v>3662</v>
      </c>
    </row>
    <row r="170" spans="1:5" x14ac:dyDescent="0.35">
      <c r="A170" t="s">
        <v>168</v>
      </c>
      <c r="B170">
        <v>21868</v>
      </c>
      <c r="C170">
        <v>21727</v>
      </c>
      <c r="D170">
        <v>21573.5</v>
      </c>
      <c r="E170">
        <v>21110.5</v>
      </c>
    </row>
    <row r="171" spans="1:5" x14ac:dyDescent="0.35">
      <c r="A171" t="s">
        <v>169</v>
      </c>
      <c r="B171">
        <v>1076</v>
      </c>
      <c r="C171">
        <v>1082</v>
      </c>
      <c r="D171">
        <v>1104</v>
      </c>
      <c r="E171">
        <v>1090.5</v>
      </c>
    </row>
    <row r="172" spans="1:5" x14ac:dyDescent="0.35">
      <c r="A172" t="s">
        <v>170</v>
      </c>
      <c r="B172">
        <v>2241</v>
      </c>
      <c r="C172">
        <v>2224.5</v>
      </c>
      <c r="D172">
        <v>2342</v>
      </c>
      <c r="E172">
        <v>2312.5</v>
      </c>
    </row>
    <row r="173" spans="1:5" x14ac:dyDescent="0.35">
      <c r="A173" t="s">
        <v>171</v>
      </c>
      <c r="B173">
        <v>980</v>
      </c>
      <c r="C173">
        <v>956.5</v>
      </c>
      <c r="D173">
        <v>994.5</v>
      </c>
      <c r="E173">
        <v>1016.5</v>
      </c>
    </row>
    <row r="174" spans="1:5" x14ac:dyDescent="0.35">
      <c r="A174" t="s">
        <v>172</v>
      </c>
      <c r="B174">
        <v>165</v>
      </c>
      <c r="C174">
        <v>164</v>
      </c>
      <c r="D174">
        <v>169.5</v>
      </c>
      <c r="E174">
        <v>179</v>
      </c>
    </row>
    <row r="175" spans="1:5" x14ac:dyDescent="0.35">
      <c r="A175" t="s">
        <v>173</v>
      </c>
      <c r="B175">
        <v>163</v>
      </c>
      <c r="C175">
        <v>168</v>
      </c>
      <c r="D175">
        <v>179</v>
      </c>
      <c r="E175">
        <v>183</v>
      </c>
    </row>
    <row r="176" spans="1:5" x14ac:dyDescent="0.35">
      <c r="A176" t="s">
        <v>174</v>
      </c>
      <c r="B176">
        <v>59</v>
      </c>
      <c r="C176">
        <v>58</v>
      </c>
      <c r="D176">
        <v>58</v>
      </c>
      <c r="E176">
        <v>59.5</v>
      </c>
    </row>
    <row r="177" spans="1:5" x14ac:dyDescent="0.35">
      <c r="A177" t="s">
        <v>175</v>
      </c>
      <c r="B177">
        <v>783.5</v>
      </c>
      <c r="C177">
        <v>785</v>
      </c>
      <c r="D177">
        <v>832.5</v>
      </c>
      <c r="E177">
        <v>818.5</v>
      </c>
    </row>
    <row r="178" spans="1:5" x14ac:dyDescent="0.35">
      <c r="A178" t="s">
        <v>176</v>
      </c>
      <c r="B178">
        <v>782</v>
      </c>
      <c r="C178">
        <v>691.5</v>
      </c>
      <c r="D178">
        <v>689</v>
      </c>
      <c r="E178">
        <v>700.5</v>
      </c>
    </row>
    <row r="179" spans="1:5" x14ac:dyDescent="0.35">
      <c r="A179" t="s">
        <v>177</v>
      </c>
      <c r="B179">
        <v>142</v>
      </c>
      <c r="C179">
        <v>147</v>
      </c>
      <c r="D179">
        <v>156</v>
      </c>
      <c r="E179">
        <v>172.5</v>
      </c>
    </row>
    <row r="180" spans="1:5" x14ac:dyDescent="0.35">
      <c r="A180" t="s">
        <v>178</v>
      </c>
      <c r="B180">
        <v>56.5</v>
      </c>
      <c r="C180">
        <v>57.5</v>
      </c>
      <c r="D180">
        <v>57.5</v>
      </c>
      <c r="E180">
        <v>53.5</v>
      </c>
    </row>
  </sheetData>
  <sheetProtection algorithmName="SHA-512" hashValue="oWXKz65Q+NxyPdoN3DyIgRzYRx1aSB3tkMTTIXUtv/H9nCQglI/R8GgpalrHSRpRydGmbriJmdXwNngn4P/YpA==" saltValue="PkknjgStAWNmYY+earXSj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Historical FTE Counts</vt:lpstr>
      <vt:lpstr>HB24-1448_GovJanReq</vt:lpstr>
      <vt:lpstr>SFA1994_AMENDED</vt:lpstr>
      <vt:lpstr>PriorYR_FTE</vt:lpstr>
      <vt:lpstr>'HB24-1448_GovJanReq'!Print_Area</vt:lpstr>
      <vt:lpstr>SFA1994_AMENDED!Print_Area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cp:lastPrinted>2024-04-23T16:23:52Z</cp:lastPrinted>
  <dcterms:created xsi:type="dcterms:W3CDTF">2024-04-19T19:37:03Z</dcterms:created>
  <dcterms:modified xsi:type="dcterms:W3CDTF">2025-01-15T16:40:07Z</dcterms:modified>
</cp:coreProperties>
</file>