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AYMENTS\PSFA25\"/>
    </mc:Choice>
  </mc:AlternateContent>
  <xr:revisionPtr revIDLastSave="0" documentId="13_ncr:1_{AEF67563-D8D2-4DE3-B5B7-42018C9B579D}" xr6:coauthVersionLast="47" xr6:coauthVersionMax="47" xr10:uidLastSave="{00000000-0000-0000-0000-000000000000}"/>
  <bookViews>
    <workbookView xWindow="-110" yWindow="-110" windowWidth="19420" windowHeight="10420" tabRatio="592" xr2:uid="{00000000-000D-0000-FFFF-FFFF00000000}"/>
  </bookViews>
  <sheets>
    <sheet name="State Share Gross to Pipeline" sheetId="1" r:id="rId1"/>
    <sheet name="State Share Net to Pipeline" sheetId="10" r:id="rId2"/>
    <sheet name="Hold Harmless Kindergarten" sheetId="12" r:id="rId3"/>
    <sheet name="ELPA" sheetId="9" r:id="rId4"/>
    <sheet name="CDE Audit Findings" sheetId="8" r:id="rId5"/>
    <sheet name="Allocat to Charters" sheetId="7" r:id="rId6"/>
    <sheet name="Number of Charters in District" sheetId="5" r:id="rId7"/>
  </sheets>
  <externalReferences>
    <externalReference r:id="rId8"/>
    <externalReference r:id="rId9"/>
  </externalReferences>
  <definedNames>
    <definedName name="_xlnm._FilterDatabase" localSheetId="5" hidden="1">'Allocat to Charters'!$A$1:$R$210</definedName>
    <definedName name="_xlnm._FilterDatabase" localSheetId="4" hidden="1">'CDE Audit Findings'!$A$9:$K$211</definedName>
    <definedName name="_xlnm.Print_Titles" localSheetId="5">'Allocat to Charters'!$1:$3</definedName>
    <definedName name="_xlnm.Print_Titles" localSheetId="4">'CDE Audit Findings'!$1:$9</definedName>
    <definedName name="_xlnm.Print_Titles" localSheetId="2">'Hold Harmless Kindergarten'!$1:$3</definedName>
    <definedName name="_xlnm.Print_Titles" localSheetId="6">'Number of Charters in District'!$1:$5</definedName>
    <definedName name="_xlnm.Print_Titles" localSheetId="0">'State Share Gross to Pipeline'!$1:$11</definedName>
    <definedName name="_xlnm.Print_Titles" localSheetId="1">'State Share Net to Pipeline'!$1:$9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" i="5" l="1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6" i="5"/>
  <c r="I182" i="7"/>
  <c r="Q182" i="7"/>
  <c r="R182" i="7" l="1"/>
  <c r="Q5" i="7" l="1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45" i="7"/>
  <c r="Q46" i="7"/>
  <c r="Q47" i="7"/>
  <c r="Q48" i="7"/>
  <c r="Q49" i="7"/>
  <c r="Q50" i="7"/>
  <c r="Q51" i="7"/>
  <c r="Q52" i="7"/>
  <c r="Q53" i="7"/>
  <c r="Q54" i="7"/>
  <c r="Q55" i="7"/>
  <c r="Q56" i="7"/>
  <c r="Q57" i="7"/>
  <c r="Q58" i="7"/>
  <c r="Q59" i="7"/>
  <c r="Q60" i="7"/>
  <c r="Q61" i="7"/>
  <c r="Q62" i="7"/>
  <c r="Q63" i="7"/>
  <c r="Q64" i="7"/>
  <c r="Q65" i="7"/>
  <c r="Q66" i="7"/>
  <c r="Q67" i="7"/>
  <c r="Q68" i="7"/>
  <c r="Q69" i="7"/>
  <c r="Q70" i="7"/>
  <c r="Q71" i="7"/>
  <c r="Q72" i="7"/>
  <c r="Q73" i="7"/>
  <c r="Q74" i="7"/>
  <c r="Q75" i="7"/>
  <c r="Q76" i="7"/>
  <c r="Q77" i="7"/>
  <c r="Q78" i="7"/>
  <c r="Q79" i="7"/>
  <c r="Q80" i="7"/>
  <c r="Q81" i="7"/>
  <c r="Q82" i="7"/>
  <c r="Q83" i="7"/>
  <c r="Q84" i="7"/>
  <c r="Q85" i="7"/>
  <c r="Q86" i="7"/>
  <c r="Q87" i="7"/>
  <c r="Q88" i="7"/>
  <c r="Q89" i="7"/>
  <c r="Q90" i="7"/>
  <c r="Q91" i="7"/>
  <c r="Q92" i="7"/>
  <c r="Q93" i="7"/>
  <c r="Q94" i="7"/>
  <c r="Q95" i="7"/>
  <c r="Q96" i="7"/>
  <c r="Q97" i="7"/>
  <c r="Q98" i="7"/>
  <c r="Q99" i="7"/>
  <c r="Q100" i="7"/>
  <c r="Q101" i="7"/>
  <c r="Q102" i="7"/>
  <c r="Q103" i="7"/>
  <c r="Q104" i="7"/>
  <c r="Q105" i="7"/>
  <c r="Q106" i="7"/>
  <c r="Q107" i="7"/>
  <c r="Q108" i="7"/>
  <c r="Q109" i="7"/>
  <c r="Q110" i="7"/>
  <c r="Q111" i="7"/>
  <c r="Q112" i="7"/>
  <c r="Q113" i="7"/>
  <c r="Q114" i="7"/>
  <c r="Q115" i="7"/>
  <c r="Q116" i="7"/>
  <c r="Q117" i="7"/>
  <c r="Q118" i="7"/>
  <c r="Q119" i="7"/>
  <c r="Q120" i="7"/>
  <c r="Q121" i="7"/>
  <c r="Q122" i="7"/>
  <c r="Q123" i="7"/>
  <c r="Q124" i="7"/>
  <c r="Q125" i="7"/>
  <c r="Q126" i="7"/>
  <c r="Q127" i="7"/>
  <c r="Q128" i="7"/>
  <c r="Q129" i="7"/>
  <c r="Q130" i="7"/>
  <c r="Q131" i="7"/>
  <c r="Q132" i="7"/>
  <c r="Q133" i="7"/>
  <c r="Q134" i="7"/>
  <c r="Q135" i="7"/>
  <c r="Q136" i="7"/>
  <c r="Q137" i="7"/>
  <c r="Q138" i="7"/>
  <c r="Q139" i="7"/>
  <c r="Q140" i="7"/>
  <c r="Q141" i="7"/>
  <c r="Q142" i="7"/>
  <c r="Q143" i="7"/>
  <c r="Q144" i="7"/>
  <c r="Q145" i="7"/>
  <c r="Q146" i="7"/>
  <c r="Q147" i="7"/>
  <c r="Q148" i="7"/>
  <c r="Q149" i="7"/>
  <c r="Q150" i="7"/>
  <c r="Q151" i="7"/>
  <c r="Q152" i="7"/>
  <c r="Q153" i="7"/>
  <c r="Q154" i="7"/>
  <c r="Q155" i="7"/>
  <c r="Q156" i="7"/>
  <c r="Q157" i="7"/>
  <c r="Q158" i="7"/>
  <c r="Q159" i="7"/>
  <c r="Q160" i="7"/>
  <c r="Q161" i="7"/>
  <c r="Q162" i="7"/>
  <c r="Q163" i="7"/>
  <c r="Q164" i="7"/>
  <c r="Q165" i="7"/>
  <c r="Q166" i="7"/>
  <c r="Q167" i="7"/>
  <c r="Q168" i="7"/>
  <c r="Q169" i="7"/>
  <c r="Q170" i="7"/>
  <c r="Q171" i="7"/>
  <c r="Q172" i="7"/>
  <c r="Q173" i="7"/>
  <c r="Q174" i="7"/>
  <c r="Q175" i="7"/>
  <c r="Q176" i="7"/>
  <c r="Q177" i="7"/>
  <c r="Q178" i="7"/>
  <c r="Q179" i="7"/>
  <c r="Q180" i="7"/>
  <c r="Q181" i="7"/>
  <c r="Q4" i="7"/>
  <c r="K212" i="10" l="1"/>
  <c r="K211" i="10"/>
  <c r="K210" i="10"/>
  <c r="K209" i="10"/>
  <c r="K208" i="10"/>
  <c r="K207" i="10"/>
  <c r="K206" i="10"/>
  <c r="K205" i="10"/>
  <c r="K204" i="10"/>
  <c r="K203" i="10"/>
  <c r="K202" i="10"/>
  <c r="K201" i="10"/>
  <c r="K200" i="10"/>
  <c r="K199" i="10"/>
  <c r="K198" i="10"/>
  <c r="K197" i="10"/>
  <c r="K196" i="10"/>
  <c r="K195" i="10"/>
  <c r="K194" i="10"/>
  <c r="K193" i="10"/>
  <c r="K192" i="10"/>
  <c r="K191" i="10"/>
  <c r="K190" i="10"/>
  <c r="K189" i="10"/>
  <c r="K188" i="10"/>
  <c r="K187" i="10"/>
  <c r="K186" i="10"/>
  <c r="K185" i="10"/>
  <c r="K184" i="10"/>
  <c r="K183" i="10"/>
  <c r="K182" i="10"/>
  <c r="K181" i="10"/>
  <c r="K180" i="10"/>
  <c r="K179" i="10"/>
  <c r="K178" i="10"/>
  <c r="K177" i="10"/>
  <c r="K176" i="10"/>
  <c r="K175" i="10"/>
  <c r="K174" i="10"/>
  <c r="K173" i="10"/>
  <c r="K172" i="10"/>
  <c r="K171" i="10"/>
  <c r="K170" i="10"/>
  <c r="K169" i="10"/>
  <c r="K168" i="10"/>
  <c r="K167" i="10"/>
  <c r="K166" i="10"/>
  <c r="K165" i="10"/>
  <c r="K164" i="10"/>
  <c r="K163" i="10"/>
  <c r="K162" i="10"/>
  <c r="K161" i="10"/>
  <c r="K160" i="10"/>
  <c r="K159" i="10"/>
  <c r="K158" i="10"/>
  <c r="K157" i="10"/>
  <c r="K156" i="10"/>
  <c r="K155" i="10"/>
  <c r="K154" i="10"/>
  <c r="K153" i="10"/>
  <c r="K152" i="10"/>
  <c r="K151" i="10"/>
  <c r="K150" i="10"/>
  <c r="K149" i="10"/>
  <c r="K148" i="10"/>
  <c r="K147" i="10"/>
  <c r="K146" i="10"/>
  <c r="K145" i="10"/>
  <c r="K144" i="10"/>
  <c r="K143" i="10"/>
  <c r="K142" i="10"/>
  <c r="K141" i="10"/>
  <c r="K140" i="10"/>
  <c r="K139" i="10"/>
  <c r="K138" i="10"/>
  <c r="K137" i="10"/>
  <c r="K136" i="10"/>
  <c r="K135" i="10"/>
  <c r="K134" i="10"/>
  <c r="K133" i="10"/>
  <c r="K132" i="10"/>
  <c r="K131" i="10"/>
  <c r="K130" i="10"/>
  <c r="K129" i="10"/>
  <c r="K128" i="10"/>
  <c r="K127" i="10"/>
  <c r="K126" i="10"/>
  <c r="K125" i="10"/>
  <c r="K124" i="10"/>
  <c r="K123" i="10"/>
  <c r="K122" i="10"/>
  <c r="K121" i="10"/>
  <c r="K120" i="10"/>
  <c r="K119" i="10"/>
  <c r="K118" i="10"/>
  <c r="K117" i="10"/>
  <c r="K116" i="10"/>
  <c r="K115" i="10"/>
  <c r="K114" i="10"/>
  <c r="K113" i="10"/>
  <c r="K112" i="10"/>
  <c r="K111" i="10"/>
  <c r="K110" i="10"/>
  <c r="K109" i="10"/>
  <c r="K108" i="10"/>
  <c r="K107" i="10"/>
  <c r="K106" i="10"/>
  <c r="K105" i="10"/>
  <c r="K104" i="10"/>
  <c r="K103" i="10"/>
  <c r="K102" i="10"/>
  <c r="K101" i="10"/>
  <c r="K100" i="10"/>
  <c r="K99" i="10"/>
  <c r="K98" i="10"/>
  <c r="K97" i="10"/>
  <c r="K96" i="10"/>
  <c r="K95" i="10"/>
  <c r="K94" i="10"/>
  <c r="K93" i="10"/>
  <c r="K92" i="10"/>
  <c r="K91" i="10"/>
  <c r="K90" i="10"/>
  <c r="K89" i="10"/>
  <c r="K88" i="10"/>
  <c r="K87" i="10"/>
  <c r="K86" i="10"/>
  <c r="K85" i="10"/>
  <c r="K84" i="10"/>
  <c r="K83" i="10"/>
  <c r="K82" i="10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K49" i="10"/>
  <c r="K48" i="10"/>
  <c r="K47" i="10"/>
  <c r="K46" i="10"/>
  <c r="K45" i="10"/>
  <c r="K44" i="10"/>
  <c r="K43" i="10"/>
  <c r="K42" i="10"/>
  <c r="K41" i="10"/>
  <c r="K40" i="10"/>
  <c r="K39" i="10"/>
  <c r="K38" i="10"/>
  <c r="K37" i="10"/>
  <c r="K36" i="10"/>
  <c r="K35" i="10"/>
  <c r="K34" i="10"/>
  <c r="K33" i="10"/>
  <c r="K32" i="10"/>
  <c r="K31" i="10"/>
  <c r="K30" i="10"/>
  <c r="K29" i="10"/>
  <c r="K28" i="10"/>
  <c r="K27" i="10"/>
  <c r="K26" i="10"/>
  <c r="K25" i="10"/>
  <c r="K24" i="10"/>
  <c r="K23" i="10"/>
  <c r="K22" i="10"/>
  <c r="K21" i="10"/>
  <c r="K20" i="10"/>
  <c r="K19" i="10"/>
  <c r="K18" i="10"/>
  <c r="K17" i="10"/>
  <c r="K16" i="10"/>
  <c r="K15" i="10"/>
  <c r="K14" i="10"/>
  <c r="K13" i="10"/>
  <c r="K12" i="10"/>
  <c r="K11" i="10" l="1"/>
  <c r="L190" i="10" l="1"/>
  <c r="L191" i="10"/>
  <c r="L192" i="10"/>
  <c r="L193" i="10"/>
  <c r="L194" i="10"/>
  <c r="L195" i="10"/>
  <c r="L196" i="10"/>
  <c r="L197" i="10"/>
  <c r="L198" i="10"/>
  <c r="L199" i="10"/>
  <c r="L200" i="10"/>
  <c r="L201" i="10"/>
  <c r="L202" i="10"/>
  <c r="L203" i="10"/>
  <c r="L204" i="10"/>
  <c r="L205" i="10"/>
  <c r="L206" i="10"/>
  <c r="L207" i="10"/>
  <c r="L208" i="10"/>
  <c r="L209" i="10"/>
  <c r="L210" i="10"/>
  <c r="L211" i="10"/>
  <c r="L212" i="10"/>
  <c r="L116" i="10" l="1"/>
  <c r="L117" i="10"/>
  <c r="L118" i="10"/>
  <c r="L119" i="10"/>
  <c r="L120" i="10"/>
  <c r="L121" i="10"/>
  <c r="L122" i="10"/>
  <c r="L123" i="10"/>
  <c r="L124" i="10"/>
  <c r="L125" i="10"/>
  <c r="L126" i="10"/>
  <c r="L127" i="10"/>
  <c r="L128" i="10"/>
  <c r="L129" i="10"/>
  <c r="L130" i="10"/>
  <c r="L131" i="10"/>
  <c r="L132" i="10"/>
  <c r="L133" i="10"/>
  <c r="L134" i="10"/>
  <c r="L135" i="10"/>
  <c r="L136" i="10"/>
  <c r="L137" i="10"/>
  <c r="L138" i="10"/>
  <c r="L139" i="10"/>
  <c r="L140" i="10"/>
  <c r="L141" i="10"/>
  <c r="L142" i="10"/>
  <c r="L143" i="10"/>
  <c r="L144" i="10"/>
  <c r="L145" i="10"/>
  <c r="L146" i="10"/>
  <c r="L147" i="10"/>
  <c r="L148" i="10"/>
  <c r="L149" i="10"/>
  <c r="L150" i="10"/>
  <c r="L151" i="10"/>
  <c r="L152" i="10"/>
  <c r="L153" i="10"/>
  <c r="L154" i="10"/>
  <c r="L155" i="10"/>
  <c r="L156" i="10"/>
  <c r="L157" i="10"/>
  <c r="L158" i="10"/>
  <c r="L159" i="10"/>
  <c r="L160" i="10"/>
  <c r="L161" i="10"/>
  <c r="L162" i="10"/>
  <c r="L163" i="10"/>
  <c r="L164" i="10"/>
  <c r="L165" i="10"/>
  <c r="L166" i="10"/>
  <c r="L167" i="10"/>
  <c r="L168" i="10"/>
  <c r="L169" i="10"/>
  <c r="L170" i="10"/>
  <c r="L171" i="10"/>
  <c r="L172" i="10"/>
  <c r="L173" i="10"/>
  <c r="L174" i="10"/>
  <c r="L175" i="10"/>
  <c r="L176" i="10"/>
  <c r="L177" i="10"/>
  <c r="L178" i="10"/>
  <c r="L179" i="10"/>
  <c r="L180" i="10"/>
  <c r="L181" i="10"/>
  <c r="L182" i="10"/>
  <c r="L183" i="10"/>
  <c r="L184" i="10"/>
  <c r="L185" i="10"/>
  <c r="L186" i="10"/>
  <c r="L187" i="10"/>
  <c r="L188" i="10"/>
  <c r="L189" i="10"/>
  <c r="L12" i="10" l="1"/>
  <c r="L13" i="10"/>
  <c r="L14" i="10"/>
  <c r="L15" i="10"/>
  <c r="L16" i="10"/>
  <c r="L17" i="10"/>
  <c r="L18" i="10"/>
  <c r="L19" i="10"/>
  <c r="L20" i="10"/>
  <c r="L21" i="10"/>
  <c r="L22" i="10"/>
  <c r="L23" i="10"/>
  <c r="L24" i="10"/>
  <c r="L25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L55" i="10"/>
  <c r="L56" i="10"/>
  <c r="L57" i="10"/>
  <c r="L58" i="10"/>
  <c r="L59" i="10"/>
  <c r="L60" i="10"/>
  <c r="L61" i="10"/>
  <c r="L62" i="10"/>
  <c r="L63" i="10"/>
  <c r="L64" i="10"/>
  <c r="L65" i="10"/>
  <c r="L66" i="10"/>
  <c r="L67" i="10"/>
  <c r="L68" i="10"/>
  <c r="L69" i="10"/>
  <c r="L70" i="10"/>
  <c r="L71" i="10"/>
  <c r="L72" i="10"/>
  <c r="L73" i="10"/>
  <c r="L74" i="10"/>
  <c r="L75" i="10"/>
  <c r="L76" i="10"/>
  <c r="L77" i="10"/>
  <c r="L78" i="10"/>
  <c r="L79" i="10"/>
  <c r="L80" i="10"/>
  <c r="L81" i="10"/>
  <c r="L82" i="10"/>
  <c r="L83" i="10"/>
  <c r="L84" i="10"/>
  <c r="L85" i="10"/>
  <c r="L86" i="10"/>
  <c r="L87" i="10"/>
  <c r="L88" i="10"/>
  <c r="L89" i="10"/>
  <c r="L90" i="10"/>
  <c r="L91" i="10"/>
  <c r="L92" i="10"/>
  <c r="L93" i="10"/>
  <c r="L94" i="10"/>
  <c r="L95" i="10"/>
  <c r="L96" i="10"/>
  <c r="L97" i="10"/>
  <c r="L98" i="10"/>
  <c r="L99" i="10"/>
  <c r="L100" i="10"/>
  <c r="L101" i="10"/>
  <c r="L102" i="10"/>
  <c r="L103" i="10"/>
  <c r="L104" i="10"/>
  <c r="L105" i="10"/>
  <c r="L106" i="10"/>
  <c r="L107" i="10"/>
  <c r="L108" i="10"/>
  <c r="L109" i="10"/>
  <c r="L110" i="10"/>
  <c r="L111" i="10"/>
  <c r="L112" i="10"/>
  <c r="L113" i="10"/>
  <c r="L114" i="10"/>
  <c r="L115" i="10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13" i="1"/>
  <c r="L11" i="10" l="1"/>
  <c r="D184" i="9" l="1"/>
  <c r="D185" i="9"/>
  <c r="D186" i="9"/>
  <c r="D187" i="9"/>
  <c r="D188" i="9"/>
  <c r="D189" i="9"/>
  <c r="D190" i="9"/>
  <c r="D191" i="9"/>
  <c r="D192" i="9"/>
  <c r="D193" i="9"/>
  <c r="D194" i="9"/>
  <c r="D195" i="9"/>
  <c r="D196" i="9"/>
  <c r="D197" i="9"/>
  <c r="D198" i="9"/>
  <c r="D199" i="9"/>
  <c r="D200" i="9"/>
  <c r="D201" i="9"/>
  <c r="D202" i="9"/>
  <c r="D203" i="9"/>
  <c r="D204" i="9"/>
  <c r="D205" i="9"/>
  <c r="D206" i="9"/>
  <c r="I161" i="7"/>
  <c r="P161" i="7" s="1"/>
  <c r="R161" i="7" s="1"/>
  <c r="I89" i="7"/>
  <c r="P89" i="7" s="1"/>
  <c r="I29" i="7"/>
  <c r="P29" i="7" s="1"/>
  <c r="I6" i="7"/>
  <c r="P6" i="7" s="1"/>
  <c r="R6" i="7" s="1"/>
  <c r="I4" i="7"/>
  <c r="P4" i="7" s="1"/>
  <c r="J171" i="8"/>
  <c r="J167" i="8"/>
  <c r="J161" i="8"/>
  <c r="J154" i="8"/>
  <c r="J151" i="8"/>
  <c r="J150" i="8"/>
  <c r="J145" i="8"/>
  <c r="J135" i="8"/>
  <c r="J130" i="8"/>
  <c r="J129" i="8"/>
  <c r="J126" i="8"/>
  <c r="J113" i="8"/>
  <c r="J105" i="8"/>
  <c r="J95" i="8"/>
  <c r="J93" i="8"/>
  <c r="J85" i="8"/>
  <c r="J83" i="8"/>
  <c r="J73" i="8"/>
  <c r="J63" i="8"/>
  <c r="J59" i="8"/>
  <c r="J55" i="8"/>
  <c r="J53" i="8"/>
  <c r="J50" i="8"/>
  <c r="G213" i="8"/>
  <c r="J44" i="8"/>
  <c r="J42" i="8"/>
  <c r="J32" i="8"/>
  <c r="J30" i="8"/>
  <c r="J28" i="8"/>
  <c r="J149" i="8"/>
  <c r="J125" i="8"/>
  <c r="J46" i="8"/>
  <c r="J38" i="8"/>
  <c r="J33" i="8"/>
  <c r="J189" i="8"/>
  <c r="J190" i="8"/>
  <c r="J191" i="8"/>
  <c r="J192" i="8"/>
  <c r="J193" i="8"/>
  <c r="J194" i="8"/>
  <c r="J195" i="8"/>
  <c r="J196" i="8"/>
  <c r="J197" i="8"/>
  <c r="J198" i="8"/>
  <c r="J199" i="8"/>
  <c r="J200" i="8"/>
  <c r="J201" i="8"/>
  <c r="J202" i="8"/>
  <c r="J203" i="8"/>
  <c r="J204" i="8"/>
  <c r="J205" i="8"/>
  <c r="J206" i="8"/>
  <c r="J207" i="8"/>
  <c r="J208" i="8"/>
  <c r="J209" i="8"/>
  <c r="J210" i="8"/>
  <c r="J211" i="8"/>
  <c r="J188" i="8"/>
  <c r="J187" i="8"/>
  <c r="J186" i="8"/>
  <c r="J185" i="8"/>
  <c r="J184" i="8"/>
  <c r="J183" i="8"/>
  <c r="J182" i="8"/>
  <c r="J181" i="8"/>
  <c r="J180" i="8"/>
  <c r="J179" i="8"/>
  <c r="J178" i="8"/>
  <c r="J177" i="8"/>
  <c r="J176" i="8"/>
  <c r="J175" i="8"/>
  <c r="J174" i="8"/>
  <c r="J173" i="8"/>
  <c r="J172" i="8"/>
  <c r="J170" i="8"/>
  <c r="J169" i="8"/>
  <c r="J168" i="8"/>
  <c r="J166" i="8"/>
  <c r="J165" i="8"/>
  <c r="J164" i="8"/>
  <c r="J163" i="8"/>
  <c r="J162" i="8"/>
  <c r="J160" i="8"/>
  <c r="J159" i="8"/>
  <c r="J158" i="8"/>
  <c r="J157" i="8"/>
  <c r="J156" i="8"/>
  <c r="J155" i="8"/>
  <c r="J153" i="8"/>
  <c r="J152" i="8"/>
  <c r="J148" i="8"/>
  <c r="J147" i="8"/>
  <c r="J146" i="8"/>
  <c r="J144" i="8"/>
  <c r="J143" i="8"/>
  <c r="J142" i="8"/>
  <c r="J141" i="8"/>
  <c r="J140" i="8"/>
  <c r="J139" i="8"/>
  <c r="J138" i="8"/>
  <c r="J137" i="8"/>
  <c r="J136" i="8"/>
  <c r="J134" i="8"/>
  <c r="J133" i="8"/>
  <c r="J132" i="8"/>
  <c r="J131" i="8"/>
  <c r="J128" i="8"/>
  <c r="J127" i="8"/>
  <c r="J124" i="8"/>
  <c r="J123" i="8"/>
  <c r="J122" i="8"/>
  <c r="J121" i="8"/>
  <c r="J120" i="8"/>
  <c r="J119" i="8"/>
  <c r="J118" i="8"/>
  <c r="J117" i="8"/>
  <c r="J116" i="8"/>
  <c r="J115" i="8"/>
  <c r="J114" i="8"/>
  <c r="J112" i="8"/>
  <c r="J111" i="8"/>
  <c r="J110" i="8"/>
  <c r="J109" i="8"/>
  <c r="J108" i="8"/>
  <c r="J107" i="8"/>
  <c r="J106" i="8"/>
  <c r="J104" i="8"/>
  <c r="J103" i="8"/>
  <c r="J102" i="8"/>
  <c r="J101" i="8"/>
  <c r="J100" i="8"/>
  <c r="J99" i="8"/>
  <c r="J98" i="8"/>
  <c r="J97" i="8"/>
  <c r="J96" i="8"/>
  <c r="J94" i="8"/>
  <c r="J92" i="8"/>
  <c r="J91" i="8"/>
  <c r="J90" i="8"/>
  <c r="J89" i="8"/>
  <c r="J88" i="8"/>
  <c r="J87" i="8"/>
  <c r="J86" i="8"/>
  <c r="J84" i="8"/>
  <c r="J82" i="8"/>
  <c r="J81" i="8"/>
  <c r="J80" i="8"/>
  <c r="J79" i="8"/>
  <c r="J78" i="8"/>
  <c r="J77" i="8"/>
  <c r="J76" i="8"/>
  <c r="J75" i="8"/>
  <c r="J74" i="8"/>
  <c r="J72" i="8"/>
  <c r="J71" i="8"/>
  <c r="J70" i="8"/>
  <c r="J69" i="8"/>
  <c r="J68" i="8"/>
  <c r="J67" i="8"/>
  <c r="J66" i="8"/>
  <c r="J65" i="8"/>
  <c r="J64" i="8"/>
  <c r="J62" i="8"/>
  <c r="J61" i="8"/>
  <c r="J60" i="8"/>
  <c r="J58" i="8"/>
  <c r="J57" i="8"/>
  <c r="J56" i="8"/>
  <c r="J54" i="8"/>
  <c r="J52" i="8"/>
  <c r="J51" i="8"/>
  <c r="J49" i="8"/>
  <c r="J48" i="8"/>
  <c r="J47" i="8"/>
  <c r="J43" i="8"/>
  <c r="J41" i="8"/>
  <c r="J40" i="8"/>
  <c r="J39" i="8"/>
  <c r="J37" i="8"/>
  <c r="J36" i="8"/>
  <c r="J35" i="8"/>
  <c r="J34" i="8"/>
  <c r="J31" i="8"/>
  <c r="J29" i="8"/>
  <c r="J27" i="8"/>
  <c r="J26" i="8"/>
  <c r="J25" i="8"/>
  <c r="J24" i="8"/>
  <c r="J23" i="8"/>
  <c r="J22" i="8"/>
  <c r="J21" i="8"/>
  <c r="J20" i="8"/>
  <c r="J19" i="8"/>
  <c r="J18" i="8"/>
  <c r="J17" i="8"/>
  <c r="J16" i="8"/>
  <c r="J15" i="8"/>
  <c r="J14" i="8"/>
  <c r="J13" i="8"/>
  <c r="J12" i="8"/>
  <c r="J11" i="8"/>
  <c r="J10" i="8"/>
  <c r="I213" i="8"/>
  <c r="H213" i="8"/>
  <c r="F213" i="8"/>
  <c r="E213" i="8"/>
  <c r="D213" i="8"/>
  <c r="I190" i="7"/>
  <c r="P190" i="7" s="1"/>
  <c r="R190" i="7" s="1"/>
  <c r="I189" i="7"/>
  <c r="P189" i="7" s="1"/>
  <c r="R189" i="7" s="1"/>
  <c r="I188" i="7"/>
  <c r="P188" i="7" s="1"/>
  <c r="R188" i="7" s="1"/>
  <c r="J214" i="10"/>
  <c r="D214" i="10"/>
  <c r="G216" i="1"/>
  <c r="I181" i="7"/>
  <c r="P181" i="7" s="1"/>
  <c r="I210" i="7"/>
  <c r="P210" i="7" s="1"/>
  <c r="R210" i="7" s="1"/>
  <c r="I209" i="7"/>
  <c r="P209" i="7" s="1"/>
  <c r="R209" i="7" s="1"/>
  <c r="I208" i="7"/>
  <c r="P208" i="7" s="1"/>
  <c r="R208" i="7" s="1"/>
  <c r="I207" i="7"/>
  <c r="P207" i="7" s="1"/>
  <c r="R207" i="7" s="1"/>
  <c r="I206" i="7"/>
  <c r="P206" i="7" s="1"/>
  <c r="R206" i="7" s="1"/>
  <c r="I205" i="7"/>
  <c r="P205" i="7" s="1"/>
  <c r="R205" i="7" s="1"/>
  <c r="I204" i="7"/>
  <c r="P204" i="7" s="1"/>
  <c r="R204" i="7" s="1"/>
  <c r="I203" i="7"/>
  <c r="P203" i="7" s="1"/>
  <c r="R203" i="7" s="1"/>
  <c r="I202" i="7"/>
  <c r="P202" i="7" s="1"/>
  <c r="R202" i="7" s="1"/>
  <c r="I201" i="7"/>
  <c r="P201" i="7" s="1"/>
  <c r="R201" i="7" s="1"/>
  <c r="I200" i="7"/>
  <c r="P200" i="7" s="1"/>
  <c r="R200" i="7" s="1"/>
  <c r="I199" i="7"/>
  <c r="P199" i="7" s="1"/>
  <c r="R199" i="7" s="1"/>
  <c r="I198" i="7"/>
  <c r="P198" i="7" s="1"/>
  <c r="R198" i="7" s="1"/>
  <c r="I197" i="7"/>
  <c r="P197" i="7" s="1"/>
  <c r="R197" i="7" s="1"/>
  <c r="I196" i="7"/>
  <c r="P196" i="7" s="1"/>
  <c r="R196" i="7" s="1"/>
  <c r="I195" i="7"/>
  <c r="P195" i="7" s="1"/>
  <c r="R195" i="7" s="1"/>
  <c r="I194" i="7"/>
  <c r="P194" i="7" s="1"/>
  <c r="R194" i="7" s="1"/>
  <c r="I193" i="7"/>
  <c r="P193" i="7" s="1"/>
  <c r="R193" i="7" s="1"/>
  <c r="I192" i="7"/>
  <c r="P192" i="7" s="1"/>
  <c r="R192" i="7" s="1"/>
  <c r="I191" i="7"/>
  <c r="P191" i="7" s="1"/>
  <c r="R191" i="7" s="1"/>
  <c r="I180" i="7"/>
  <c r="P180" i="7" s="1"/>
  <c r="R180" i="7" s="1"/>
  <c r="I179" i="7"/>
  <c r="P179" i="7" s="1"/>
  <c r="R179" i="7" s="1"/>
  <c r="I178" i="7"/>
  <c r="P178" i="7" s="1"/>
  <c r="R178" i="7" s="1"/>
  <c r="I177" i="7"/>
  <c r="P177" i="7" s="1"/>
  <c r="R177" i="7" s="1"/>
  <c r="I176" i="7"/>
  <c r="P176" i="7" s="1"/>
  <c r="R176" i="7" s="1"/>
  <c r="I175" i="7"/>
  <c r="P175" i="7" s="1"/>
  <c r="R175" i="7" s="1"/>
  <c r="I174" i="7"/>
  <c r="P174" i="7" s="1"/>
  <c r="R174" i="7" s="1"/>
  <c r="I173" i="7"/>
  <c r="P173" i="7" s="1"/>
  <c r="I172" i="7"/>
  <c r="P172" i="7" s="1"/>
  <c r="I171" i="7"/>
  <c r="P171" i="7" s="1"/>
  <c r="I170" i="7"/>
  <c r="P170" i="7" s="1"/>
  <c r="R170" i="7" s="1"/>
  <c r="I169" i="7"/>
  <c r="P169" i="7" s="1"/>
  <c r="I168" i="7"/>
  <c r="P168" i="7" s="1"/>
  <c r="R168" i="7" s="1"/>
  <c r="I167" i="7"/>
  <c r="P167" i="7" s="1"/>
  <c r="R167" i="7" s="1"/>
  <c r="I166" i="7"/>
  <c r="P166" i="7" s="1"/>
  <c r="R166" i="7" s="1"/>
  <c r="I165" i="7"/>
  <c r="P165" i="7" s="1"/>
  <c r="R165" i="7" s="1"/>
  <c r="I164" i="7"/>
  <c r="P164" i="7" s="1"/>
  <c r="R164" i="7" s="1"/>
  <c r="I163" i="7"/>
  <c r="P163" i="7" s="1"/>
  <c r="R163" i="7" s="1"/>
  <c r="I162" i="7"/>
  <c r="P162" i="7" s="1"/>
  <c r="R162" i="7" s="1"/>
  <c r="I160" i="7"/>
  <c r="P160" i="7" s="1"/>
  <c r="R160" i="7" s="1"/>
  <c r="I159" i="7"/>
  <c r="P159" i="7" s="1"/>
  <c r="R159" i="7" s="1"/>
  <c r="I158" i="7"/>
  <c r="P158" i="7" s="1"/>
  <c r="I157" i="7"/>
  <c r="P157" i="7" s="1"/>
  <c r="R157" i="7" s="1"/>
  <c r="I156" i="7"/>
  <c r="P156" i="7" s="1"/>
  <c r="I155" i="7"/>
  <c r="P155" i="7" s="1"/>
  <c r="R155" i="7" s="1"/>
  <c r="I154" i="7"/>
  <c r="P154" i="7" s="1"/>
  <c r="R154" i="7" s="1"/>
  <c r="I153" i="7"/>
  <c r="P153" i="7" s="1"/>
  <c r="R153" i="7" s="1"/>
  <c r="I152" i="7"/>
  <c r="P152" i="7" s="1"/>
  <c r="R152" i="7" s="1"/>
  <c r="I151" i="7"/>
  <c r="P151" i="7" s="1"/>
  <c r="R151" i="7" s="1"/>
  <c r="I150" i="7"/>
  <c r="P150" i="7" s="1"/>
  <c r="I149" i="7"/>
  <c r="P149" i="7" s="1"/>
  <c r="I148" i="7"/>
  <c r="P148" i="7" s="1"/>
  <c r="R148" i="7" s="1"/>
  <c r="I147" i="7"/>
  <c r="P147" i="7" s="1"/>
  <c r="R147" i="7" s="1"/>
  <c r="I146" i="7"/>
  <c r="P146" i="7" s="1"/>
  <c r="I145" i="7"/>
  <c r="P145" i="7" s="1"/>
  <c r="R145" i="7" s="1"/>
  <c r="I144" i="7"/>
  <c r="P144" i="7" s="1"/>
  <c r="I143" i="7"/>
  <c r="P143" i="7" s="1"/>
  <c r="R143" i="7" s="1"/>
  <c r="I142" i="7"/>
  <c r="P142" i="7" s="1"/>
  <c r="R142" i="7" s="1"/>
  <c r="I141" i="7"/>
  <c r="P141" i="7" s="1"/>
  <c r="R141" i="7" s="1"/>
  <c r="I140" i="7"/>
  <c r="P140" i="7" s="1"/>
  <c r="R140" i="7" s="1"/>
  <c r="I139" i="7"/>
  <c r="P139" i="7" s="1"/>
  <c r="R139" i="7" s="1"/>
  <c r="I138" i="7"/>
  <c r="P138" i="7" s="1"/>
  <c r="I137" i="7"/>
  <c r="P137" i="7" s="1"/>
  <c r="I136" i="7"/>
  <c r="P136" i="7" s="1"/>
  <c r="R136" i="7" s="1"/>
  <c r="I135" i="7"/>
  <c r="P135" i="7" s="1"/>
  <c r="R135" i="7" s="1"/>
  <c r="I134" i="7"/>
  <c r="P134" i="7" s="1"/>
  <c r="I133" i="7"/>
  <c r="P133" i="7" s="1"/>
  <c r="R133" i="7" s="1"/>
  <c r="I132" i="7"/>
  <c r="P132" i="7" s="1"/>
  <c r="I131" i="7"/>
  <c r="P131" i="7" s="1"/>
  <c r="R131" i="7" s="1"/>
  <c r="I130" i="7"/>
  <c r="P130" i="7" s="1"/>
  <c r="R130" i="7" s="1"/>
  <c r="I129" i="7"/>
  <c r="P129" i="7" s="1"/>
  <c r="R129" i="7" s="1"/>
  <c r="I128" i="7"/>
  <c r="P128" i="7" s="1"/>
  <c r="R128" i="7" s="1"/>
  <c r="I127" i="7"/>
  <c r="P127" i="7" s="1"/>
  <c r="R127" i="7" s="1"/>
  <c r="I126" i="7"/>
  <c r="P126" i="7" s="1"/>
  <c r="I125" i="7"/>
  <c r="P125" i="7" s="1"/>
  <c r="I124" i="7"/>
  <c r="P124" i="7" s="1"/>
  <c r="R124" i="7" s="1"/>
  <c r="I123" i="7"/>
  <c r="P123" i="7" s="1"/>
  <c r="R123" i="7" s="1"/>
  <c r="I122" i="7"/>
  <c r="P122" i="7" s="1"/>
  <c r="I121" i="7"/>
  <c r="P121" i="7" s="1"/>
  <c r="R121" i="7" s="1"/>
  <c r="I120" i="7"/>
  <c r="P120" i="7" s="1"/>
  <c r="I119" i="7"/>
  <c r="P119" i="7" s="1"/>
  <c r="R119" i="7" s="1"/>
  <c r="I118" i="7"/>
  <c r="P118" i="7" s="1"/>
  <c r="R118" i="7" s="1"/>
  <c r="I117" i="7"/>
  <c r="P117" i="7" s="1"/>
  <c r="R117" i="7" s="1"/>
  <c r="I116" i="7"/>
  <c r="P116" i="7" s="1"/>
  <c r="R116" i="7" s="1"/>
  <c r="I115" i="7"/>
  <c r="P115" i="7" s="1"/>
  <c r="R115" i="7" s="1"/>
  <c r="I114" i="7"/>
  <c r="P114" i="7" s="1"/>
  <c r="I113" i="7"/>
  <c r="P113" i="7" s="1"/>
  <c r="I112" i="7"/>
  <c r="P112" i="7" s="1"/>
  <c r="R112" i="7" s="1"/>
  <c r="I111" i="7"/>
  <c r="P111" i="7" s="1"/>
  <c r="R111" i="7" s="1"/>
  <c r="I110" i="7"/>
  <c r="P110" i="7" s="1"/>
  <c r="I109" i="7"/>
  <c r="P109" i="7" s="1"/>
  <c r="R109" i="7" s="1"/>
  <c r="I108" i="7"/>
  <c r="P108" i="7" s="1"/>
  <c r="I107" i="7"/>
  <c r="P107" i="7" s="1"/>
  <c r="R107" i="7" s="1"/>
  <c r="I106" i="7"/>
  <c r="P106" i="7" s="1"/>
  <c r="R106" i="7" s="1"/>
  <c r="I105" i="7"/>
  <c r="P105" i="7" s="1"/>
  <c r="R105" i="7" s="1"/>
  <c r="I104" i="7"/>
  <c r="P104" i="7" s="1"/>
  <c r="R104" i="7" s="1"/>
  <c r="I103" i="7"/>
  <c r="P103" i="7" s="1"/>
  <c r="R103" i="7" s="1"/>
  <c r="I102" i="7"/>
  <c r="P102" i="7" s="1"/>
  <c r="I101" i="7"/>
  <c r="P101" i="7" s="1"/>
  <c r="I100" i="7"/>
  <c r="P100" i="7" s="1"/>
  <c r="R100" i="7" s="1"/>
  <c r="I99" i="7"/>
  <c r="P99" i="7" s="1"/>
  <c r="R99" i="7" s="1"/>
  <c r="I98" i="7"/>
  <c r="P98" i="7" s="1"/>
  <c r="I97" i="7"/>
  <c r="P97" i="7" s="1"/>
  <c r="R97" i="7" s="1"/>
  <c r="I96" i="7"/>
  <c r="P96" i="7" s="1"/>
  <c r="I95" i="7"/>
  <c r="P95" i="7" s="1"/>
  <c r="R95" i="7" s="1"/>
  <c r="I94" i="7"/>
  <c r="P94" i="7" s="1"/>
  <c r="R94" i="7" s="1"/>
  <c r="I93" i="7"/>
  <c r="P93" i="7" s="1"/>
  <c r="R93" i="7" s="1"/>
  <c r="I92" i="7"/>
  <c r="P92" i="7" s="1"/>
  <c r="R92" i="7" s="1"/>
  <c r="I91" i="7"/>
  <c r="P91" i="7" s="1"/>
  <c r="R91" i="7" s="1"/>
  <c r="I90" i="7"/>
  <c r="P90" i="7" s="1"/>
  <c r="I88" i="7"/>
  <c r="P88" i="7" s="1"/>
  <c r="R88" i="7" s="1"/>
  <c r="I87" i="7"/>
  <c r="P87" i="7" s="1"/>
  <c r="I86" i="7"/>
  <c r="P86" i="7" s="1"/>
  <c r="R86" i="7" s="1"/>
  <c r="I85" i="7"/>
  <c r="P85" i="7" s="1"/>
  <c r="R85" i="7" s="1"/>
  <c r="I84" i="7"/>
  <c r="P84" i="7" s="1"/>
  <c r="R84" i="7" s="1"/>
  <c r="I83" i="7"/>
  <c r="P83" i="7" s="1"/>
  <c r="R83" i="7" s="1"/>
  <c r="I82" i="7"/>
  <c r="P82" i="7" s="1"/>
  <c r="R82" i="7" s="1"/>
  <c r="I81" i="7"/>
  <c r="P81" i="7" s="1"/>
  <c r="R81" i="7" s="1"/>
  <c r="I80" i="7"/>
  <c r="P80" i="7" s="1"/>
  <c r="R80" i="7" s="1"/>
  <c r="I79" i="7"/>
  <c r="P79" i="7" s="1"/>
  <c r="I78" i="7"/>
  <c r="P78" i="7" s="1"/>
  <c r="I77" i="7"/>
  <c r="P77" i="7" s="1"/>
  <c r="R77" i="7" s="1"/>
  <c r="I76" i="7"/>
  <c r="P76" i="7" s="1"/>
  <c r="R76" i="7" s="1"/>
  <c r="I75" i="7"/>
  <c r="P75" i="7" s="1"/>
  <c r="I74" i="7"/>
  <c r="P74" i="7" s="1"/>
  <c r="R74" i="7" s="1"/>
  <c r="I73" i="7"/>
  <c r="P73" i="7" s="1"/>
  <c r="R73" i="7" s="1"/>
  <c r="I72" i="7"/>
  <c r="P72" i="7" s="1"/>
  <c r="R72" i="7" s="1"/>
  <c r="I71" i="7"/>
  <c r="P71" i="7" s="1"/>
  <c r="R71" i="7" s="1"/>
  <c r="I70" i="7"/>
  <c r="P70" i="7" s="1"/>
  <c r="R70" i="7" s="1"/>
  <c r="I69" i="7"/>
  <c r="P69" i="7" s="1"/>
  <c r="R69" i="7" s="1"/>
  <c r="I68" i="7"/>
  <c r="P68" i="7" s="1"/>
  <c r="R68" i="7" s="1"/>
  <c r="I67" i="7"/>
  <c r="P67" i="7" s="1"/>
  <c r="I66" i="7"/>
  <c r="P66" i="7" s="1"/>
  <c r="I65" i="7"/>
  <c r="P65" i="7" s="1"/>
  <c r="R65" i="7" s="1"/>
  <c r="I64" i="7"/>
  <c r="P64" i="7" s="1"/>
  <c r="R64" i="7" s="1"/>
  <c r="I63" i="7"/>
  <c r="P63" i="7" s="1"/>
  <c r="I62" i="7"/>
  <c r="P62" i="7" s="1"/>
  <c r="R62" i="7" s="1"/>
  <c r="I61" i="7"/>
  <c r="P61" i="7" s="1"/>
  <c r="R61" i="7" s="1"/>
  <c r="I60" i="7"/>
  <c r="P60" i="7" s="1"/>
  <c r="R60" i="7" s="1"/>
  <c r="I59" i="7"/>
  <c r="P59" i="7" s="1"/>
  <c r="R59" i="7" s="1"/>
  <c r="I58" i="7"/>
  <c r="P58" i="7" s="1"/>
  <c r="R58" i="7" s="1"/>
  <c r="I57" i="7"/>
  <c r="P57" i="7" s="1"/>
  <c r="R57" i="7" s="1"/>
  <c r="I56" i="7"/>
  <c r="P56" i="7" s="1"/>
  <c r="R56" i="7" s="1"/>
  <c r="I55" i="7"/>
  <c r="P55" i="7" s="1"/>
  <c r="I54" i="7"/>
  <c r="P54" i="7" s="1"/>
  <c r="I53" i="7"/>
  <c r="P53" i="7" s="1"/>
  <c r="R53" i="7" s="1"/>
  <c r="I52" i="7"/>
  <c r="P52" i="7" s="1"/>
  <c r="R52" i="7" s="1"/>
  <c r="I51" i="7"/>
  <c r="P51" i="7" s="1"/>
  <c r="I50" i="7"/>
  <c r="P50" i="7" s="1"/>
  <c r="R50" i="7" s="1"/>
  <c r="I49" i="7"/>
  <c r="P49" i="7" s="1"/>
  <c r="R49" i="7" s="1"/>
  <c r="I48" i="7"/>
  <c r="P48" i="7" s="1"/>
  <c r="R48" i="7" s="1"/>
  <c r="I47" i="7"/>
  <c r="P47" i="7" s="1"/>
  <c r="R47" i="7" s="1"/>
  <c r="I46" i="7"/>
  <c r="P46" i="7" s="1"/>
  <c r="R46" i="7" s="1"/>
  <c r="I45" i="7"/>
  <c r="P45" i="7" s="1"/>
  <c r="R45" i="7" s="1"/>
  <c r="I44" i="7"/>
  <c r="P44" i="7" s="1"/>
  <c r="R44" i="7" s="1"/>
  <c r="I43" i="7"/>
  <c r="P43" i="7" s="1"/>
  <c r="I42" i="7"/>
  <c r="P42" i="7" s="1"/>
  <c r="I41" i="7"/>
  <c r="P41" i="7" s="1"/>
  <c r="R41" i="7" s="1"/>
  <c r="I40" i="7"/>
  <c r="P40" i="7" s="1"/>
  <c r="R40" i="7" s="1"/>
  <c r="I39" i="7"/>
  <c r="P39" i="7" s="1"/>
  <c r="I38" i="7"/>
  <c r="P38" i="7" s="1"/>
  <c r="R38" i="7" s="1"/>
  <c r="I37" i="7"/>
  <c r="P37" i="7" s="1"/>
  <c r="R37" i="7" s="1"/>
  <c r="I36" i="7"/>
  <c r="P36" i="7" s="1"/>
  <c r="R36" i="7" s="1"/>
  <c r="I35" i="7"/>
  <c r="P35" i="7" s="1"/>
  <c r="R35" i="7" s="1"/>
  <c r="I34" i="7"/>
  <c r="P34" i="7" s="1"/>
  <c r="R34" i="7" s="1"/>
  <c r="I33" i="7"/>
  <c r="P33" i="7" s="1"/>
  <c r="R33" i="7" s="1"/>
  <c r="I32" i="7"/>
  <c r="P32" i="7" s="1"/>
  <c r="R32" i="7" s="1"/>
  <c r="I31" i="7"/>
  <c r="P31" i="7" s="1"/>
  <c r="I30" i="7"/>
  <c r="P30" i="7" s="1"/>
  <c r="I28" i="7"/>
  <c r="P28" i="7" s="1"/>
  <c r="I27" i="7"/>
  <c r="P27" i="7" s="1"/>
  <c r="R27" i="7" s="1"/>
  <c r="I26" i="7"/>
  <c r="P26" i="7"/>
  <c r="R26" i="7" s="1"/>
  <c r="I25" i="7"/>
  <c r="P25" i="7" s="1"/>
  <c r="R25" i="7" s="1"/>
  <c r="I24" i="7"/>
  <c r="P24" i="7" s="1"/>
  <c r="R24" i="7" s="1"/>
  <c r="I23" i="7"/>
  <c r="P23" i="7" s="1"/>
  <c r="R23" i="7" s="1"/>
  <c r="I22" i="7"/>
  <c r="P22" i="7" s="1"/>
  <c r="R22" i="7" s="1"/>
  <c r="I21" i="7"/>
  <c r="P21" i="7" s="1"/>
  <c r="R21" i="7" s="1"/>
  <c r="I20" i="7"/>
  <c r="P20" i="7" s="1"/>
  <c r="R20" i="7" s="1"/>
  <c r="I19" i="7"/>
  <c r="P19" i="7" s="1"/>
  <c r="I18" i="7"/>
  <c r="P18" i="7" s="1"/>
  <c r="R18" i="7" s="1"/>
  <c r="I17" i="7"/>
  <c r="P17" i="7" s="1"/>
  <c r="R17" i="7" s="1"/>
  <c r="I16" i="7"/>
  <c r="P16" i="7" s="1"/>
  <c r="I15" i="7"/>
  <c r="P15" i="7" s="1"/>
  <c r="R15" i="7" s="1"/>
  <c r="I14" i="7"/>
  <c r="P14" i="7" s="1"/>
  <c r="R14" i="7" s="1"/>
  <c r="I13" i="7"/>
  <c r="P13" i="7" s="1"/>
  <c r="R13" i="7" s="1"/>
  <c r="I12" i="7"/>
  <c r="P12" i="7" s="1"/>
  <c r="R12" i="7" s="1"/>
  <c r="I11" i="7"/>
  <c r="P11" i="7" s="1"/>
  <c r="R11" i="7" s="1"/>
  <c r="I10" i="7"/>
  <c r="P10" i="7" s="1"/>
  <c r="R10" i="7" s="1"/>
  <c r="I9" i="7"/>
  <c r="P9" i="7" s="1"/>
  <c r="R9" i="7" s="1"/>
  <c r="I8" i="7"/>
  <c r="P8" i="7" s="1"/>
  <c r="I7" i="7"/>
  <c r="I5" i="7"/>
  <c r="P5" i="7" s="1"/>
  <c r="I214" i="10"/>
  <c r="E207" i="12"/>
  <c r="H214" i="10"/>
  <c r="D209" i="5"/>
  <c r="G214" i="10"/>
  <c r="F214" i="10"/>
  <c r="D212" i="7"/>
  <c r="E212" i="7"/>
  <c r="F212" i="7"/>
  <c r="G212" i="7"/>
  <c r="J212" i="7"/>
  <c r="L212" i="7"/>
  <c r="E214" i="10"/>
  <c r="D216" i="1"/>
  <c r="F216" i="1"/>
  <c r="J45" i="8"/>
  <c r="R98" i="7" l="1"/>
  <c r="R110" i="7"/>
  <c r="R122" i="7"/>
  <c r="R134" i="7"/>
  <c r="R146" i="7"/>
  <c r="R158" i="7"/>
  <c r="R5" i="7"/>
  <c r="R96" i="7"/>
  <c r="R108" i="7"/>
  <c r="R120" i="7"/>
  <c r="R132" i="7"/>
  <c r="R144" i="7"/>
  <c r="R156" i="7"/>
  <c r="R169" i="7"/>
  <c r="R39" i="7"/>
  <c r="R51" i="7"/>
  <c r="R63" i="7"/>
  <c r="R75" i="7"/>
  <c r="R87" i="7"/>
  <c r="R16" i="7"/>
  <c r="R173" i="7"/>
  <c r="R28" i="7"/>
  <c r="R126" i="7"/>
  <c r="R43" i="7"/>
  <c r="R181" i="7"/>
  <c r="D207" i="9"/>
  <c r="J213" i="8"/>
  <c r="R30" i="7"/>
  <c r="R172" i="7"/>
  <c r="R31" i="7"/>
  <c r="R42" i="7"/>
  <c r="R90" i="7"/>
  <c r="R102" i="7"/>
  <c r="R55" i="7"/>
  <c r="R67" i="7"/>
  <c r="R78" i="7"/>
  <c r="R79" i="7"/>
  <c r="R125" i="7"/>
  <c r="Q212" i="7"/>
  <c r="R101" i="7"/>
  <c r="R137" i="7"/>
  <c r="R138" i="7"/>
  <c r="R113" i="7"/>
  <c r="R114" i="7"/>
  <c r="I212" i="7"/>
  <c r="R54" i="7"/>
  <c r="R8" i="7"/>
  <c r="R19" i="7"/>
  <c r="R66" i="7"/>
  <c r="R149" i="7"/>
  <c r="R29" i="7"/>
  <c r="R150" i="7"/>
  <c r="R171" i="7"/>
  <c r="R89" i="7"/>
  <c r="R4" i="7"/>
  <c r="P7" i="7"/>
  <c r="R7" i="7" s="1"/>
  <c r="H216" i="1"/>
  <c r="K214" i="10"/>
  <c r="P212" i="7" l="1"/>
  <c r="R21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Tim Kahle</author>
  </authors>
  <commentList>
    <comment ref="D1" authorId="0" shapeId="0" xr:uid="{A6329F0C-64FF-43C8-B272-1DDB19A3893E}">
      <text>
        <r>
          <rPr>
            <b/>
            <sz val="9"/>
            <color indexed="81"/>
            <rFont val="Tahoma"/>
            <family val="2"/>
          </rPr>
          <t>GT14</t>
        </r>
      </text>
    </comment>
  </commentList>
</comments>
</file>

<file path=xl/sharedStrings.xml><?xml version="1.0" encoding="utf-8"?>
<sst xmlns="http://schemas.openxmlformats.org/spreadsheetml/2006/main" count="4024" uniqueCount="535">
  <si>
    <t>CODE</t>
  </si>
  <si>
    <t>COUNTY</t>
  </si>
  <si>
    <t>DISTRICT</t>
  </si>
  <si>
    <t>Gross State Share</t>
  </si>
  <si>
    <t>Alternate At-Risk</t>
  </si>
  <si>
    <t>Rescission</t>
  </si>
  <si>
    <t xml:space="preserve">Additional </t>
  </si>
  <si>
    <t>Adjusted Gross State Share</t>
  </si>
  <si>
    <t xml:space="preserve">Calculation for </t>
  </si>
  <si>
    <t>State Share Funding</t>
  </si>
  <si>
    <t>Charter School Institute</t>
  </si>
  <si>
    <t>Contingency Reserve</t>
  </si>
  <si>
    <t>Withheld by CDE:</t>
  </si>
  <si>
    <t>Source Code 3110</t>
  </si>
  <si>
    <t>Net against Source Code 3110</t>
  </si>
  <si>
    <t>Data Pipeline = Gross State Share less the Rescission (withheld by CDE)</t>
  </si>
  <si>
    <t>NOTE:</t>
  </si>
  <si>
    <t>Gross State Share History is on the CDE website: http://www2.cde.state.co.us/scripts/fin_distpaym_submit20.asp</t>
  </si>
  <si>
    <t>0010</t>
  </si>
  <si>
    <t>ADAMS</t>
  </si>
  <si>
    <t>MAPLETON 1</t>
  </si>
  <si>
    <t>0020</t>
  </si>
  <si>
    <t>ADAMS 12 FIVE STAR</t>
  </si>
  <si>
    <t>0030</t>
  </si>
  <si>
    <t>ADAMS CITY 14</t>
  </si>
  <si>
    <t>0040</t>
  </si>
  <si>
    <t>BRIGHTON 27J</t>
  </si>
  <si>
    <t>0050</t>
  </si>
  <si>
    <t>BENNETT 29J</t>
  </si>
  <si>
    <t>0060</t>
  </si>
  <si>
    <t>STRASBURG 31J</t>
  </si>
  <si>
    <t>0070</t>
  </si>
  <si>
    <t>WESTMINSTER 50</t>
  </si>
  <si>
    <t>0100</t>
  </si>
  <si>
    <t>ALAMOSA</t>
  </si>
  <si>
    <t>ALAMOSA RE-11J</t>
  </si>
  <si>
    <t>0110</t>
  </si>
  <si>
    <t>SANGRE DE CRISTO RE-22J</t>
  </si>
  <si>
    <t>0120</t>
  </si>
  <si>
    <t>ARAPAHOE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</si>
  <si>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</si>
  <si>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</si>
  <si>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</si>
  <si>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</si>
  <si>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</si>
  <si>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</si>
  <si>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</si>
  <si>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</si>
  <si>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</si>
  <si>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</si>
  <si>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</si>
  <si>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</si>
  <si>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</si>
  <si>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0220</t>
  </si>
  <si>
    <t>ARCHULETA</t>
  </si>
  <si>
    <t>ARCHULETA COUNTY 50JT</t>
  </si>
  <si>
    <t>0230</t>
  </si>
  <si>
    <t>BACA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</si>
  <si>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</si>
  <si>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</si>
  <si>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</si>
  <si>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</si>
  <si>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</si>
  <si>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</si>
  <si>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</si>
  <si>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</si>
  <si>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</si>
  <si>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0290</t>
  </si>
  <si>
    <t>BENT</t>
  </si>
  <si>
    <t>LAS ANIMAS RE-1</t>
  </si>
  <si>
    <t>0310</t>
  </si>
  <si>
    <t>MCCLAVE RE-2</t>
  </si>
  <si>
    <t>0470</t>
  </si>
  <si>
    <t>BOULDER</t>
  </si>
  <si>
    <t>ST VRAIN VALLEY RE-1J</t>
  </si>
  <si>
    <t>0480</t>
  </si>
  <si>
    <t>BOULDER VALLEY RE-2J</t>
  </si>
  <si>
    <t>0490</t>
  </si>
  <si>
    <t>CHAFFEE</t>
  </si>
  <si>
    <t>BUENA VISTA R-31</t>
  </si>
  <si>
    <t>0500</t>
  </si>
  <si>
    <t>SALIDA R-32(J)</t>
  </si>
  <si>
    <t>0510</t>
  </si>
  <si>
    <t>CHEYENNE</t>
  </si>
  <si>
    <t>KIT CARSON R-1</t>
  </si>
  <si>
    <t>0520</t>
  </si>
  <si>
    <t>CHEYENNE RE-5</t>
  </si>
  <si>
    <t>0540</t>
  </si>
  <si>
    <t>CLEAR CREEK</t>
  </si>
  <si>
    <t>CLEAR CREEK RE-1</t>
  </si>
  <si>
    <t>0550</t>
  </si>
  <si>
    <t>CONEJOS</t>
  </si>
  <si>
    <t>NORTH CONEJOS RE-1J</t>
  </si>
  <si>
    <t>0560</t>
  </si>
  <si>
    <t>SANFORD 6J</t>
  </si>
  <si>
    <t>0580</t>
  </si>
  <si>
    <t>SOUTH CONEJOS RE-10</t>
  </si>
  <si>
    <t>0640</t>
  </si>
  <si>
    <t>COSTILLA</t>
  </si>
  <si>
    <t>CENTENNIAL R-1</t>
  </si>
  <si>
    <t>0740</t>
  </si>
  <si>
    <t>SIERRA GRANDE R-30</t>
  </si>
  <si>
    <t>0770</t>
  </si>
  <si>
    <t>CROWLEY</t>
  </si>
  <si>
    <t>CROWLEY COUNTY RE-1-J</t>
  </si>
  <si>
    <t>0860</t>
  </si>
  <si>
    <t>CUSTER</t>
  </si>
  <si>
    <t>CONSOLIDATED C-1</t>
  </si>
  <si>
    <t>0870</t>
  </si>
  <si>
    <t>DELTA</t>
  </si>
  <si>
    <t>DELTA COUNTY 50(J)</t>
  </si>
  <si>
    <t>0880</t>
  </si>
  <si>
    <t>DENVER</t>
  </si>
  <si>
    <t>DENVER COUNTY 1</t>
  </si>
  <si>
    <t>0890</t>
  </si>
  <si>
    <t>DOLORES</t>
  </si>
  <si>
    <t>DOLORES RE NO.2</t>
  </si>
  <si>
    <t>0900</t>
  </si>
  <si>
    <t>DOUGLAS</t>
  </si>
  <si>
    <t>DOUGLAS COUNTY RE-1</t>
  </si>
  <si>
    <t>0910</t>
  </si>
  <si>
    <t>EAGLE</t>
  </si>
  <si>
    <t>EAGLE COUNTY RE 50</t>
  </si>
  <si>
    <t>0920</t>
  </si>
  <si>
    <t>ELBERT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</si>
  <si>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</si>
  <si>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</si>
  <si>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</si>
  <si>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</si>
  <si>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</si>
  <si>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</si>
  <si>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</si>
  <si>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</si>
  <si>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</si>
  <si>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</si>
  <si>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EL PASO</t>
  </si>
  <si>
    <t>CALHAN RJ1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</si>
  <si>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</si>
  <si>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</si>
  <si>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</si>
  <si>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</si>
  <si>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</si>
  <si>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</si>
  <si>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</si>
  <si>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</si>
  <si>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</si>
  <si>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</si>
  <si>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</si>
  <si>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</si>
  <si>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</si>
  <si>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</si>
  <si>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</si>
  <si>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</si>
  <si>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</si>
  <si>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23JT</t>
  </si>
  <si>
    <t>1070</t>
  </si>
  <si>
    <t>HANOVER 28</t>
  </si>
  <si>
    <t>1080</t>
  </si>
  <si>
    <t>LEWIS-PALMER 38</t>
  </si>
  <si>
    <t>1110</t>
  </si>
  <si>
    <t>FALCON 49</t>
  </si>
  <si>
    <t>1120</t>
  </si>
  <si>
    <t>EDISON 54JT</t>
  </si>
  <si>
    <t>1130</t>
  </si>
  <si>
    <t>MIAMI-YODER 60</t>
  </si>
  <si>
    <t>1140</t>
  </si>
  <si>
    <t>FREMONT</t>
  </si>
  <si>
    <t>CANON CITY RE-1</t>
  </si>
  <si>
    <t>1150</t>
  </si>
  <si>
    <t>FLORENCE RE-2</t>
  </si>
  <si>
    <t>1160</t>
  </si>
  <si>
    <t>COTOPAXI RE-3</t>
  </si>
  <si>
    <t>1180</t>
  </si>
  <si>
    <t>GARFIELD</t>
  </si>
  <si>
    <t>ROARING FORK RE-1</t>
  </si>
  <si>
    <t>1195</t>
  </si>
  <si>
    <t>GARFIELD RE-2</t>
  </si>
  <si>
    <t>1220</t>
  </si>
  <si>
    <t>GARIFLED 16</t>
  </si>
  <si>
    <t>1330</t>
  </si>
  <si>
    <t>GILPIN</t>
  </si>
  <si>
    <t>GILPIN COUNTY RE-1</t>
  </si>
  <si>
    <t>1340</t>
  </si>
  <si>
    <t>GRAND</t>
  </si>
  <si>
    <t>WEST GRAND 1-JT</t>
  </si>
  <si>
    <t>1350</t>
  </si>
  <si>
    <t>EAST GRAND 2</t>
  </si>
  <si>
    <t>1360</t>
  </si>
  <si>
    <t>GUNNISON</t>
  </si>
  <si>
    <t>GUNNISON WATERSHED RE-1J</t>
  </si>
  <si>
    <t>1380</t>
  </si>
  <si>
    <t>HINSDALE</t>
  </si>
  <si>
    <t>HINSDALE COUNTY RE-1</t>
  </si>
  <si>
    <t>1390</t>
  </si>
  <si>
    <t>HUERFANO</t>
  </si>
  <si>
    <t>HUERFANO RE-1</t>
  </si>
  <si>
    <t>1400</t>
  </si>
  <si>
    <t>LA VETA RE-2</t>
  </si>
  <si>
    <t>1410</t>
  </si>
  <si>
    <t>JACKSON</t>
  </si>
  <si>
    <t>NORTH PARK R-1</t>
  </si>
  <si>
    <t>1420</t>
  </si>
  <si>
    <t>JEFFERSON</t>
  </si>
  <si>
    <t>JEFFERSON R-1</t>
  </si>
  <si>
    <t>1430</t>
  </si>
  <si>
    <t>KIOWA</t>
  </si>
  <si>
    <t>EADS RE-1</t>
  </si>
  <si>
    <t>1440</t>
  </si>
  <si>
    <t>PLAINVIEW RE-2</t>
  </si>
  <si>
    <t>1450</t>
  </si>
  <si>
    <t>KIT CARSON</t>
  </si>
  <si>
    <t>ARRIBA-FLAGLER C-20</t>
  </si>
  <si>
    <t>1460</t>
  </si>
  <si>
    <t>HI PLAINS R-23</t>
  </si>
  <si>
    <t>1480</t>
  </si>
  <si>
    <t>STRATTON R-4</t>
  </si>
  <si>
    <t>1490</t>
  </si>
  <si>
    <t>BETHUNE R-5</t>
  </si>
  <si>
    <t>1500</t>
  </si>
  <si>
    <t>BURLINGTON RE-6J</t>
  </si>
  <si>
    <t>1510</t>
  </si>
  <si>
    <t>LAKE</t>
  </si>
  <si>
    <t>LEADVILLE R-1</t>
  </si>
  <si>
    <t>1520</t>
  </si>
  <si>
    <t>LA PLATA</t>
  </si>
  <si>
    <t>DURANGO 9-R</t>
  </si>
  <si>
    <t>1530</t>
  </si>
  <si>
    <t>BAYFIELD 10JT-R</t>
  </si>
  <si>
    <t>1540</t>
  </si>
  <si>
    <t>IGNACIO 11 JT</t>
  </si>
  <si>
    <t>1550</t>
  </si>
  <si>
    <t>LARIMER</t>
  </si>
  <si>
    <t>POUDRE R-1</t>
  </si>
  <si>
    <t>1560</t>
  </si>
  <si>
    <t>THOMPSON R-2J</t>
  </si>
  <si>
    <t>1570</t>
  </si>
  <si>
    <t>ESTES PARK R-3</t>
  </si>
  <si>
    <t>1580</t>
  </si>
  <si>
    <t>LAS ANIMAS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</si>
  <si>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</si>
  <si>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</si>
  <si>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</si>
  <si>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</si>
  <si>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</si>
  <si>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</si>
  <si>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</si>
  <si>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</si>
  <si>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</si>
  <si>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</si>
  <si>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</si>
  <si>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1780</t>
  </si>
  <si>
    <t>LINCOLN</t>
  </si>
  <si>
    <t>GENOA-HUGO C-113</t>
  </si>
  <si>
    <t>1790</t>
  </si>
  <si>
    <t>LIMON RE-4J</t>
  </si>
  <si>
    <t>1810</t>
  </si>
  <si>
    <t>KARVAL RE-23</t>
  </si>
  <si>
    <t>1828</t>
  </si>
  <si>
    <t>LOGAN</t>
  </si>
  <si>
    <t>VALLEY RE-1</t>
  </si>
  <si>
    <t>1850</t>
  </si>
  <si>
    <t>FRENCHMAN RE-3</t>
  </si>
  <si>
    <t>1860</t>
  </si>
  <si>
    <t>BUFFALO RE-4</t>
  </si>
  <si>
    <t>1870</t>
  </si>
  <si>
    <t>PLATEAU RE-5</t>
  </si>
  <si>
    <t>1980</t>
  </si>
  <si>
    <t>MESA</t>
  </si>
  <si>
    <t>DEBEQUE 49JT</t>
  </si>
  <si>
    <t>1990</t>
  </si>
  <si>
    <t>PLATEAU VALLEY 50</t>
  </si>
  <si>
    <t>2000</t>
  </si>
  <si>
    <t>MESA COUNTY VALLEY 51</t>
  </si>
  <si>
    <t>2010</t>
  </si>
  <si>
    <t>MINERAL</t>
  </si>
  <si>
    <t>CREEDE CONSOLIDATED 1</t>
  </si>
  <si>
    <t>2020</t>
  </si>
  <si>
    <t>MOFFAT</t>
  </si>
  <si>
    <t>MOFFAT COUNTY RE NO. 1</t>
  </si>
  <si>
    <t>2035</t>
  </si>
  <si>
    <t>MONTEZUMA</t>
  </si>
  <si>
    <t>MONTEZUMA-CORTEZ RE-1</t>
  </si>
  <si>
    <t>2055</t>
  </si>
  <si>
    <t>DOLORES RE-4A</t>
  </si>
  <si>
    <t>2070</t>
  </si>
  <si>
    <t>MANCOS RE-6</t>
  </si>
  <si>
    <t>2180</t>
  </si>
  <si>
    <t>MONTROSE</t>
  </si>
  <si>
    <t>MONTROSE RE-1J</t>
  </si>
  <si>
    <t>2190</t>
  </si>
  <si>
    <t>WEST END RE-2</t>
  </si>
  <si>
    <t>2395</t>
  </si>
  <si>
    <t>MORGAN</t>
  </si>
  <si>
    <t>BRUSH RE-2(J)</t>
  </si>
  <si>
    <t>2405</t>
  </si>
  <si>
    <t>FT. MORGAN RE-3</t>
  </si>
  <si>
    <t>2505</t>
  </si>
  <si>
    <t>WELDON VALLEY RE-20(J)</t>
  </si>
  <si>
    <t>2515</t>
  </si>
  <si>
    <t>WIGGINS RE-50(J)</t>
  </si>
  <si>
    <t>2520</t>
  </si>
  <si>
    <t>OTERO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</si>
  <si>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</si>
  <si>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</si>
  <si>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</si>
  <si>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</si>
  <si>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</si>
  <si>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</si>
  <si>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</si>
  <si>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</si>
  <si>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</si>
  <si>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</si>
  <si>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</si>
  <si>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2580</t>
  </si>
  <si>
    <t>OURAY</t>
  </si>
  <si>
    <t>OURAY R-1</t>
  </si>
  <si>
    <t>2590</t>
  </si>
  <si>
    <t>RIDGWAY R-2</t>
  </si>
  <si>
    <t>2600</t>
  </si>
  <si>
    <t>PARK</t>
  </si>
  <si>
    <t>PLATTE CANYON R-1</t>
  </si>
  <si>
    <t>2610</t>
  </si>
  <si>
    <t>PARK RE-2</t>
  </si>
  <si>
    <t>2620</t>
  </si>
  <si>
    <t>PHILLIPS</t>
  </si>
  <si>
    <t>HOLYOKE RE-1J</t>
  </si>
  <si>
    <t>2630</t>
  </si>
  <si>
    <t>HAXTUN RE-2J</t>
  </si>
  <si>
    <t>2640</t>
  </si>
  <si>
    <t>PITKIN</t>
  </si>
  <si>
    <t>ASPEN 1</t>
  </si>
  <si>
    <t>2650</t>
  </si>
  <si>
    <t>PROWERS</t>
  </si>
  <si>
    <t>GRANADA RE-1</t>
  </si>
  <si>
    <t>2660</t>
  </si>
  <si>
    <t>LAMAR RE-2</t>
  </si>
  <si>
    <t>2670</t>
  </si>
  <si>
    <t>HOLLY RE-3</t>
  </si>
  <si>
    <t>2680</t>
  </si>
  <si>
    <t>WILEY RE-13JT</t>
  </si>
  <si>
    <t>2690</t>
  </si>
  <si>
    <t>PUEBLO</t>
  </si>
  <si>
    <t>PUEBLO CITY 60</t>
  </si>
  <si>
    <t>2700</t>
  </si>
  <si>
    <t>PUEBLO RURAL 70</t>
  </si>
  <si>
    <t>2710</t>
  </si>
  <si>
    <t>RIO BLANCO</t>
  </si>
  <si>
    <t>MEEKER RE-1</t>
  </si>
  <si>
    <t>2720</t>
  </si>
  <si>
    <t>RANGELY RE-4</t>
  </si>
  <si>
    <t>2730</t>
  </si>
  <si>
    <t>RIO GRANDE</t>
  </si>
  <si>
    <t>DEL NORTE C-7</t>
  </si>
  <si>
    <t>2740</t>
  </si>
  <si>
    <t>MONTE VISTA C-8</t>
  </si>
  <si>
    <t>2750</t>
  </si>
  <si>
    <t>SARGENT RE-33J</t>
  </si>
  <si>
    <t>2760</t>
  </si>
  <si>
    <t>ROUTT</t>
  </si>
  <si>
    <t>HAYDEN RE-1</t>
  </si>
  <si>
    <t>2770</t>
  </si>
  <si>
    <t>STEAMBOAT SPRINGS RE-2</t>
  </si>
  <si>
    <t>2780</t>
  </si>
  <si>
    <t>SOUTH ROUTT RE-3</t>
  </si>
  <si>
    <t>2790</t>
  </si>
  <si>
    <t>SAGUACHE</t>
  </si>
  <si>
    <t>MOUNTAIN VALLEY RE-1</t>
  </si>
  <si>
    <t>2800</t>
  </si>
  <si>
    <t>MOFFAT 2</t>
  </si>
  <si>
    <t>2810</t>
  </si>
  <si>
    <t>CENTER 26JT</t>
  </si>
  <si>
    <t>2820</t>
  </si>
  <si>
    <t>SAN JUAN</t>
  </si>
  <si>
    <t>SILVERTON 1</t>
  </si>
  <si>
    <t>2830</t>
  </si>
  <si>
    <t>SAN MIGUEL</t>
  </si>
  <si>
    <t>TELLURIDE R-1</t>
  </si>
  <si>
    <t>2840</t>
  </si>
  <si>
    <t>NORWOOD R-2J</t>
  </si>
  <si>
    <t>2862</t>
  </si>
  <si>
    <t>SEDGWICK</t>
  </si>
  <si>
    <t>JULESBURG RE-1</t>
  </si>
  <si>
    <t>2865</t>
  </si>
  <si>
    <t>REVERE</t>
  </si>
  <si>
    <t>3000</t>
  </si>
  <si>
    <t>SUMMIT</t>
  </si>
  <si>
    <t>SUMMIT RE-1</t>
  </si>
  <si>
    <t>3010</t>
  </si>
  <si>
    <t>TELLER</t>
  </si>
  <si>
    <t>CRIPPLE CREEK RE-1</t>
  </si>
  <si>
    <t>3020</t>
  </si>
  <si>
    <t>WOODLAND PARK RE-2</t>
  </si>
  <si>
    <t>3030</t>
  </si>
  <si>
    <t>WASHINGTON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</si>
  <si>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</si>
  <si>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</si>
  <si>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</si>
  <si>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</si>
  <si>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</si>
  <si>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</si>
  <si>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</si>
  <si>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</si>
  <si>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</si>
  <si>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3080</t>
  </si>
  <si>
    <t>WELD</t>
  </si>
  <si>
    <t>WELD RE-1 (GILCREST)</t>
  </si>
  <si>
    <t>3085</t>
  </si>
  <si>
    <t>EATON RE-2</t>
  </si>
  <si>
    <t>3090</t>
  </si>
  <si>
    <t>WELD RE-3 (KEENESBURG)</t>
  </si>
  <si>
    <t>3100</t>
  </si>
  <si>
    <t>WINDSOR RE-4</t>
  </si>
  <si>
    <t>3110</t>
  </si>
  <si>
    <t>WELD RE-5J (JOHNSTOWN,MILLIKEN)</t>
  </si>
  <si>
    <t>3120</t>
  </si>
  <si>
    <t>GREELEY RE-6</t>
  </si>
  <si>
    <t>3130</t>
  </si>
  <si>
    <t>PLATTE VALLEY RE-7</t>
  </si>
  <si>
    <t>3140</t>
  </si>
  <si>
    <t>FT. LUPTON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</si>
  <si>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</si>
  <si>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</si>
  <si>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</si>
  <si>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</si>
  <si>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</si>
  <si>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</si>
  <si>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</si>
  <si>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</si>
  <si>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YUMA</t>
  </si>
  <si>
    <t>YUMA 1</t>
  </si>
  <si>
    <t>WRAY RD-2</t>
  </si>
  <si>
    <t>IDALIA RJ-3</t>
  </si>
  <si>
    <t>LIBERTY J-4</t>
  </si>
  <si>
    <t>STATE</t>
  </si>
  <si>
    <t>CHARTER SCHOOL INSTITUTE</t>
  </si>
  <si>
    <t>Global Village Charter Collaborative</t>
  </si>
  <si>
    <t>Charter Choice Collaborative</t>
  </si>
  <si>
    <t>East Central BOCES</t>
  </si>
  <si>
    <t>Mountain BOCES</t>
  </si>
  <si>
    <t>Centennial BOCES</t>
  </si>
  <si>
    <t>Northeast BOCES</t>
  </si>
  <si>
    <t>Pikes Peak BOCES</t>
  </si>
  <si>
    <t>San Juan BOCES</t>
  </si>
  <si>
    <t>San Luis Valley BOCES</t>
  </si>
  <si>
    <t>South Central BOCES</t>
  </si>
  <si>
    <t>Southeastern BOCES</t>
  </si>
  <si>
    <t>Northwest Colorado BOCES</t>
  </si>
  <si>
    <t>Adams County BOCES</t>
  </si>
  <si>
    <t>Rio Blanco BOCES RE-1 &amp; RE-4</t>
  </si>
  <si>
    <t>Expeditionary BOCES</t>
  </si>
  <si>
    <t>Grand Valley BOCES</t>
  </si>
  <si>
    <t>Mt Evans BOCES</t>
  </si>
  <si>
    <t>Uncompahgre BOCES</t>
  </si>
  <si>
    <t>Santa Fe Trail BOCES</t>
  </si>
  <si>
    <t>Front Range BOCES</t>
  </si>
  <si>
    <t>Ute Pass BOCES</t>
  </si>
  <si>
    <t>Education reEnvisioned BOCES</t>
  </si>
  <si>
    <t>Colorado River BOCES</t>
  </si>
  <si>
    <t>Totals</t>
  </si>
  <si>
    <t>Net</t>
  </si>
  <si>
    <t>SWAP</t>
  </si>
  <si>
    <t>Charter</t>
  </si>
  <si>
    <t xml:space="preserve">Audit </t>
  </si>
  <si>
    <t>Adjustment</t>
  </si>
  <si>
    <t xml:space="preserve">Adjusted </t>
  </si>
  <si>
    <t>Monthly</t>
  </si>
  <si>
    <t>Withholdings</t>
  </si>
  <si>
    <t>Intercept</t>
  </si>
  <si>
    <t xml:space="preserve">Repayment </t>
  </si>
  <si>
    <t>(Overpayment)/</t>
  </si>
  <si>
    <t>Payments</t>
  </si>
  <si>
    <t>Program</t>
  </si>
  <si>
    <t>(Withholding)</t>
  </si>
  <si>
    <t>Underpayment</t>
  </si>
  <si>
    <t>of State Share</t>
  </si>
  <si>
    <t>CSI Amount is Admin</t>
  </si>
  <si>
    <t>Code</t>
  </si>
  <si>
    <t>County</t>
  </si>
  <si>
    <t>District</t>
  </si>
  <si>
    <t>Hold Harmless Full Day Kindergarten Funding FY 2022-23</t>
  </si>
  <si>
    <t>Source Code  3111</t>
  </si>
  <si>
    <t>TOTAL</t>
  </si>
  <si>
    <t>Data Pipeline ELPA: Total</t>
  </si>
  <si>
    <t>Source 3000</t>
  </si>
  <si>
    <t>Grant 3140</t>
  </si>
  <si>
    <t>3200</t>
  </si>
  <si>
    <t>3210</t>
  </si>
  <si>
    <t>3220</t>
  </si>
  <si>
    <t>3230</t>
  </si>
  <si>
    <t>8001</t>
  </si>
  <si>
    <t xml:space="preserve">Expenditures to be Booked:  </t>
  </si>
  <si>
    <t>Negative Amount ( ) = a credit expenditure (CDE owed the district)</t>
  </si>
  <si>
    <t xml:space="preserve">       </t>
  </si>
  <si>
    <t>Positive Amount = debit expenditure: the district owed CDE</t>
  </si>
  <si>
    <t>Data Pipeline</t>
  </si>
  <si>
    <t>STATE SHARE</t>
  </si>
  <si>
    <t>OODS WITHHOLDING</t>
  </si>
  <si>
    <t>SMALL ATTENDANCE CENTER</t>
  </si>
  <si>
    <t>TRANSPORTATION</t>
  </si>
  <si>
    <t>OODS TUITION</t>
  </si>
  <si>
    <t>ELPA</t>
  </si>
  <si>
    <t xml:space="preserve">Total Includes </t>
  </si>
  <si>
    <t>Source 3210</t>
  </si>
  <si>
    <t>Object 0566</t>
  </si>
  <si>
    <t>Source 3200</t>
  </si>
  <si>
    <t>Source 1324</t>
  </si>
  <si>
    <t>OODS Withholdings</t>
  </si>
  <si>
    <t>Grant 0000</t>
  </si>
  <si>
    <t>Grant 3170</t>
  </si>
  <si>
    <t>Grant 3160</t>
  </si>
  <si>
    <t xml:space="preserve"> </t>
  </si>
  <si>
    <t>Totals:</t>
  </si>
  <si>
    <t>Funded Pupil Count</t>
  </si>
  <si>
    <t>Total Charter Count</t>
  </si>
  <si>
    <t>Regular Charter School Count</t>
  </si>
  <si>
    <t>Per Pupil Funding</t>
  </si>
  <si>
    <t>Regular Charter School Funding</t>
  </si>
  <si>
    <t>Total Allocation for Charter School</t>
  </si>
  <si>
    <t>Source 57XX</t>
  </si>
  <si>
    <r>
      <t xml:space="preserve">WELD RE-1 </t>
    </r>
    <r>
      <rPr>
        <sz val="10"/>
        <rFont val="Arial"/>
        <family val="2"/>
      </rPr>
      <t>(GILCREST)</t>
    </r>
  </si>
  <si>
    <t>N/A</t>
  </si>
  <si>
    <t>CSI - Community Leadership Academy</t>
  </si>
  <si>
    <t>CSI - Academy at High Point</t>
  </si>
  <si>
    <t>CSI - New Legacy Charter School</t>
  </si>
  <si>
    <t>CSI - Montessori del Mundo</t>
  </si>
  <si>
    <t>CSI - Monument View Montessori</t>
  </si>
  <si>
    <t>ADE:</t>
  </si>
  <si>
    <t>Number of Operating Charter</t>
  </si>
  <si>
    <t>Schools in District</t>
  </si>
  <si>
    <t>Location Codes: 900-969</t>
  </si>
  <si>
    <t>On Line, P-Tech and TREP Charter Counts</t>
  </si>
  <si>
    <t>ASCENT Charter Counts</t>
  </si>
  <si>
    <t>ASCENT Per Pupil Funding</t>
  </si>
  <si>
    <t>On Line,P-Tech and TREP Per Pupil Funding</t>
  </si>
  <si>
    <t>On Line, P-Tech, TREP and ASCENT Charter School Funding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</si>
</sst>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#,##0.0_);\(#,##0.0\)"/>
    <numFmt numFmtId="166" formatCode="0_);[Red]\(0\)"/>
  </numFmts>
  <fonts count="1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2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1" fillId="0" borderId="0"/>
    <xf numFmtId="40" fontId="10" fillId="0" borderId="0"/>
    <xf numFmtId="0" fontId="6" fillId="0" borderId="0"/>
    <xf numFmtId="40" fontId="10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40" fontId="10" fillId="0" borderId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89">
    <xf numFmtId="0" fontId="0" fillId="0" borderId="0" xfId="0"/>
    <xf numFmtId="4" fontId="0" fillId="0" borderId="0" xfId="0" applyNumberFormat="1"/>
    <xf numFmtId="0" fontId="0" fillId="2" borderId="0" xfId="0" applyFill="1"/>
    <xf numFmtId="0" fontId="0" fillId="0" borderId="0" xfId="0" applyAlignment="1">
      <alignment horizontal="left"/>
    </xf>
    <xf numFmtId="4" fontId="0" fillId="2" borderId="0" xfId="0" applyNumberFormat="1" applyFill="1"/>
    <xf numFmtId="0" fontId="4" fillId="0" borderId="0" xfId="0" applyFont="1"/>
    <xf numFmtId="0" fontId="2" fillId="0" borderId="0" xfId="0" applyFont="1" applyAlignment="1">
      <alignment horizontal="right"/>
    </xf>
    <xf numFmtId="0" fontId="2" fillId="2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39" fontId="0" fillId="0" borderId="0" xfId="0" applyNumberFormat="1"/>
    <xf numFmtId="0" fontId="2" fillId="2" borderId="0" xfId="0" applyFont="1" applyFill="1" applyAlignment="1">
      <alignment horizontal="left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4" fontId="2" fillId="2" borderId="0" xfId="0" applyNumberFormat="1" applyFont="1" applyFill="1" applyAlignment="1">
      <alignment wrapText="1"/>
    </xf>
    <xf numFmtId="0" fontId="6" fillId="0" borderId="0" xfId="0" applyFont="1" applyAlignment="1">
      <alignment horizontal="right"/>
    </xf>
    <xf numFmtId="0" fontId="0" fillId="2" borderId="0" xfId="0" applyFill="1" applyAlignment="1">
      <alignment wrapText="1"/>
    </xf>
    <xf numFmtId="0" fontId="6" fillId="2" borderId="0" xfId="0" applyFont="1" applyFill="1" applyAlignment="1">
      <alignment horizontal="right"/>
    </xf>
    <xf numFmtId="4" fontId="6" fillId="0" borderId="0" xfId="0" applyNumberFormat="1" applyFont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6" fillId="2" borderId="0" xfId="0" applyFont="1" applyFill="1" applyAlignment="1">
      <alignment horizontal="center"/>
    </xf>
    <xf numFmtId="40" fontId="0" fillId="0" borderId="0" xfId="0" applyNumberFormat="1"/>
    <xf numFmtId="4" fontId="2" fillId="2" borderId="0" xfId="0" applyNumberFormat="1" applyFont="1" applyFill="1" applyAlignment="1">
      <alignment horizontal="center"/>
    </xf>
    <xf numFmtId="165" fontId="0" fillId="0" borderId="0" xfId="0" applyNumberFormat="1"/>
    <xf numFmtId="4" fontId="1" fillId="0" borderId="0" xfId="0" applyNumberFormat="1" applyFont="1"/>
    <xf numFmtId="43" fontId="0" fillId="0" borderId="0" xfId="1" applyFont="1"/>
    <xf numFmtId="43" fontId="0" fillId="0" borderId="0" xfId="0" applyNumberFormat="1"/>
    <xf numFmtId="166" fontId="0" fillId="0" borderId="0" xfId="0" applyNumberFormat="1"/>
    <xf numFmtId="0" fontId="9" fillId="0" borderId="0" xfId="0" applyFont="1"/>
    <xf numFmtId="0" fontId="0" fillId="3" borderId="0" xfId="0" applyFill="1"/>
    <xf numFmtId="39" fontId="2" fillId="2" borderId="0" xfId="0" applyNumberFormat="1" applyFont="1" applyFill="1" applyAlignment="1">
      <alignment horizontal="center"/>
    </xf>
    <xf numFmtId="39" fontId="6" fillId="0" borderId="0" xfId="0" applyNumberFormat="1" applyFont="1" applyAlignment="1">
      <alignment horizontal="left"/>
    </xf>
    <xf numFmtId="39" fontId="7" fillId="0" borderId="0" xfId="0" applyNumberFormat="1" applyFont="1"/>
    <xf numFmtId="164" fontId="0" fillId="0" borderId="0" xfId="0" applyNumberFormat="1" applyAlignment="1">
      <alignment wrapText="1"/>
    </xf>
    <xf numFmtId="0" fontId="2" fillId="3" borderId="0" xfId="0" applyFont="1" applyFill="1" applyAlignment="1">
      <alignment horizontal="center"/>
    </xf>
    <xf numFmtId="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0" borderId="1" xfId="0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1" xfId="0" applyBorder="1"/>
    <xf numFmtId="0" fontId="8" fillId="0" borderId="0" xfId="7" applyFill="1" applyAlignment="1" applyProtection="1"/>
    <xf numFmtId="39" fontId="0" fillId="3" borderId="0" xfId="0" applyNumberFormat="1" applyFill="1"/>
    <xf numFmtId="0" fontId="6" fillId="3" borderId="0" xfId="0" applyFont="1" applyFill="1"/>
    <xf numFmtId="4" fontId="6" fillId="3" borderId="0" xfId="0" applyNumberFormat="1" applyFont="1" applyFill="1"/>
    <xf numFmtId="3" fontId="0" fillId="0" borderId="0" xfId="0" applyNumberFormat="1"/>
    <xf numFmtId="0" fontId="2" fillId="0" borderId="0" xfId="0" applyFont="1" applyAlignment="1">
      <alignment horizontal="left"/>
    </xf>
    <xf numFmtId="0" fontId="2" fillId="2" borderId="1" xfId="0" applyFont="1" applyFill="1" applyBorder="1" applyAlignment="1">
      <alignment horizontal="right" vertical="top" wrapText="1"/>
    </xf>
    <xf numFmtId="39" fontId="6" fillId="0" borderId="0" xfId="0" applyNumberFormat="1" applyFont="1"/>
    <xf numFmtId="0" fontId="0" fillId="0" borderId="0" xfId="0" applyAlignment="1">
      <alignment horizontal="center"/>
    </xf>
    <xf numFmtId="0" fontId="6" fillId="0" borderId="0" xfId="0" quotePrefix="1" applyFont="1" applyAlignment="1">
      <alignment horizontal="left"/>
    </xf>
    <xf numFmtId="39" fontId="0" fillId="0" borderId="0" xfId="0" quotePrefix="1" applyNumberFormat="1"/>
    <xf numFmtId="39" fontId="0" fillId="0" borderId="0" xfId="1" applyNumberFormat="1" applyFont="1"/>
    <xf numFmtId="39" fontId="0" fillId="0" borderId="0" xfId="1" applyNumberFormat="1" applyFont="1" applyBorder="1"/>
    <xf numFmtId="4" fontId="6" fillId="3" borderId="0" xfId="0" applyNumberFormat="1" applyFont="1" applyFill="1" applyAlignment="1">
      <alignment horizontal="right" wrapText="1"/>
    </xf>
    <xf numFmtId="0" fontId="6" fillId="2" borderId="1" xfId="0" applyFont="1" applyFill="1" applyBorder="1" applyAlignment="1">
      <alignment horizontal="center"/>
    </xf>
    <xf numFmtId="43" fontId="0" fillId="2" borderId="0" xfId="1" applyFont="1" applyFill="1"/>
    <xf numFmtId="43" fontId="0" fillId="0" borderId="0" xfId="1" applyFont="1" applyFill="1"/>
    <xf numFmtId="0" fontId="0" fillId="2" borderId="1" xfId="0" applyFill="1" applyBorder="1" applyAlignment="1">
      <alignment horizontal="right"/>
    </xf>
    <xf numFmtId="0" fontId="2" fillId="2" borderId="0" xfId="0" applyFont="1" applyFill="1" applyAlignment="1">
      <alignment horizontal="center" vertical="top"/>
    </xf>
    <xf numFmtId="4" fontId="2" fillId="2" borderId="0" xfId="0" applyNumberFormat="1" applyFont="1" applyFill="1" applyAlignment="1">
      <alignment horizontal="center" vertical="top"/>
    </xf>
    <xf numFmtId="0" fontId="2" fillId="3" borderId="0" xfId="0" applyFont="1" applyFill="1" applyAlignment="1">
      <alignment horizontal="center" vertical="top"/>
    </xf>
    <xf numFmtId="39" fontId="2" fillId="2" borderId="0" xfId="0" applyNumberFormat="1" applyFont="1" applyFill="1" applyAlignment="1">
      <alignment horizontal="center" vertical="top"/>
    </xf>
    <xf numFmtId="39" fontId="13" fillId="0" borderId="0" xfId="0" applyNumberFormat="1" applyFont="1"/>
    <xf numFmtId="39" fontId="0" fillId="0" borderId="0" xfId="1" applyNumberFormat="1" applyFont="1" applyFill="1"/>
    <xf numFmtId="49" fontId="0" fillId="0" borderId="0" xfId="0" applyNumberFormat="1" applyAlignment="1">
      <alignment horizontal="left"/>
    </xf>
    <xf numFmtId="49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0" fillId="3" borderId="1" xfId="0" applyFill="1" applyBorder="1"/>
    <xf numFmtId="0" fontId="2" fillId="0" borderId="0" xfId="0" applyFont="1"/>
    <xf numFmtId="0" fontId="1" fillId="0" borderId="0" xfId="0" applyFont="1"/>
    <xf numFmtId="49" fontId="0" fillId="0" borderId="0" xfId="0" applyNumberFormat="1"/>
    <xf numFmtId="0" fontId="2" fillId="2" borderId="1" xfId="0" applyFont="1" applyFill="1" applyBorder="1" applyAlignment="1">
      <alignment horizontal="center"/>
    </xf>
    <xf numFmtId="40" fontId="14" fillId="0" borderId="0" xfId="12" applyNumberFormat="1" applyFont="1"/>
    <xf numFmtId="0" fontId="6" fillId="3" borderId="0" xfId="0" applyFont="1" applyFill="1" applyAlignment="1">
      <alignment horizontal="center"/>
    </xf>
    <xf numFmtId="4" fontId="6" fillId="2" borderId="0" xfId="0" applyNumberFormat="1" applyFont="1" applyFill="1" applyAlignment="1">
      <alignment horizontal="center"/>
    </xf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 applyAlignment="1">
      <alignment horizontal="center"/>
    </xf>
    <xf numFmtId="39" fontId="6" fillId="2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40" fontId="6" fillId="0" borderId="0" xfId="0" applyNumberFormat="1" applyFont="1"/>
    <xf numFmtId="0" fontId="5" fillId="2" borderId="1" xfId="0" applyFont="1" applyFill="1" applyBorder="1"/>
    <xf numFmtId="0" fontId="5" fillId="0" borderId="1" xfId="0" applyFont="1" applyBorder="1"/>
    <xf numFmtId="0" fontId="6" fillId="0" borderId="0" xfId="0" applyFont="1"/>
    <xf numFmtId="0" fontId="0" fillId="0" borderId="0" xfId="0"/>
  </cellXfs>
  <cellStyles count="32">
    <cellStyle name="Comma" xfId="1" builtinId="3"/>
    <cellStyle name="Comma 2" xfId="2" xr:uid="{00000000-0005-0000-0000-000001000000}"/>
    <cellStyle name="Comma 3" xfId="3" xr:uid="{00000000-0005-0000-0000-000002000000}"/>
    <cellStyle name="Comma0" xfId="4" xr:uid="{00000000-0005-0000-0000-000003000000}"/>
    <cellStyle name="Currency 2" xfId="5" xr:uid="{00000000-0005-0000-0000-000004000000}"/>
    <cellStyle name="Currency 3" xfId="6" xr:uid="{00000000-0005-0000-0000-000005000000}"/>
    <cellStyle name="Hyperlink" xfId="7" builtinId="8"/>
    <cellStyle name="Normal" xfId="0" builtinId="0"/>
    <cellStyle name="Normal 2" xfId="8" xr:uid="{00000000-0005-0000-0000-000008000000}"/>
    <cellStyle name="Normal 2 2" xfId="9" xr:uid="{00000000-0005-0000-0000-000009000000}"/>
    <cellStyle name="Normal 2 2 2" xfId="10" xr:uid="{00000000-0005-0000-0000-00000A000000}"/>
    <cellStyle name="Normal 2 3" xfId="11" xr:uid="{00000000-0005-0000-0000-00000B000000}"/>
    <cellStyle name="Normal 3" xfId="12" xr:uid="{00000000-0005-0000-0000-00000C000000}"/>
    <cellStyle name="Normal 3 2" xfId="13" xr:uid="{00000000-0005-0000-0000-00000D000000}"/>
    <cellStyle name="Normal 3 3" xfId="14" xr:uid="{00000000-0005-0000-0000-00000E000000}"/>
    <cellStyle name="Normal 3 4" xfId="15" xr:uid="{00000000-0005-0000-0000-00000F000000}"/>
    <cellStyle name="Normal 3 5" xfId="16" xr:uid="{00000000-0005-0000-0000-000010000000}"/>
    <cellStyle name="Normal 4" xfId="17" xr:uid="{00000000-0005-0000-0000-000011000000}"/>
    <cellStyle name="Normal 5" xfId="18" xr:uid="{00000000-0005-0000-0000-000012000000}"/>
    <cellStyle name="Normal 5 2" xfId="19" xr:uid="{00000000-0005-0000-0000-000013000000}"/>
    <cellStyle name="Normal 5 3" xfId="20" xr:uid="{00000000-0005-0000-0000-000014000000}"/>
    <cellStyle name="Normal 6" xfId="21" xr:uid="{00000000-0005-0000-0000-000015000000}"/>
    <cellStyle name="Normal 6 2" xfId="22" xr:uid="{00000000-0005-0000-0000-000016000000}"/>
    <cellStyle name="Percent 2" xfId="23" xr:uid="{00000000-0005-0000-0000-000017000000}"/>
    <cellStyle name="Percent 2 2" xfId="24" xr:uid="{00000000-0005-0000-0000-000018000000}"/>
    <cellStyle name="Percent 2 3" xfId="25" xr:uid="{00000000-0005-0000-0000-000019000000}"/>
    <cellStyle name="Percent 2 4" xfId="26" xr:uid="{00000000-0005-0000-0000-00001A000000}"/>
    <cellStyle name="Percent 3" xfId="27" xr:uid="{00000000-0005-0000-0000-00001B000000}"/>
    <cellStyle name="Percent 3 2" xfId="28" xr:uid="{00000000-0005-0000-0000-00001C000000}"/>
    <cellStyle name="Percent 3 3" xfId="29" xr:uid="{00000000-0005-0000-0000-00001D000000}"/>
    <cellStyle name="Percent 4" xfId="30" xr:uid="{00000000-0005-0000-0000-00001E000000}"/>
    <cellStyle name="Percent 5" xfId="31" xr:uid="{00000000-0005-0000-0000-00001F000000}"/>
  </cellStyles>
  <dxfs count="0"/>
  <tableStyles count="0" defaultTableStyle="TableStyleMedium9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hle_t\AppData\Local\Microsoft\Windows\INetCache\Content.Outlook\4QDJNYB5\ELPA%20State%20E690%20payment%20detail%20for%20Mdb%200807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ant Cover Page"/>
      <sheetName val="Grantees Page"/>
      <sheetName val="Not for Profits"/>
      <sheetName val="Tables"/>
      <sheetName val="DUNS table"/>
      <sheetName val="Indirect Cost Rate"/>
      <sheetName val="School Codes"/>
      <sheetName val="List"/>
      <sheetName val="Exhibits_SOW"/>
      <sheetName val="Allocation Upload Template"/>
      <sheetName val="Grant Cover Page Lists"/>
      <sheetName val="Grant COA Elements from MDB"/>
      <sheetName val="Grant Detail"/>
      <sheetName val="Allocation Upload"/>
      <sheetName val="Distribution Spreadsheet"/>
    </sheetNames>
    <sheetDataSet>
      <sheetData sheetId="0" refreshError="1"/>
      <sheetData sheetId="1">
        <row r="2">
          <cell r="C2" t="str">
            <v>0010</v>
          </cell>
          <cell r="D2" t="str">
            <v>0010</v>
          </cell>
          <cell r="E2" t="str">
            <v>Mapleton Public Schools</v>
          </cell>
          <cell r="H2" t="str">
            <v>591 E 80th Ave</v>
          </cell>
          <cell r="I2" t="str">
            <v>Denver</v>
          </cell>
          <cell r="J2" t="str">
            <v>CO</v>
          </cell>
          <cell r="K2" t="str">
            <v>80229-8022</v>
          </cell>
          <cell r="L2">
            <v>9.69</v>
          </cell>
          <cell r="M2" t="str">
            <v>030442248</v>
          </cell>
          <cell r="N2" t="str">
            <v>Yes</v>
          </cell>
          <cell r="O2">
            <v>44001</v>
          </cell>
          <cell r="P2">
            <v>408476.3884144965</v>
          </cell>
        </row>
        <row r="3">
          <cell r="C3" t="str">
            <v>0020</v>
          </cell>
          <cell r="D3" t="str">
            <v>0020</v>
          </cell>
          <cell r="E3" t="str">
            <v>Adams 12 Five Star Schools</v>
          </cell>
          <cell r="H3" t="str">
            <v>1500 E 128th Ave</v>
          </cell>
          <cell r="I3" t="str">
            <v>Denver</v>
          </cell>
          <cell r="J3" t="str">
            <v>CO</v>
          </cell>
          <cell r="K3" t="str">
            <v>80214-2601</v>
          </cell>
          <cell r="L3">
            <v>6.7</v>
          </cell>
          <cell r="M3" t="str">
            <v>069714889</v>
          </cell>
          <cell r="N3" t="str">
            <v>Yes</v>
          </cell>
          <cell r="O3">
            <v>44131</v>
          </cell>
          <cell r="P3">
            <v>1307060.4184140982</v>
          </cell>
        </row>
        <row r="4">
          <cell r="C4" t="str">
            <v>0030</v>
          </cell>
          <cell r="D4" t="str">
            <v>0030</v>
          </cell>
          <cell r="E4" t="str">
            <v>Adams County School District 14</v>
          </cell>
          <cell r="H4" t="str">
            <v>5291 E 60th Ave</v>
          </cell>
          <cell r="I4" t="str">
            <v>Commerce City</v>
          </cell>
          <cell r="J4" t="str">
            <v>CO</v>
          </cell>
          <cell r="K4" t="str">
            <v>80022-3203</v>
          </cell>
          <cell r="L4">
            <v>10.5</v>
          </cell>
          <cell r="M4" t="str">
            <v>030454839</v>
          </cell>
          <cell r="N4" t="str">
            <v>Yes</v>
          </cell>
          <cell r="O4">
            <v>44026</v>
          </cell>
          <cell r="P4">
            <v>519879.03980026825</v>
          </cell>
        </row>
        <row r="5">
          <cell r="C5" t="str">
            <v>0040</v>
          </cell>
          <cell r="D5" t="str">
            <v>0040</v>
          </cell>
          <cell r="E5" t="str">
            <v>Brighton School District 27J</v>
          </cell>
          <cell r="H5" t="str">
            <v>18551 E 160th Ave</v>
          </cell>
          <cell r="I5" t="str">
            <v>Brighton</v>
          </cell>
          <cell r="J5" t="str">
            <v>CO</v>
          </cell>
          <cell r="K5" t="str">
            <v>80601-8519</v>
          </cell>
          <cell r="L5">
            <v>10.5</v>
          </cell>
          <cell r="M5" t="str">
            <v>095750014</v>
          </cell>
          <cell r="N5" t="str">
            <v>Yes</v>
          </cell>
          <cell r="O5">
            <v>44092</v>
          </cell>
          <cell r="P5">
            <v>563735.83071937959</v>
          </cell>
        </row>
        <row r="6">
          <cell r="C6" t="str">
            <v>0050</v>
          </cell>
          <cell r="D6" t="str">
            <v>0050</v>
          </cell>
          <cell r="E6" t="str">
            <v>Bennett School District 29 J</v>
          </cell>
          <cell r="H6" t="str">
            <v>615 7th St</v>
          </cell>
          <cell r="I6" t="str">
            <v>Bennett</v>
          </cell>
          <cell r="J6" t="str">
            <v>CO</v>
          </cell>
          <cell r="K6" t="str">
            <v>80102-8015</v>
          </cell>
          <cell r="L6">
            <v>10.5</v>
          </cell>
          <cell r="M6" t="str">
            <v>019679190</v>
          </cell>
          <cell r="N6" t="str">
            <v>Yes</v>
          </cell>
          <cell r="O6">
            <v>43895</v>
          </cell>
          <cell r="P6">
            <v>30731.765899523249</v>
          </cell>
        </row>
        <row r="7">
          <cell r="C7" t="str">
            <v>0060</v>
          </cell>
          <cell r="D7" t="str">
            <v>0060</v>
          </cell>
          <cell r="E7" t="str">
            <v>Strasburg School District</v>
          </cell>
          <cell r="H7" t="str">
            <v>56729 Colorado Ave</v>
          </cell>
          <cell r="I7" t="str">
            <v>Strasburg</v>
          </cell>
          <cell r="J7" t="str">
            <v>CO</v>
          </cell>
          <cell r="K7" t="str">
            <v>80136-7809</v>
          </cell>
          <cell r="L7">
            <v>10.5</v>
          </cell>
          <cell r="M7" t="str">
            <v>019685239</v>
          </cell>
          <cell r="N7" t="str">
            <v>Yes</v>
          </cell>
          <cell r="O7">
            <v>44019</v>
          </cell>
          <cell r="P7">
            <v>17926.863441388559</v>
          </cell>
        </row>
        <row r="8">
          <cell r="C8" t="str">
            <v>0070</v>
          </cell>
          <cell r="D8" t="str">
            <v>0070</v>
          </cell>
          <cell r="E8" t="str">
            <v>Westminster Public Schools</v>
          </cell>
          <cell r="H8" t="str">
            <v>6933 Raleigh St</v>
          </cell>
          <cell r="I8" t="str">
            <v>Westminster</v>
          </cell>
          <cell r="J8" t="str">
            <v>CO</v>
          </cell>
          <cell r="K8" t="str">
            <v>80030-5912</v>
          </cell>
          <cell r="L8">
            <v>10.5</v>
          </cell>
          <cell r="M8" t="str">
            <v>013790258</v>
          </cell>
          <cell r="N8" t="str">
            <v>Yes</v>
          </cell>
          <cell r="O8">
            <v>43956</v>
          </cell>
          <cell r="P8">
            <v>555412.64412159193</v>
          </cell>
        </row>
        <row r="9">
          <cell r="C9" t="str">
            <v>0100</v>
          </cell>
          <cell r="D9" t="str">
            <v>0100</v>
          </cell>
          <cell r="E9" t="str">
            <v>Alamosa School District Re 11 J</v>
          </cell>
          <cell r="H9" t="str">
            <v>209 Victoria Ave</v>
          </cell>
          <cell r="I9" t="str">
            <v>Alamosa</v>
          </cell>
          <cell r="J9" t="str">
            <v>CO</v>
          </cell>
          <cell r="K9" t="str">
            <v>81101-8110</v>
          </cell>
          <cell r="L9">
            <v>8.64</v>
          </cell>
          <cell r="M9" t="str">
            <v>039781976</v>
          </cell>
          <cell r="N9" t="str">
            <v>Yes</v>
          </cell>
          <cell r="O9">
            <v>43838</v>
          </cell>
          <cell r="P9">
            <v>63704.389729220064</v>
          </cell>
        </row>
        <row r="10">
          <cell r="C10" t="str">
            <v>0110</v>
          </cell>
          <cell r="D10" t="str">
            <v>0110</v>
          </cell>
          <cell r="E10" t="str">
            <v>Sangre De Cristo Dist Re-22J</v>
          </cell>
          <cell r="H10" t="str">
            <v>8751 Lane 7N</v>
          </cell>
          <cell r="I10" t="str">
            <v>Mosca</v>
          </cell>
          <cell r="J10" t="str">
            <v>CO</v>
          </cell>
          <cell r="K10" t="str">
            <v>81146-9767</v>
          </cell>
          <cell r="L10">
            <v>5.25</v>
          </cell>
          <cell r="M10" t="str">
            <v>184032654</v>
          </cell>
          <cell r="N10" t="str">
            <v>Yes</v>
          </cell>
          <cell r="O10">
            <v>43886</v>
          </cell>
          <cell r="P10">
            <v>1920.735368720203</v>
          </cell>
        </row>
        <row r="11">
          <cell r="C11" t="str">
            <v>0120</v>
          </cell>
          <cell r="D11" t="str">
            <v>0120</v>
          </cell>
          <cell r="E11" t="str">
            <v>Englewood School District #1</v>
          </cell>
          <cell r="H11" t="str">
            <v>4101 S Bannock St</v>
          </cell>
          <cell r="I11" t="str">
            <v>Englewood</v>
          </cell>
          <cell r="J11" t="str">
            <v>CO</v>
          </cell>
          <cell r="K11" t="str">
            <v>80110-4605</v>
          </cell>
          <cell r="L11">
            <v>9.5299999999999994</v>
          </cell>
          <cell r="M11" t="str">
            <v>078358587</v>
          </cell>
          <cell r="N11" t="str">
            <v>Yes</v>
          </cell>
          <cell r="O11">
            <v>44057</v>
          </cell>
          <cell r="P11">
            <v>46737.893972191603</v>
          </cell>
        </row>
        <row r="12">
          <cell r="C12" t="str">
            <v>0123</v>
          </cell>
          <cell r="D12" t="str">
            <v>0123</v>
          </cell>
          <cell r="E12" t="str">
            <v>Sheridan School District 2</v>
          </cell>
          <cell r="H12" t="str">
            <v>4000 S Lowell Blvd</v>
          </cell>
          <cell r="I12" t="str">
            <v>Denver</v>
          </cell>
          <cell r="J12" t="str">
            <v>CO</v>
          </cell>
          <cell r="K12" t="str">
            <v>80236-3105</v>
          </cell>
          <cell r="L12">
            <v>10.5</v>
          </cell>
          <cell r="M12" t="str">
            <v>019693217</v>
          </cell>
          <cell r="N12" t="str">
            <v>Yes</v>
          </cell>
          <cell r="O12">
            <v>43847</v>
          </cell>
          <cell r="P12">
            <v>70106.840958287416</v>
          </cell>
        </row>
        <row r="13">
          <cell r="C13" t="str">
            <v>0130</v>
          </cell>
          <cell r="D13" t="str">
            <v>0130</v>
          </cell>
          <cell r="E13" t="str">
            <v>Cherry Creek School District #5</v>
          </cell>
          <cell r="H13" t="str">
            <v>4700 S Yosemite St</v>
          </cell>
          <cell r="I13" t="str">
            <v>Greenwood Village</v>
          </cell>
          <cell r="J13" t="str">
            <v>CO</v>
          </cell>
          <cell r="K13" t="str">
            <v>80111-1307</v>
          </cell>
          <cell r="L13">
            <v>2.71</v>
          </cell>
          <cell r="M13" t="str">
            <v>073403073</v>
          </cell>
          <cell r="N13" t="str">
            <v>Yes</v>
          </cell>
          <cell r="O13">
            <v>44014</v>
          </cell>
          <cell r="P13">
            <v>1441191.7716630588</v>
          </cell>
        </row>
        <row r="14">
          <cell r="C14" t="str">
            <v>0140</v>
          </cell>
          <cell r="D14" t="str">
            <v>0140</v>
          </cell>
          <cell r="E14" t="str">
            <v>Arapahoe County School District 6</v>
          </cell>
          <cell r="H14" t="str">
            <v>5776 S Crocker St</v>
          </cell>
          <cell r="I14" t="str">
            <v>Littleton</v>
          </cell>
          <cell r="J14" t="str">
            <v>CO</v>
          </cell>
          <cell r="K14" t="str">
            <v>80120-2012</v>
          </cell>
          <cell r="L14">
            <v>7.92</v>
          </cell>
          <cell r="M14" t="str">
            <v>831279950</v>
          </cell>
          <cell r="N14" t="str">
            <v>Yes</v>
          </cell>
          <cell r="O14">
            <v>43868</v>
          </cell>
          <cell r="P14">
            <v>133491.10812605411</v>
          </cell>
        </row>
        <row r="15">
          <cell r="C15" t="str">
            <v>0170</v>
          </cell>
          <cell r="D15" t="str">
            <v>0170</v>
          </cell>
          <cell r="E15" t="str">
            <v>Deer Trail School District 26J</v>
          </cell>
          <cell r="H15" t="str">
            <v>350 2nd Ave</v>
          </cell>
          <cell r="I15" t="str">
            <v>Deer Trail</v>
          </cell>
          <cell r="J15" t="str">
            <v>CO</v>
          </cell>
          <cell r="K15" t="str">
            <v>80105-0000</v>
          </cell>
          <cell r="L15">
            <v>10.5</v>
          </cell>
          <cell r="M15" t="str">
            <v>100010370</v>
          </cell>
          <cell r="N15" t="str">
            <v>Yes</v>
          </cell>
          <cell r="O15">
            <v>43838</v>
          </cell>
          <cell r="P15">
            <v>6402.4512290673429</v>
          </cell>
        </row>
        <row r="16">
          <cell r="C16" t="str">
            <v>0180</v>
          </cell>
          <cell r="D16" t="str">
            <v>0180</v>
          </cell>
          <cell r="E16" t="str">
            <v>Aurora Public Schools</v>
          </cell>
          <cell r="H16" t="str">
            <v>15701 E 1st Ave, Ste 106</v>
          </cell>
          <cell r="I16" t="str">
            <v>Aurora</v>
          </cell>
          <cell r="J16" t="str">
            <v>CO</v>
          </cell>
          <cell r="K16" t="str">
            <v>80011-9037</v>
          </cell>
          <cell r="L16">
            <v>9.89</v>
          </cell>
          <cell r="M16" t="str">
            <v>010621852</v>
          </cell>
          <cell r="N16" t="str">
            <v>Yes</v>
          </cell>
          <cell r="O16">
            <v>43900</v>
          </cell>
          <cell r="P16">
            <v>3248603.7536287699</v>
          </cell>
        </row>
        <row r="17">
          <cell r="C17" t="str">
            <v>0190</v>
          </cell>
          <cell r="D17" t="str">
            <v>0190</v>
          </cell>
          <cell r="E17" t="str">
            <v>Byers School District 32 J</v>
          </cell>
          <cell r="H17" t="str">
            <v>444 E Front St</v>
          </cell>
          <cell r="I17" t="str">
            <v>Byers</v>
          </cell>
          <cell r="J17" t="str">
            <v>CO</v>
          </cell>
          <cell r="K17" t="str">
            <v>80103-8010</v>
          </cell>
          <cell r="L17">
            <v>10.5</v>
          </cell>
          <cell r="M17" t="str">
            <v>099905507</v>
          </cell>
          <cell r="N17" t="str">
            <v>Yes</v>
          </cell>
          <cell r="O17">
            <v>43861</v>
          </cell>
          <cell r="P17">
            <v>9283.5542821476483</v>
          </cell>
        </row>
        <row r="18">
          <cell r="C18" t="str">
            <v>0220</v>
          </cell>
          <cell r="D18" t="str">
            <v>0220</v>
          </cell>
          <cell r="E18" t="str">
            <v>Archuleta School Dist 50 Joint</v>
          </cell>
          <cell r="H18" t="str">
            <v>309 Lewis St</v>
          </cell>
          <cell r="I18" t="str">
            <v>Pagosa Springs</v>
          </cell>
          <cell r="J18" t="str">
            <v>CO</v>
          </cell>
          <cell r="K18" t="str">
            <v>81147-8114</v>
          </cell>
          <cell r="L18">
            <v>10.5</v>
          </cell>
          <cell r="M18" t="str">
            <v>835449653</v>
          </cell>
          <cell r="N18" t="str">
            <v>Yes</v>
          </cell>
          <cell r="O18">
            <v>43915</v>
          </cell>
          <cell r="P18">
            <v>19527.476248655395</v>
          </cell>
        </row>
        <row r="19">
          <cell r="C19" t="str">
            <v>0260</v>
          </cell>
          <cell r="D19" t="str">
            <v>0260</v>
          </cell>
          <cell r="E19" t="str">
            <v>Vilas School District RE 5</v>
          </cell>
          <cell r="H19" t="str">
            <v>202 Collingwood</v>
          </cell>
          <cell r="I19" t="str">
            <v>Vilas</v>
          </cell>
          <cell r="J19" t="str">
            <v>CO</v>
          </cell>
          <cell r="K19" t="str">
            <v>81087-8108</v>
          </cell>
          <cell r="L19">
            <v>8.5500000000000007</v>
          </cell>
          <cell r="M19" t="str">
            <v>019709153</v>
          </cell>
          <cell r="N19" t="str">
            <v>Yes</v>
          </cell>
          <cell r="O19">
            <v>43875</v>
          </cell>
          <cell r="P19">
            <v>1920.735368720203</v>
          </cell>
        </row>
        <row r="20">
          <cell r="C20" t="str">
            <v>0290</v>
          </cell>
          <cell r="D20" t="str">
            <v>0290</v>
          </cell>
          <cell r="E20" t="str">
            <v>Las Animas School District RE-1</v>
          </cell>
          <cell r="H20" t="str">
            <v>1021 2nd ST</v>
          </cell>
          <cell r="I20" t="str">
            <v>Las Animas</v>
          </cell>
          <cell r="J20" t="str">
            <v>CO</v>
          </cell>
          <cell r="K20" t="str">
            <v>81054-1094</v>
          </cell>
          <cell r="L20">
            <v>10.5</v>
          </cell>
          <cell r="M20" t="str">
            <v>193243482</v>
          </cell>
          <cell r="N20" t="str">
            <v>Yes</v>
          </cell>
          <cell r="O20">
            <v>43845</v>
          </cell>
          <cell r="P20">
            <v>1280.4902458134686</v>
          </cell>
        </row>
        <row r="21">
          <cell r="C21" t="str">
            <v>0310</v>
          </cell>
          <cell r="D21" t="str">
            <v>0310</v>
          </cell>
          <cell r="E21" t="str">
            <v>Mc Clave School District RE 2</v>
          </cell>
          <cell r="H21" t="str">
            <v>308 Lincoln St</v>
          </cell>
          <cell r="I21" t="str">
            <v>Mc Clave</v>
          </cell>
          <cell r="J21" t="str">
            <v>CO</v>
          </cell>
          <cell r="K21" t="str">
            <v>81057-8105</v>
          </cell>
          <cell r="L21">
            <v>4.2699999999999996</v>
          </cell>
          <cell r="M21" t="str">
            <v>825391121</v>
          </cell>
          <cell r="N21" t="str">
            <v>Yes</v>
          </cell>
          <cell r="O21">
            <v>43858</v>
          </cell>
          <cell r="P21">
            <v>1600.6128072668357</v>
          </cell>
        </row>
        <row r="22">
          <cell r="C22" t="str">
            <v>0470</v>
          </cell>
          <cell r="D22" t="str">
            <v>0470</v>
          </cell>
          <cell r="E22" t="str">
            <v>St Vrain Valley School District RE-1J</v>
          </cell>
          <cell r="H22" t="str">
            <v>391 S Pratt Pkwy</v>
          </cell>
          <cell r="I22" t="str">
            <v>Longmont</v>
          </cell>
          <cell r="J22" t="str">
            <v>CO</v>
          </cell>
          <cell r="K22" t="str">
            <v>80501-6436</v>
          </cell>
          <cell r="L22">
            <v>8.36</v>
          </cell>
          <cell r="M22" t="str">
            <v>010626331</v>
          </cell>
          <cell r="N22" t="str">
            <v>Yes</v>
          </cell>
          <cell r="O22">
            <v>44077</v>
          </cell>
          <cell r="P22">
            <v>784300.27556074958</v>
          </cell>
        </row>
        <row r="23">
          <cell r="C23" t="str">
            <v>0480</v>
          </cell>
          <cell r="D23" t="str">
            <v>0480</v>
          </cell>
          <cell r="E23" t="str">
            <v>Boulder Valley School District RE-2</v>
          </cell>
          <cell r="H23" t="str">
            <v>6500 E Arapahoe Ave</v>
          </cell>
          <cell r="I23" t="str">
            <v>Boulder</v>
          </cell>
          <cell r="J23" t="str">
            <v>CO</v>
          </cell>
          <cell r="K23" t="str">
            <v>80303-1407</v>
          </cell>
          <cell r="L23">
            <v>4.25</v>
          </cell>
          <cell r="M23" t="str">
            <v>019720887</v>
          </cell>
          <cell r="N23" t="str">
            <v>Yes</v>
          </cell>
          <cell r="O23">
            <v>44048</v>
          </cell>
          <cell r="P23">
            <v>542607.74166345736</v>
          </cell>
        </row>
        <row r="24">
          <cell r="C24" t="str">
            <v>0490</v>
          </cell>
          <cell r="D24" t="str">
            <v>0490</v>
          </cell>
          <cell r="E24" t="str">
            <v>Buena Vista School District R-31</v>
          </cell>
          <cell r="H24" t="str">
            <v>113 N Court St</v>
          </cell>
          <cell r="I24" t="str">
            <v>Buena Vista</v>
          </cell>
          <cell r="J24" t="str">
            <v>CO</v>
          </cell>
          <cell r="K24" t="str">
            <v>81211-0000</v>
          </cell>
          <cell r="L24">
            <v>6.67</v>
          </cell>
          <cell r="M24" t="str">
            <v>019720937</v>
          </cell>
          <cell r="N24" t="str">
            <v>Yes</v>
          </cell>
          <cell r="O24">
            <v>44048</v>
          </cell>
          <cell r="P24">
            <v>2560.9804916269372</v>
          </cell>
        </row>
        <row r="25">
          <cell r="C25" t="str">
            <v>0500</v>
          </cell>
          <cell r="D25" t="str">
            <v>0500</v>
          </cell>
          <cell r="E25" t="str">
            <v>Salida School District R-32-J</v>
          </cell>
          <cell r="H25" t="str">
            <v>310 E 9th St</v>
          </cell>
          <cell r="I25" t="str">
            <v>Salida</v>
          </cell>
          <cell r="J25" t="str">
            <v>CO</v>
          </cell>
          <cell r="K25" t="str">
            <v>81201-2770</v>
          </cell>
          <cell r="L25">
            <v>10.5</v>
          </cell>
          <cell r="M25" t="str">
            <v>019732395</v>
          </cell>
          <cell r="N25" t="str">
            <v>Yes</v>
          </cell>
          <cell r="O25">
            <v>44118</v>
          </cell>
          <cell r="P25">
            <v>7042.6963519740775</v>
          </cell>
        </row>
        <row r="26">
          <cell r="C26" t="str">
            <v>0510</v>
          </cell>
          <cell r="D26" t="str">
            <v>0510</v>
          </cell>
          <cell r="E26" t="str">
            <v>Kit Carson School Dist R-1</v>
          </cell>
          <cell r="H26" t="str">
            <v>102 W 5th Ave</v>
          </cell>
          <cell r="I26" t="str">
            <v>Kit Carson</v>
          </cell>
          <cell r="J26" t="str">
            <v>CO</v>
          </cell>
          <cell r="K26" t="str">
            <v>80825-000</v>
          </cell>
          <cell r="L26">
            <v>10.5</v>
          </cell>
          <cell r="M26" t="str">
            <v>019735646</v>
          </cell>
          <cell r="N26" t="str">
            <v>Yes</v>
          </cell>
          <cell r="O26">
            <v>43872</v>
          </cell>
          <cell r="P26">
            <v>960.36768436010152</v>
          </cell>
        </row>
        <row r="27">
          <cell r="C27" t="str">
            <v>0520</v>
          </cell>
          <cell r="D27" t="str">
            <v>0520</v>
          </cell>
          <cell r="E27" t="str">
            <v>Cheyenne County School District</v>
          </cell>
          <cell r="H27" t="str">
            <v>325 W 4th St N</v>
          </cell>
          <cell r="I27" t="str">
            <v>Cheyenne Wells</v>
          </cell>
          <cell r="J27" t="str">
            <v>CO</v>
          </cell>
          <cell r="K27" t="str">
            <v>80810-0000</v>
          </cell>
          <cell r="L27">
            <v>10.5</v>
          </cell>
          <cell r="M27" t="str">
            <v>019733963</v>
          </cell>
          <cell r="N27" t="str">
            <v>Yes</v>
          </cell>
          <cell r="O27">
            <v>43874</v>
          </cell>
          <cell r="P27">
            <v>320.12256145336715</v>
          </cell>
        </row>
        <row r="28">
          <cell r="C28" t="str">
            <v>0540</v>
          </cell>
          <cell r="D28" t="str">
            <v>0540</v>
          </cell>
          <cell r="E28" t="str">
            <v>Clear Creek School District #RE1</v>
          </cell>
          <cell r="H28" t="str">
            <v>185 Beaver Brook Canyon Rd</v>
          </cell>
          <cell r="I28" t="str">
            <v>Evergreen</v>
          </cell>
          <cell r="J28" t="str">
            <v>CO</v>
          </cell>
          <cell r="K28" t="str">
            <v>80439-4920</v>
          </cell>
          <cell r="L28">
            <v>6.35</v>
          </cell>
          <cell r="M28" t="str">
            <v>193459815</v>
          </cell>
          <cell r="N28" t="str">
            <v>Yes</v>
          </cell>
          <cell r="O28">
            <v>43950</v>
          </cell>
          <cell r="P28">
            <v>960.36768436010152</v>
          </cell>
        </row>
        <row r="29">
          <cell r="C29" t="str">
            <v>0550</v>
          </cell>
          <cell r="D29" t="str">
            <v>0550</v>
          </cell>
          <cell r="E29" t="str">
            <v>North Conejos School District RE1-J</v>
          </cell>
          <cell r="H29" t="str">
            <v>17890 US Hwy 285</v>
          </cell>
          <cell r="I29" t="str">
            <v>La Jara</v>
          </cell>
          <cell r="J29" t="str">
            <v>CO</v>
          </cell>
          <cell r="K29" t="str">
            <v>81140-0000</v>
          </cell>
          <cell r="L29">
            <v>10.5</v>
          </cell>
          <cell r="M29" t="str">
            <v>019737055</v>
          </cell>
          <cell r="N29" t="str">
            <v>Yes</v>
          </cell>
          <cell r="O29">
            <v>43963</v>
          </cell>
          <cell r="P29">
            <v>320.12256145336715</v>
          </cell>
        </row>
        <row r="30">
          <cell r="C30" t="str">
            <v>0560</v>
          </cell>
          <cell r="D30" t="str">
            <v>0560</v>
          </cell>
          <cell r="E30" t="str">
            <v>Sanford School District 6J</v>
          </cell>
          <cell r="H30" t="str">
            <v>755 2nd St</v>
          </cell>
          <cell r="I30" t="str">
            <v>Sanford</v>
          </cell>
          <cell r="J30" t="str">
            <v>CO</v>
          </cell>
          <cell r="K30" t="str">
            <v>81151-0000</v>
          </cell>
          <cell r="L30">
            <v>5.63</v>
          </cell>
          <cell r="M30" t="str">
            <v>785304999</v>
          </cell>
          <cell r="N30" t="str">
            <v>Yes</v>
          </cell>
          <cell r="O30">
            <v>43895</v>
          </cell>
          <cell r="P30">
            <v>320.12256145336715</v>
          </cell>
        </row>
        <row r="31">
          <cell r="C31" t="str">
            <v>0580</v>
          </cell>
          <cell r="D31" t="str">
            <v>0580</v>
          </cell>
          <cell r="E31" t="str">
            <v>South Conejos School District RE-10</v>
          </cell>
          <cell r="H31" t="str">
            <v>13099 County Rd G</v>
          </cell>
          <cell r="I31" t="str">
            <v>Antonito</v>
          </cell>
          <cell r="J31" t="str">
            <v>CO</v>
          </cell>
          <cell r="K31" t="str">
            <v>81120-0000</v>
          </cell>
          <cell r="L31">
            <v>0</v>
          </cell>
          <cell r="M31" t="str">
            <v>019742386</v>
          </cell>
          <cell r="N31" t="str">
            <v>Yes</v>
          </cell>
          <cell r="O31">
            <v>43866</v>
          </cell>
          <cell r="P31">
            <v>2240.8579301735699</v>
          </cell>
        </row>
        <row r="32">
          <cell r="C32" t="str">
            <v>0740</v>
          </cell>
          <cell r="D32" t="str">
            <v>0740</v>
          </cell>
          <cell r="E32" t="str">
            <v>Sierra Grande School District R-30</v>
          </cell>
          <cell r="H32" t="str">
            <v>17523 E Hwy 160</v>
          </cell>
          <cell r="I32" t="str">
            <v>Blanca</v>
          </cell>
          <cell r="J32" t="str">
            <v>CO</v>
          </cell>
          <cell r="K32" t="str">
            <v>81123-8112</v>
          </cell>
          <cell r="L32">
            <v>10.5</v>
          </cell>
          <cell r="M32" t="str">
            <v>100645290</v>
          </cell>
          <cell r="N32" t="str">
            <v>Yes</v>
          </cell>
          <cell r="O32">
            <v>43924</v>
          </cell>
          <cell r="P32">
            <v>4801.8384218005076</v>
          </cell>
        </row>
        <row r="33">
          <cell r="C33" t="str">
            <v>0870</v>
          </cell>
          <cell r="D33" t="str">
            <v>0870</v>
          </cell>
          <cell r="E33" t="str">
            <v>Delta County Joint School District No. 50</v>
          </cell>
          <cell r="H33" t="str">
            <v>7655 2075 Rd</v>
          </cell>
          <cell r="I33" t="str">
            <v>Delta</v>
          </cell>
          <cell r="J33" t="str">
            <v>CO</v>
          </cell>
          <cell r="K33" t="str">
            <v>81416-8141</v>
          </cell>
          <cell r="L33">
            <v>7.99</v>
          </cell>
          <cell r="M33" t="str">
            <v>081958027</v>
          </cell>
          <cell r="N33" t="str">
            <v>Yes</v>
          </cell>
          <cell r="O33">
            <v>43949</v>
          </cell>
          <cell r="P33">
            <v>60183.04155323303</v>
          </cell>
        </row>
        <row r="34">
          <cell r="C34" t="str">
            <v>0880</v>
          </cell>
          <cell r="D34" t="str">
            <v>0880</v>
          </cell>
          <cell r="E34" t="str">
            <v>School District No 1 In the City and County of Denver and State of Colorado</v>
          </cell>
          <cell r="H34" t="str">
            <v xml:space="preserve">1860 Lincoln St. </v>
          </cell>
          <cell r="I34" t="str">
            <v>Denver</v>
          </cell>
          <cell r="J34" t="str">
            <v>CO</v>
          </cell>
          <cell r="K34" t="str">
            <v>80203-8020</v>
          </cell>
          <cell r="L34">
            <v>7.28</v>
          </cell>
          <cell r="M34" t="str">
            <v>041099334</v>
          </cell>
          <cell r="N34" t="str">
            <v>Yes</v>
          </cell>
          <cell r="O34">
            <v>44054</v>
          </cell>
          <cell r="P34">
            <v>5282982.6316649187</v>
          </cell>
        </row>
        <row r="35">
          <cell r="C35" t="str">
            <v>0900</v>
          </cell>
          <cell r="D35" t="str">
            <v>0900</v>
          </cell>
          <cell r="E35" t="str">
            <v>Douglas County School District</v>
          </cell>
          <cell r="H35" t="str">
            <v>620 Wilcox St</v>
          </cell>
          <cell r="I35" t="str">
            <v>Castle Rock</v>
          </cell>
          <cell r="J35" t="str">
            <v>CO</v>
          </cell>
          <cell r="K35" t="str">
            <v>80104-1739</v>
          </cell>
          <cell r="L35">
            <v>4.12</v>
          </cell>
          <cell r="M35" t="str">
            <v>039509609</v>
          </cell>
          <cell r="N35" t="str">
            <v>Yes</v>
          </cell>
          <cell r="O35">
            <v>44054</v>
          </cell>
          <cell r="P35">
            <v>822074.73781224678</v>
          </cell>
        </row>
        <row r="36">
          <cell r="C36" t="str">
            <v>0910</v>
          </cell>
          <cell r="D36" t="str">
            <v>0910</v>
          </cell>
          <cell r="E36" t="str">
            <v>Eagle County School District Re-50 J</v>
          </cell>
          <cell r="H36" t="str">
            <v>757 E 3rd St</v>
          </cell>
          <cell r="I36" t="str">
            <v>Eagle</v>
          </cell>
          <cell r="J36" t="str">
            <v>CO</v>
          </cell>
          <cell r="K36" t="str">
            <v>81631-8163</v>
          </cell>
          <cell r="L36">
            <v>8.6999999999999993</v>
          </cell>
          <cell r="M36" t="str">
            <v>103718789</v>
          </cell>
          <cell r="N36" t="str">
            <v>Yes</v>
          </cell>
          <cell r="O36">
            <v>43831</v>
          </cell>
          <cell r="P36">
            <v>390229.40241165459</v>
          </cell>
        </row>
        <row r="37">
          <cell r="C37" t="str">
            <v>0920</v>
          </cell>
          <cell r="D37" t="str">
            <v>0920</v>
          </cell>
          <cell r="E37" t="str">
            <v>Elizabeth School District No. C-1</v>
          </cell>
          <cell r="H37" t="str">
            <v>633 Dale Ct</v>
          </cell>
          <cell r="I37" t="str">
            <v>Elizabeth</v>
          </cell>
          <cell r="J37" t="str">
            <v>CO</v>
          </cell>
          <cell r="K37" t="str">
            <v>80107-8010</v>
          </cell>
          <cell r="L37">
            <v>10.5</v>
          </cell>
          <cell r="M37" t="str">
            <v>036055135</v>
          </cell>
          <cell r="N37" t="str">
            <v>Yes</v>
          </cell>
          <cell r="O37">
            <v>43880</v>
          </cell>
          <cell r="P37">
            <v>6722.5737905207097</v>
          </cell>
        </row>
        <row r="38">
          <cell r="C38" t="str">
            <v>0930</v>
          </cell>
          <cell r="D38" t="str">
            <v>0930</v>
          </cell>
          <cell r="E38" t="str">
            <v>Elbert County School District C-2</v>
          </cell>
          <cell r="H38" t="str">
            <v>525 Commanche St</v>
          </cell>
          <cell r="I38" t="str">
            <v>Kiowa</v>
          </cell>
          <cell r="J38" t="str">
            <v>CO</v>
          </cell>
          <cell r="K38" t="str">
            <v>80117-8011</v>
          </cell>
          <cell r="L38">
            <v>10.5</v>
          </cell>
          <cell r="M38" t="str">
            <v>019751676</v>
          </cell>
          <cell r="N38" t="str">
            <v>Yes</v>
          </cell>
          <cell r="O38">
            <v>43958</v>
          </cell>
          <cell r="P38">
            <v>960.36768436010152</v>
          </cell>
        </row>
        <row r="39">
          <cell r="C39" t="str">
            <v>0960</v>
          </cell>
          <cell r="D39" t="str">
            <v>0960</v>
          </cell>
          <cell r="E39" t="str">
            <v>County of Elbert Agate School District 300</v>
          </cell>
          <cell r="H39" t="str">
            <v>41032 2nd Ave</v>
          </cell>
          <cell r="I39" t="str">
            <v>Agate</v>
          </cell>
          <cell r="J39" t="str">
            <v>CO</v>
          </cell>
          <cell r="K39" t="str">
            <v>80101-8010</v>
          </cell>
          <cell r="L39">
            <v>10.5</v>
          </cell>
          <cell r="M39" t="str">
            <v>024880494</v>
          </cell>
          <cell r="N39" t="str">
            <v>RESTRICTED</v>
          </cell>
          <cell r="O39">
            <v>43811</v>
          </cell>
          <cell r="P39">
            <v>640.24512290673431</v>
          </cell>
        </row>
        <row r="40">
          <cell r="C40" t="str">
            <v>0970</v>
          </cell>
          <cell r="D40" t="str">
            <v>0970</v>
          </cell>
          <cell r="E40" t="str">
            <v>Calhan School District Rj 1</v>
          </cell>
          <cell r="H40" t="str">
            <v>800 Bulldog Dr</v>
          </cell>
          <cell r="I40" t="str">
            <v>Calhan</v>
          </cell>
          <cell r="J40" t="str">
            <v>CO</v>
          </cell>
          <cell r="K40" t="str">
            <v>80808-8080</v>
          </cell>
          <cell r="L40">
            <v>10.5</v>
          </cell>
          <cell r="M40" t="str">
            <v>019751908</v>
          </cell>
          <cell r="N40" t="str">
            <v>Yes</v>
          </cell>
          <cell r="O40">
            <v>44078</v>
          </cell>
          <cell r="P40">
            <v>1920.735368720203</v>
          </cell>
        </row>
        <row r="41">
          <cell r="C41" t="str">
            <v>0980</v>
          </cell>
          <cell r="D41" t="str">
            <v>0980</v>
          </cell>
          <cell r="E41" t="str">
            <v>Harrison School District Two</v>
          </cell>
          <cell r="H41" t="str">
            <v>1060 Harrison Rd</v>
          </cell>
          <cell r="I41" t="str">
            <v>Colorado Springs</v>
          </cell>
          <cell r="J41" t="str">
            <v>CO</v>
          </cell>
          <cell r="K41" t="str">
            <v>80905-8090</v>
          </cell>
          <cell r="L41">
            <v>5.79</v>
          </cell>
          <cell r="M41" t="str">
            <v>091911826</v>
          </cell>
          <cell r="N41" t="str">
            <v>Yes</v>
          </cell>
          <cell r="O41">
            <v>44050</v>
          </cell>
          <cell r="P41">
            <v>358537.26882777119</v>
          </cell>
        </row>
        <row r="42">
          <cell r="C42" t="str">
            <v>0990</v>
          </cell>
          <cell r="D42" t="str">
            <v>0990</v>
          </cell>
          <cell r="E42" t="str">
            <v>Widefield School District 3</v>
          </cell>
          <cell r="H42" t="str">
            <v>1820 Main St</v>
          </cell>
          <cell r="I42" t="str">
            <v>Colorado Springs</v>
          </cell>
          <cell r="J42" t="str">
            <v>CO</v>
          </cell>
          <cell r="K42" t="str">
            <v>80911-8091</v>
          </cell>
          <cell r="L42">
            <v>7.18</v>
          </cell>
          <cell r="M42" t="str">
            <v>022200158</v>
          </cell>
          <cell r="N42" t="str">
            <v>Yes</v>
          </cell>
          <cell r="O42">
            <v>43957</v>
          </cell>
          <cell r="P42">
            <v>49298.874463818545</v>
          </cell>
        </row>
        <row r="43">
          <cell r="C43" t="str">
            <v>1000</v>
          </cell>
          <cell r="D43" t="str">
            <v>1000</v>
          </cell>
          <cell r="E43" t="str">
            <v>El Paso County School District 8</v>
          </cell>
          <cell r="H43" t="str">
            <v>10665 Jimmy Camp Rd</v>
          </cell>
          <cell r="I43" t="str">
            <v>Fountain</v>
          </cell>
          <cell r="J43" t="str">
            <v>CO</v>
          </cell>
          <cell r="K43" t="str">
            <v>80817-8081</v>
          </cell>
          <cell r="L43">
            <v>8.76</v>
          </cell>
          <cell r="M43" t="str">
            <v>070378344</v>
          </cell>
          <cell r="N43" t="str">
            <v>Yes</v>
          </cell>
          <cell r="O43">
            <v>43858</v>
          </cell>
          <cell r="P43">
            <v>106920.93552542463</v>
          </cell>
        </row>
        <row r="44">
          <cell r="C44" t="str">
            <v>1010</v>
          </cell>
          <cell r="D44" t="str">
            <v>1010</v>
          </cell>
          <cell r="E44" t="str">
            <v>Colorado Springs School District 11</v>
          </cell>
          <cell r="H44" t="str">
            <v>1115 N El Paso St</v>
          </cell>
          <cell r="I44" t="str">
            <v>Colorado Springs</v>
          </cell>
          <cell r="J44" t="str">
            <v>CO</v>
          </cell>
          <cell r="K44" t="str">
            <v>80903-8090</v>
          </cell>
          <cell r="L44">
            <v>6.72</v>
          </cell>
          <cell r="M44" t="str">
            <v>010620441</v>
          </cell>
          <cell r="N44" t="str">
            <v>Yes</v>
          </cell>
          <cell r="O44">
            <v>43839</v>
          </cell>
          <cell r="P44">
            <v>473781.39095098339</v>
          </cell>
        </row>
        <row r="45">
          <cell r="C45" t="str">
            <v>1020</v>
          </cell>
          <cell r="D45" t="str">
            <v>1020</v>
          </cell>
          <cell r="E45" t="str">
            <v>El Paso County School District 12</v>
          </cell>
          <cell r="H45" t="str">
            <v>1775 Laclede St</v>
          </cell>
          <cell r="I45" t="str">
            <v>Colorado Springs</v>
          </cell>
          <cell r="J45" t="str">
            <v>CO</v>
          </cell>
          <cell r="K45" t="str">
            <v>80905-8090</v>
          </cell>
          <cell r="L45">
            <v>7.19</v>
          </cell>
          <cell r="M45" t="str">
            <v>022046213</v>
          </cell>
          <cell r="N45" t="str">
            <v>Yes</v>
          </cell>
          <cell r="O45">
            <v>44153</v>
          </cell>
          <cell r="P45">
            <v>35853.726882777119</v>
          </cell>
        </row>
        <row r="46">
          <cell r="C46" t="str">
            <v>1030</v>
          </cell>
          <cell r="D46" t="str">
            <v>1030</v>
          </cell>
          <cell r="E46" t="str">
            <v>Manitou Springs School District 14</v>
          </cell>
          <cell r="H46" t="str">
            <v>405 El Monte Pl</v>
          </cell>
          <cell r="I46" t="str">
            <v>Manitou Springs</v>
          </cell>
          <cell r="J46" t="str">
            <v>CO</v>
          </cell>
          <cell r="K46" t="str">
            <v>80829-8082</v>
          </cell>
          <cell r="L46">
            <v>10.5</v>
          </cell>
          <cell r="M46" t="str">
            <v>103824389</v>
          </cell>
          <cell r="N46" t="str">
            <v>RESTRICTED</v>
          </cell>
          <cell r="O46">
            <v>43992</v>
          </cell>
          <cell r="P46">
            <v>3841.4707374404061</v>
          </cell>
        </row>
        <row r="47">
          <cell r="C47" t="str">
            <v>1040</v>
          </cell>
          <cell r="D47" t="str">
            <v>1040</v>
          </cell>
          <cell r="E47" t="str">
            <v>Academy School District 20</v>
          </cell>
          <cell r="H47" t="str">
            <v>1110 Chapel Hills Dr</v>
          </cell>
          <cell r="I47" t="str">
            <v>Colorado Springs</v>
          </cell>
          <cell r="J47" t="str">
            <v>CO</v>
          </cell>
          <cell r="K47" t="str">
            <v>80920-8092</v>
          </cell>
          <cell r="L47">
            <v>4.6399999999999997</v>
          </cell>
          <cell r="M47" t="str">
            <v>002173136</v>
          </cell>
          <cell r="N47" t="str">
            <v>Yes</v>
          </cell>
          <cell r="O47">
            <v>43853</v>
          </cell>
          <cell r="P47">
            <v>167744.22220156438</v>
          </cell>
        </row>
        <row r="48">
          <cell r="C48" t="str">
            <v>1050</v>
          </cell>
          <cell r="D48" t="str">
            <v>1050</v>
          </cell>
          <cell r="E48" t="str">
            <v>Ellicott School District #22</v>
          </cell>
          <cell r="H48" t="str">
            <v>322 S Ellicott Hwy</v>
          </cell>
          <cell r="I48" t="str">
            <v>Calhan</v>
          </cell>
          <cell r="J48" t="str">
            <v>CO</v>
          </cell>
          <cell r="K48" t="str">
            <v>80808-8080</v>
          </cell>
          <cell r="L48">
            <v>10.5</v>
          </cell>
          <cell r="M48" t="str">
            <v>022079206</v>
          </cell>
          <cell r="N48" t="str">
            <v>Yes</v>
          </cell>
          <cell r="O48">
            <v>43906</v>
          </cell>
          <cell r="P48">
            <v>28811.030530803044</v>
          </cell>
        </row>
        <row r="49">
          <cell r="C49" t="str">
            <v>1060</v>
          </cell>
          <cell r="D49" t="str">
            <v>1060</v>
          </cell>
          <cell r="E49" t="str">
            <v>Peyton School District 23-JT</v>
          </cell>
          <cell r="H49" t="str">
            <v>13990 Bradshaw Rd</v>
          </cell>
          <cell r="I49" t="str">
            <v>Peyton</v>
          </cell>
          <cell r="J49" t="str">
            <v>CO</v>
          </cell>
          <cell r="K49" t="str">
            <v>80831-8083</v>
          </cell>
          <cell r="L49">
            <v>10.5</v>
          </cell>
          <cell r="M49" t="str">
            <v>022132724</v>
          </cell>
          <cell r="N49" t="str">
            <v>Yes</v>
          </cell>
          <cell r="O49">
            <v>44139</v>
          </cell>
          <cell r="P49">
            <v>3201.2256145336714</v>
          </cell>
        </row>
        <row r="50">
          <cell r="C50" t="str">
            <v>1070</v>
          </cell>
          <cell r="D50" t="str">
            <v>1070</v>
          </cell>
          <cell r="E50" t="str">
            <v>Hanover School District #28</v>
          </cell>
          <cell r="H50" t="str">
            <v>17050 S Peyton Hwy</v>
          </cell>
          <cell r="I50" t="str">
            <v>Colorado Springs</v>
          </cell>
          <cell r="J50" t="str">
            <v>CO</v>
          </cell>
          <cell r="K50" t="str">
            <v>80928-8092</v>
          </cell>
          <cell r="L50">
            <v>10.5</v>
          </cell>
          <cell r="M50" t="str">
            <v>022087068</v>
          </cell>
          <cell r="N50" t="str">
            <v>Yes</v>
          </cell>
          <cell r="O50">
            <v>43908</v>
          </cell>
          <cell r="P50">
            <v>3841.4707374404056</v>
          </cell>
        </row>
        <row r="51">
          <cell r="C51" t="str">
            <v>1080</v>
          </cell>
          <cell r="D51" t="str">
            <v>1080</v>
          </cell>
          <cell r="E51" t="str">
            <v>Lewis-Palmer School District No. 38</v>
          </cell>
          <cell r="H51" t="str">
            <v>146 Jefferson St</v>
          </cell>
          <cell r="I51" t="str">
            <v>Monument</v>
          </cell>
          <cell r="J51" t="str">
            <v>CO</v>
          </cell>
          <cell r="K51" t="str">
            <v>80132-8013</v>
          </cell>
          <cell r="L51">
            <v>9.2799999999999994</v>
          </cell>
          <cell r="M51" t="str">
            <v>022094213</v>
          </cell>
          <cell r="N51" t="str">
            <v>Yes</v>
          </cell>
          <cell r="O51">
            <v>43967</v>
          </cell>
          <cell r="P51">
            <v>40335.442743124258</v>
          </cell>
        </row>
        <row r="52">
          <cell r="C52" t="str">
            <v>1110</v>
          </cell>
          <cell r="D52" t="str">
            <v>1110</v>
          </cell>
          <cell r="E52" t="str">
            <v>Falcon School District 49</v>
          </cell>
          <cell r="H52" t="str">
            <v>10850 E Woodmen Rd</v>
          </cell>
          <cell r="I52" t="str">
            <v>Peyton</v>
          </cell>
          <cell r="J52" t="str">
            <v>CO</v>
          </cell>
          <cell r="K52" t="str">
            <v>80831-8083</v>
          </cell>
          <cell r="L52">
            <v>10.5</v>
          </cell>
          <cell r="M52" t="str">
            <v>030457303</v>
          </cell>
          <cell r="N52" t="str">
            <v>Yes</v>
          </cell>
          <cell r="O52">
            <v>43943</v>
          </cell>
          <cell r="P52">
            <v>227927.2637547974</v>
          </cell>
        </row>
        <row r="53">
          <cell r="C53" t="str">
            <v>1120</v>
          </cell>
          <cell r="D53" t="str">
            <v>1120</v>
          </cell>
          <cell r="E53" t="str">
            <v>Edison School District 54 JT</v>
          </cell>
          <cell r="H53" t="str">
            <v>14550 Edison Rd</v>
          </cell>
          <cell r="I53" t="str">
            <v>Yoder</v>
          </cell>
          <cell r="J53" t="str">
            <v>CO</v>
          </cell>
          <cell r="K53" t="str">
            <v>80864-8086</v>
          </cell>
          <cell r="L53">
            <v>10.5</v>
          </cell>
          <cell r="M53" t="str">
            <v>022066518</v>
          </cell>
          <cell r="N53" t="str">
            <v>Yes</v>
          </cell>
          <cell r="O53">
            <v>43839</v>
          </cell>
          <cell r="P53">
            <v>1920.735368720203</v>
          </cell>
        </row>
        <row r="54">
          <cell r="C54" t="str">
            <v>1130</v>
          </cell>
          <cell r="D54" t="str">
            <v>1130</v>
          </cell>
          <cell r="E54" t="str">
            <v>Miami-Yoder School District 60</v>
          </cell>
          <cell r="H54" t="str">
            <v>420 S Rush Rd</v>
          </cell>
          <cell r="I54" t="str">
            <v>Rush</v>
          </cell>
          <cell r="J54" t="str">
            <v>CO</v>
          </cell>
          <cell r="K54" t="str">
            <v>80833-8083</v>
          </cell>
          <cell r="L54">
            <v>10.5</v>
          </cell>
          <cell r="M54" t="str">
            <v>100645373</v>
          </cell>
          <cell r="N54" t="str">
            <v>Yes</v>
          </cell>
          <cell r="O54">
            <v>43989</v>
          </cell>
          <cell r="P54">
            <v>1600.6128072668357</v>
          </cell>
        </row>
        <row r="55">
          <cell r="C55" t="str">
            <v>1140</v>
          </cell>
          <cell r="D55" t="str">
            <v>1140</v>
          </cell>
          <cell r="E55" t="str">
            <v>Fremont RE-1 School District</v>
          </cell>
          <cell r="H55" t="str">
            <v>101 N 14th St</v>
          </cell>
          <cell r="I55" t="str">
            <v>Canon City</v>
          </cell>
          <cell r="J55" t="str">
            <v>CO</v>
          </cell>
          <cell r="K55" t="str">
            <v>81212-8121</v>
          </cell>
          <cell r="L55">
            <v>5.77</v>
          </cell>
          <cell r="M55" t="str">
            <v>060608478</v>
          </cell>
          <cell r="N55" t="str">
            <v>Yes</v>
          </cell>
          <cell r="O55">
            <v>43935</v>
          </cell>
          <cell r="P55">
            <v>6722.5737905207097</v>
          </cell>
        </row>
        <row r="56">
          <cell r="C56" t="str">
            <v>1150</v>
          </cell>
          <cell r="D56" t="str">
            <v>1150</v>
          </cell>
          <cell r="E56" t="str">
            <v>Fremont County School District RE-2</v>
          </cell>
          <cell r="H56" t="str">
            <v>403 W 5th St</v>
          </cell>
          <cell r="I56" t="str">
            <v>Florence</v>
          </cell>
          <cell r="J56" t="str">
            <v>CO</v>
          </cell>
          <cell r="K56" t="str">
            <v>81226-8122</v>
          </cell>
          <cell r="L56">
            <v>9.43</v>
          </cell>
          <cell r="M56" t="str">
            <v>102550837</v>
          </cell>
          <cell r="N56" t="str">
            <v>Yes</v>
          </cell>
          <cell r="O56">
            <v>43921</v>
          </cell>
          <cell r="P56">
            <v>3841.4707374404061</v>
          </cell>
        </row>
        <row r="57">
          <cell r="C57" t="str">
            <v>1160</v>
          </cell>
          <cell r="D57" t="str">
            <v>1160</v>
          </cell>
          <cell r="E57" t="str">
            <v>Cotopaxi Consolidated School District</v>
          </cell>
          <cell r="H57" t="str">
            <v>0345 County Road 12</v>
          </cell>
          <cell r="I57" t="str">
            <v>Cotopaxi</v>
          </cell>
          <cell r="J57" t="str">
            <v>CO</v>
          </cell>
          <cell r="K57" t="str">
            <v>81223-8122</v>
          </cell>
          <cell r="L57">
            <v>10.5</v>
          </cell>
          <cell r="M57" t="str">
            <v>183859248</v>
          </cell>
          <cell r="N57" t="str">
            <v>Yes</v>
          </cell>
          <cell r="O57">
            <v>43854</v>
          </cell>
          <cell r="P57">
            <v>640.24512290673431</v>
          </cell>
        </row>
        <row r="58">
          <cell r="C58" t="str">
            <v>1180</v>
          </cell>
          <cell r="D58" t="str">
            <v>1180</v>
          </cell>
          <cell r="E58" t="str">
            <v>Roaring Fork School District</v>
          </cell>
          <cell r="H58" t="str">
            <v>1405 Grand Ave</v>
          </cell>
          <cell r="I58" t="str">
            <v>Glenwood Springs</v>
          </cell>
          <cell r="J58" t="str">
            <v>CO</v>
          </cell>
          <cell r="K58" t="str">
            <v>81601-8160</v>
          </cell>
          <cell r="L58">
            <v>6.61</v>
          </cell>
          <cell r="M58" t="str">
            <v>800258480</v>
          </cell>
          <cell r="N58" t="str">
            <v>Yes</v>
          </cell>
          <cell r="O58">
            <v>43809</v>
          </cell>
          <cell r="P58">
            <v>370381.80360154575</v>
          </cell>
        </row>
        <row r="59">
          <cell r="C59" t="str">
            <v>1195</v>
          </cell>
          <cell r="D59" t="str">
            <v>1195</v>
          </cell>
          <cell r="E59" t="str">
            <v>Garfield School District No. RE-2</v>
          </cell>
          <cell r="H59" t="str">
            <v>839 Whiteriver Ave</v>
          </cell>
          <cell r="I59" t="str">
            <v>Rifle</v>
          </cell>
          <cell r="J59" t="str">
            <v>CO</v>
          </cell>
          <cell r="K59" t="str">
            <v>81650-8165</v>
          </cell>
          <cell r="L59">
            <v>9.67</v>
          </cell>
          <cell r="M59" t="str">
            <v>022254403</v>
          </cell>
          <cell r="N59" t="str">
            <v>Yes</v>
          </cell>
          <cell r="O59">
            <v>43974</v>
          </cell>
          <cell r="P59">
            <v>237851.06315985179</v>
          </cell>
        </row>
        <row r="60">
          <cell r="C60" t="str">
            <v>1220</v>
          </cell>
          <cell r="D60" t="str">
            <v>1220</v>
          </cell>
          <cell r="E60" t="str">
            <v>Garfield County School District 16</v>
          </cell>
          <cell r="H60" t="str">
            <v>251 N Parachute Ave</v>
          </cell>
          <cell r="I60" t="str">
            <v>Parachute</v>
          </cell>
          <cell r="J60" t="str">
            <v>CO</v>
          </cell>
          <cell r="K60" t="str">
            <v>81635-8163</v>
          </cell>
          <cell r="L60">
            <v>10.5</v>
          </cell>
          <cell r="M60" t="str">
            <v>183859297</v>
          </cell>
          <cell r="N60" t="str">
            <v>Yes</v>
          </cell>
          <cell r="O60">
            <v>43900</v>
          </cell>
          <cell r="P60">
            <v>46737.893972191603</v>
          </cell>
        </row>
        <row r="61">
          <cell r="C61" t="str">
            <v>1330</v>
          </cell>
          <cell r="D61" t="str">
            <v>1330</v>
          </cell>
          <cell r="E61" t="str">
            <v>Gilpin County School District Re-1</v>
          </cell>
          <cell r="H61" t="str">
            <v>10595 Hwy 119</v>
          </cell>
          <cell r="I61" t="str">
            <v>Black Hawk</v>
          </cell>
          <cell r="J61" t="str">
            <v>CO</v>
          </cell>
          <cell r="K61" t="str">
            <v>80422-8042</v>
          </cell>
          <cell r="L61">
            <v>7.97</v>
          </cell>
          <cell r="M61" t="str">
            <v>100010529</v>
          </cell>
          <cell r="N61" t="str">
            <v>Yes</v>
          </cell>
          <cell r="O61">
            <v>43900</v>
          </cell>
          <cell r="P61">
            <v>320.12256145336715</v>
          </cell>
        </row>
        <row r="62">
          <cell r="C62" t="str">
            <v>1340</v>
          </cell>
          <cell r="D62" t="str">
            <v>1340</v>
          </cell>
          <cell r="E62" t="str">
            <v>West Grand School District No. 1-JT</v>
          </cell>
          <cell r="H62" t="str">
            <v>715 Kinsey Ave</v>
          </cell>
          <cell r="I62" t="str">
            <v>Kremmling</v>
          </cell>
          <cell r="J62" t="str">
            <v>CO</v>
          </cell>
          <cell r="K62" t="str">
            <v>80459-8045</v>
          </cell>
          <cell r="L62">
            <v>8.31</v>
          </cell>
          <cell r="M62" t="str">
            <v>022278501</v>
          </cell>
          <cell r="N62" t="str">
            <v>Yes</v>
          </cell>
          <cell r="O62">
            <v>43951</v>
          </cell>
          <cell r="P62">
            <v>15365.882949761624</v>
          </cell>
        </row>
        <row r="63">
          <cell r="C63" t="str">
            <v>1350</v>
          </cell>
          <cell r="D63" t="str">
            <v>1350</v>
          </cell>
          <cell r="E63" t="str">
            <v>East Grand School District #2 (Inc)</v>
          </cell>
          <cell r="H63" t="str">
            <v>299 County Road 61</v>
          </cell>
          <cell r="I63" t="str">
            <v>Granby</v>
          </cell>
          <cell r="J63" t="str">
            <v>CO</v>
          </cell>
          <cell r="K63" t="str">
            <v>80446-8044</v>
          </cell>
          <cell r="L63">
            <v>7.66</v>
          </cell>
          <cell r="M63" t="str">
            <v>037440302</v>
          </cell>
          <cell r="N63" t="str">
            <v>Yes</v>
          </cell>
          <cell r="O63">
            <v>43909</v>
          </cell>
          <cell r="P63">
            <v>20807.966494468863</v>
          </cell>
        </row>
        <row r="64">
          <cell r="C64" t="str">
            <v>1360</v>
          </cell>
          <cell r="D64" t="str">
            <v>1360</v>
          </cell>
          <cell r="E64" t="str">
            <v>Gunnison Watershed School District</v>
          </cell>
          <cell r="H64" t="str">
            <v>800 N Boulevard St</v>
          </cell>
          <cell r="I64" t="str">
            <v>Gunnison</v>
          </cell>
          <cell r="J64" t="str">
            <v>CO</v>
          </cell>
          <cell r="K64" t="str">
            <v>81230-8123</v>
          </cell>
          <cell r="L64">
            <v>6.52</v>
          </cell>
          <cell r="M64" t="str">
            <v>030458541</v>
          </cell>
          <cell r="N64" t="str">
            <v>Yes</v>
          </cell>
          <cell r="O64">
            <v>43978</v>
          </cell>
          <cell r="P64">
            <v>29451.275653709778</v>
          </cell>
        </row>
        <row r="65">
          <cell r="C65" t="str">
            <v>1390</v>
          </cell>
          <cell r="D65" t="str">
            <v>1390</v>
          </cell>
          <cell r="E65" t="str">
            <v>Huerfano School District Number RE-1</v>
          </cell>
          <cell r="H65" t="str">
            <v>201 E 5th St</v>
          </cell>
          <cell r="I65" t="str">
            <v>Walsenburg</v>
          </cell>
          <cell r="J65" t="str">
            <v>CO</v>
          </cell>
          <cell r="K65" t="str">
            <v>81089-8108</v>
          </cell>
          <cell r="L65">
            <v>10.5</v>
          </cell>
          <cell r="M65" t="str">
            <v>099277121</v>
          </cell>
          <cell r="N65" t="str">
            <v>Yes</v>
          </cell>
          <cell r="O65">
            <v>43895</v>
          </cell>
          <cell r="P65">
            <v>1280.4902458134686</v>
          </cell>
        </row>
        <row r="66">
          <cell r="C66" t="str">
            <v>1410</v>
          </cell>
          <cell r="D66" t="str">
            <v>1410</v>
          </cell>
          <cell r="E66" t="str">
            <v>North Park School District R-1</v>
          </cell>
          <cell r="H66" t="str">
            <v>910 4th St</v>
          </cell>
          <cell r="I66" t="str">
            <v>Walden</v>
          </cell>
          <cell r="J66" t="str">
            <v>CO</v>
          </cell>
          <cell r="K66" t="str">
            <v>80480-8048</v>
          </cell>
          <cell r="L66">
            <v>9.86</v>
          </cell>
          <cell r="M66" t="str">
            <v>022325401</v>
          </cell>
          <cell r="N66" t="str">
            <v>Yes</v>
          </cell>
          <cell r="O66">
            <v>43854</v>
          </cell>
          <cell r="P66">
            <v>960.36768436010152</v>
          </cell>
        </row>
        <row r="67">
          <cell r="C67" t="str">
            <v>1420</v>
          </cell>
          <cell r="D67" t="str">
            <v>1420</v>
          </cell>
          <cell r="E67" t="str">
            <v>Jefferson County School District R-1</v>
          </cell>
          <cell r="H67" t="str">
            <v>1829 Denver West Dr, Bldg 27</v>
          </cell>
          <cell r="I67" t="str">
            <v>Golden</v>
          </cell>
          <cell r="J67" t="str">
            <v>CO</v>
          </cell>
          <cell r="K67" t="str">
            <v>80401-8040</v>
          </cell>
          <cell r="L67">
            <v>5.59</v>
          </cell>
          <cell r="M67" t="str">
            <v>010620565</v>
          </cell>
          <cell r="N67" t="str">
            <v>Yes</v>
          </cell>
          <cell r="O67">
            <v>44124</v>
          </cell>
          <cell r="P67">
            <v>1168447.3493047901</v>
          </cell>
        </row>
        <row r="68">
          <cell r="C68" t="str">
            <v>1440</v>
          </cell>
          <cell r="D68" t="str">
            <v>1440</v>
          </cell>
          <cell r="E68" t="str">
            <v>Plainview School District</v>
          </cell>
          <cell r="H68" t="str">
            <v>13997 County Road 71</v>
          </cell>
          <cell r="I68" t="str">
            <v>Sheridan Lake</v>
          </cell>
          <cell r="J68" t="str">
            <v>CO</v>
          </cell>
          <cell r="K68" t="str">
            <v>81071-8107</v>
          </cell>
          <cell r="L68">
            <v>10.5</v>
          </cell>
          <cell r="M68" t="str">
            <v>103715967</v>
          </cell>
          <cell r="N68" t="str">
            <v>Yes</v>
          </cell>
          <cell r="O68">
            <v>44119</v>
          </cell>
          <cell r="P68">
            <v>640.24512290673431</v>
          </cell>
        </row>
        <row r="69">
          <cell r="C69" t="str">
            <v>1450</v>
          </cell>
          <cell r="D69" t="str">
            <v>1450</v>
          </cell>
          <cell r="E69" t="str">
            <v>Arriba-Flagler Consolidated School District No.20 (INC)</v>
          </cell>
          <cell r="H69" t="str">
            <v>421 Julian Ave</v>
          </cell>
          <cell r="I69" t="str">
            <v>Flagler</v>
          </cell>
          <cell r="J69" t="str">
            <v>CO</v>
          </cell>
          <cell r="K69" t="str">
            <v>80815-8081</v>
          </cell>
          <cell r="L69">
            <v>10.5</v>
          </cell>
          <cell r="M69" t="str">
            <v>022337679</v>
          </cell>
          <cell r="N69" t="str">
            <v>Yes</v>
          </cell>
          <cell r="O69">
            <v>43834</v>
          </cell>
          <cell r="P69">
            <v>320.12256145336715</v>
          </cell>
        </row>
        <row r="70">
          <cell r="C70" t="str">
            <v>1460</v>
          </cell>
          <cell r="D70" t="str">
            <v>1460</v>
          </cell>
          <cell r="E70" t="str">
            <v>Hi-plains School District R-23</v>
          </cell>
          <cell r="H70" t="str">
            <v>350 Patriot Dr</v>
          </cell>
          <cell r="I70" t="str">
            <v>Seibert</v>
          </cell>
          <cell r="J70" t="str">
            <v>CO</v>
          </cell>
          <cell r="K70" t="str">
            <v>80834-0000</v>
          </cell>
          <cell r="L70">
            <v>5.71</v>
          </cell>
          <cell r="M70" t="str">
            <v>193213691</v>
          </cell>
          <cell r="N70" t="str">
            <v>Yes</v>
          </cell>
          <cell r="O70">
            <v>43859</v>
          </cell>
          <cell r="P70">
            <v>320.12256145336715</v>
          </cell>
        </row>
        <row r="71">
          <cell r="C71" t="str">
            <v>1480</v>
          </cell>
          <cell r="D71" t="str">
            <v>1480</v>
          </cell>
          <cell r="E71" t="str">
            <v>County of Kit Carson School Dist R4</v>
          </cell>
          <cell r="H71" t="str">
            <v>219 Illinois Ave</v>
          </cell>
          <cell r="I71" t="str">
            <v>Stratton</v>
          </cell>
          <cell r="J71" t="str">
            <v>CO</v>
          </cell>
          <cell r="K71" t="str">
            <v>80836-8083</v>
          </cell>
          <cell r="L71">
            <v>10.5</v>
          </cell>
          <cell r="M71" t="str">
            <v>022349252</v>
          </cell>
          <cell r="N71" t="str">
            <v>Yes</v>
          </cell>
          <cell r="O71">
            <v>43860</v>
          </cell>
          <cell r="P71">
            <v>5442.0835447072413</v>
          </cell>
        </row>
        <row r="72">
          <cell r="C72" t="str">
            <v>1490</v>
          </cell>
          <cell r="D72" t="str">
            <v>1490</v>
          </cell>
          <cell r="E72" t="str">
            <v>Bethune School District R-5</v>
          </cell>
          <cell r="H72" t="str">
            <v>145 W Third Ave</v>
          </cell>
          <cell r="I72" t="str">
            <v>Bethune</v>
          </cell>
          <cell r="J72" t="str">
            <v>CO</v>
          </cell>
          <cell r="K72" t="str">
            <v>80805-8080</v>
          </cell>
          <cell r="L72">
            <v>1.22</v>
          </cell>
          <cell r="M72" t="str">
            <v>022332407</v>
          </cell>
          <cell r="N72" t="str">
            <v>Yes</v>
          </cell>
          <cell r="O72">
            <v>43861</v>
          </cell>
          <cell r="P72">
            <v>4481.7158603471398</v>
          </cell>
        </row>
        <row r="73">
          <cell r="C73" t="str">
            <v>1500</v>
          </cell>
          <cell r="D73" t="str">
            <v>1500</v>
          </cell>
          <cell r="E73" t="str">
            <v>Burlington School District RE-6j</v>
          </cell>
          <cell r="H73" t="str">
            <v>2600 Rose Avenue</v>
          </cell>
          <cell r="I73" t="str">
            <v>Burlington</v>
          </cell>
          <cell r="J73" t="str">
            <v>CO</v>
          </cell>
          <cell r="K73" t="str">
            <v>80807-8080</v>
          </cell>
          <cell r="L73">
            <v>10.5</v>
          </cell>
          <cell r="M73" t="str">
            <v>100010255</v>
          </cell>
          <cell r="N73" t="str">
            <v>Yes</v>
          </cell>
          <cell r="O73">
            <v>44113</v>
          </cell>
          <cell r="P73">
            <v>26570.172600629474</v>
          </cell>
        </row>
        <row r="74">
          <cell r="C74" t="str">
            <v>1510</v>
          </cell>
          <cell r="D74" t="str">
            <v>1510</v>
          </cell>
          <cell r="E74" t="str">
            <v>Lake County School District R-1</v>
          </cell>
          <cell r="H74" t="str">
            <v>328 W 5th St</v>
          </cell>
          <cell r="I74" t="str">
            <v>Leadville</v>
          </cell>
          <cell r="J74" t="str">
            <v>CO</v>
          </cell>
          <cell r="K74" t="str">
            <v>80461-8046</v>
          </cell>
          <cell r="L74">
            <v>10.5</v>
          </cell>
          <cell r="M74" t="str">
            <v>557338282</v>
          </cell>
          <cell r="N74" t="str">
            <v>Yes</v>
          </cell>
          <cell r="O74">
            <v>44042</v>
          </cell>
          <cell r="P74">
            <v>58582.428745966186</v>
          </cell>
        </row>
        <row r="75">
          <cell r="C75" t="str">
            <v>1520</v>
          </cell>
          <cell r="D75" t="str">
            <v>1520</v>
          </cell>
          <cell r="E75" t="str">
            <v>Durango School District 9-R</v>
          </cell>
          <cell r="H75" t="str">
            <v>201 E 12th St</v>
          </cell>
          <cell r="I75" t="str">
            <v>Durango</v>
          </cell>
          <cell r="J75" t="str">
            <v>CO</v>
          </cell>
          <cell r="K75" t="str">
            <v>81301-8130</v>
          </cell>
          <cell r="L75">
            <v>7.23</v>
          </cell>
          <cell r="M75" t="str">
            <v>022395339</v>
          </cell>
          <cell r="N75" t="str">
            <v>Yes</v>
          </cell>
          <cell r="O75">
            <v>43858</v>
          </cell>
          <cell r="P75">
            <v>50259.242148178644</v>
          </cell>
        </row>
        <row r="76">
          <cell r="C76" t="str">
            <v>1530</v>
          </cell>
          <cell r="D76" t="str">
            <v>1530</v>
          </cell>
          <cell r="E76" t="str">
            <v>Laplata County School District 10 JT R.</v>
          </cell>
          <cell r="H76" t="str">
            <v>511 Mustang St</v>
          </cell>
          <cell r="I76" t="str">
            <v>Bayfield</v>
          </cell>
          <cell r="J76" t="str">
            <v>CO</v>
          </cell>
          <cell r="K76" t="str">
            <v>81122-8112</v>
          </cell>
          <cell r="L76">
            <v>6.21</v>
          </cell>
          <cell r="M76" t="str">
            <v>022390579</v>
          </cell>
          <cell r="N76" t="str">
            <v>Yes</v>
          </cell>
          <cell r="O76">
            <v>43952</v>
          </cell>
          <cell r="P76">
            <v>8963.4317206942796</v>
          </cell>
        </row>
        <row r="77">
          <cell r="C77" t="str">
            <v>1540</v>
          </cell>
          <cell r="D77" t="str">
            <v>1540</v>
          </cell>
          <cell r="E77" t="str">
            <v>Ignacio School District 11-JT</v>
          </cell>
          <cell r="H77" t="str">
            <v>455 Becker St</v>
          </cell>
          <cell r="I77" t="str">
            <v>Ignacio</v>
          </cell>
          <cell r="J77" t="str">
            <v>CO</v>
          </cell>
          <cell r="K77" t="str">
            <v>81137-8113</v>
          </cell>
          <cell r="L77">
            <v>10.5</v>
          </cell>
          <cell r="M77" t="str">
            <v>069713873</v>
          </cell>
          <cell r="N77" t="str">
            <v>Yes</v>
          </cell>
          <cell r="O77">
            <v>43882</v>
          </cell>
          <cell r="P77">
            <v>12164.657335227952</v>
          </cell>
        </row>
        <row r="78">
          <cell r="C78" t="str">
            <v>1550</v>
          </cell>
          <cell r="D78" t="str">
            <v>1550</v>
          </cell>
          <cell r="E78" t="str">
            <v>Poudre School District</v>
          </cell>
          <cell r="H78" t="str">
            <v>2407 La Porte Ave</v>
          </cell>
          <cell r="I78" t="str">
            <v>Fort Collins</v>
          </cell>
          <cell r="J78" t="str">
            <v>CO</v>
          </cell>
          <cell r="K78" t="str">
            <v>80521-8052</v>
          </cell>
          <cell r="L78">
            <v>5.43</v>
          </cell>
          <cell r="M78" t="str">
            <v>078342219</v>
          </cell>
          <cell r="N78" t="str">
            <v>Yes</v>
          </cell>
          <cell r="O78">
            <v>43854</v>
          </cell>
          <cell r="P78">
            <v>429284.35490896535</v>
          </cell>
        </row>
        <row r="79">
          <cell r="C79" t="str">
            <v>1560</v>
          </cell>
          <cell r="D79" t="str">
            <v>1560</v>
          </cell>
          <cell r="E79" t="str">
            <v>Thompson School District R2J</v>
          </cell>
          <cell r="H79" t="str">
            <v>2890 N Monroe Ave</v>
          </cell>
          <cell r="I79" t="str">
            <v>Loveland</v>
          </cell>
          <cell r="J79" t="str">
            <v>CO</v>
          </cell>
          <cell r="K79" t="str">
            <v>80538-8053</v>
          </cell>
          <cell r="L79">
            <v>3.56</v>
          </cell>
          <cell r="M79" t="str">
            <v>080374234</v>
          </cell>
          <cell r="N79" t="str">
            <v>Yes</v>
          </cell>
          <cell r="O79">
            <v>43866</v>
          </cell>
          <cell r="P79">
            <v>119405.71542210595</v>
          </cell>
        </row>
        <row r="80">
          <cell r="C80" t="str">
            <v>1570</v>
          </cell>
          <cell r="D80" t="str">
            <v>1570</v>
          </cell>
          <cell r="E80" t="str">
            <v>Estes Park School District R-3</v>
          </cell>
          <cell r="H80" t="str">
            <v>1605 Brodie Ave</v>
          </cell>
          <cell r="I80" t="str">
            <v>Estes Park</v>
          </cell>
          <cell r="J80" t="str">
            <v>CO</v>
          </cell>
          <cell r="K80" t="str">
            <v>80517-8051</v>
          </cell>
          <cell r="L80">
            <v>10.5</v>
          </cell>
          <cell r="M80" t="str">
            <v>078337003</v>
          </cell>
          <cell r="N80" t="str">
            <v>Yes</v>
          </cell>
          <cell r="O80">
            <v>44140</v>
          </cell>
          <cell r="P80">
            <v>33612.868952603552</v>
          </cell>
        </row>
        <row r="81">
          <cell r="C81" t="str">
            <v>1580</v>
          </cell>
          <cell r="D81" t="str">
            <v>1580</v>
          </cell>
          <cell r="E81" t="str">
            <v>Trinidad School District 1</v>
          </cell>
          <cell r="H81" t="str">
            <v>215 S Maple St</v>
          </cell>
          <cell r="I81" t="str">
            <v>Trinidad</v>
          </cell>
          <cell r="J81" t="str">
            <v>CO</v>
          </cell>
          <cell r="K81" t="str">
            <v>81082-8108</v>
          </cell>
          <cell r="L81">
            <v>10.5</v>
          </cell>
          <cell r="M81" t="str">
            <v>108212507</v>
          </cell>
          <cell r="N81" t="str">
            <v>Yes</v>
          </cell>
          <cell r="O81">
            <v>44141</v>
          </cell>
          <cell r="P81">
            <v>2881.1030530803046</v>
          </cell>
        </row>
        <row r="82">
          <cell r="C82" t="str">
            <v>1590</v>
          </cell>
          <cell r="D82" t="str">
            <v>1590</v>
          </cell>
          <cell r="E82" t="str">
            <v>Primero Reorganized School District Number 2</v>
          </cell>
          <cell r="H82" t="str">
            <v>20200 State Hwy 12</v>
          </cell>
          <cell r="I82" t="str">
            <v>Weston</v>
          </cell>
          <cell r="J82" t="str">
            <v>CO</v>
          </cell>
          <cell r="K82" t="str">
            <v>81091-8109</v>
          </cell>
          <cell r="L82">
            <v>10.5</v>
          </cell>
          <cell r="M82" t="str">
            <v>100645530</v>
          </cell>
          <cell r="N82" t="str">
            <v>Yes</v>
          </cell>
          <cell r="O82">
            <v>43858</v>
          </cell>
          <cell r="P82">
            <v>960.36768436010152</v>
          </cell>
        </row>
        <row r="83">
          <cell r="C83" t="str">
            <v>1600</v>
          </cell>
          <cell r="D83" t="str">
            <v>1600</v>
          </cell>
          <cell r="E83" t="str">
            <v>Hoehne Reorganized School Dist 3</v>
          </cell>
          <cell r="H83" t="str">
            <v>19851 County Road 75 1</v>
          </cell>
          <cell r="I83" t="str">
            <v>Hoehne</v>
          </cell>
          <cell r="J83" t="str">
            <v>CO</v>
          </cell>
          <cell r="K83" t="str">
            <v>81046-8104</v>
          </cell>
          <cell r="L83">
            <v>10.5</v>
          </cell>
          <cell r="M83" t="str">
            <v>022414759</v>
          </cell>
          <cell r="N83" t="str">
            <v>Yes</v>
          </cell>
          <cell r="O83">
            <v>43882</v>
          </cell>
          <cell r="P83">
            <v>1920.735368720203</v>
          </cell>
        </row>
        <row r="84">
          <cell r="C84" t="str">
            <v>1620</v>
          </cell>
          <cell r="D84" t="str">
            <v>1620</v>
          </cell>
          <cell r="E84" t="str">
            <v>Aguilar School District RE-6</v>
          </cell>
          <cell r="H84" t="str">
            <v>420 N Balsam St</v>
          </cell>
          <cell r="I84" t="str">
            <v>Aguilar</v>
          </cell>
          <cell r="J84" t="str">
            <v>CO</v>
          </cell>
          <cell r="K84" t="str">
            <v>81020-8102</v>
          </cell>
          <cell r="L84">
            <v>10.5</v>
          </cell>
          <cell r="M84" t="str">
            <v>149339152</v>
          </cell>
          <cell r="N84" t="str">
            <v>Yes</v>
          </cell>
          <cell r="O84">
            <v>43858</v>
          </cell>
          <cell r="P84">
            <v>320.12256145336715</v>
          </cell>
        </row>
        <row r="85">
          <cell r="C85" t="str">
            <v>1790</v>
          </cell>
          <cell r="D85" t="str">
            <v>1790</v>
          </cell>
          <cell r="E85" t="str">
            <v>Limon School District</v>
          </cell>
          <cell r="H85" t="str">
            <v>874 F Ave</v>
          </cell>
          <cell r="I85" t="str">
            <v>Limon</v>
          </cell>
          <cell r="J85" t="str">
            <v>CO</v>
          </cell>
          <cell r="K85" t="str">
            <v>80828-8082</v>
          </cell>
          <cell r="L85">
            <v>10.5</v>
          </cell>
          <cell r="M85" t="str">
            <v>022457790</v>
          </cell>
          <cell r="N85" t="str">
            <v>Yes</v>
          </cell>
          <cell r="O85">
            <v>43984</v>
          </cell>
          <cell r="P85">
            <v>9923.7994050543821</v>
          </cell>
        </row>
        <row r="86">
          <cell r="C86" t="str">
            <v>1828</v>
          </cell>
          <cell r="D86" t="str">
            <v>1828</v>
          </cell>
          <cell r="E86" t="str">
            <v>School District No. RE-1 Valley</v>
          </cell>
          <cell r="H86" t="str">
            <v>301 Hagen St</v>
          </cell>
          <cell r="I86" t="str">
            <v>Sterling</v>
          </cell>
          <cell r="J86" t="str">
            <v>CO</v>
          </cell>
          <cell r="K86" t="str">
            <v>80751-8075</v>
          </cell>
          <cell r="L86">
            <v>1.48</v>
          </cell>
          <cell r="M86" t="str">
            <v>079723458</v>
          </cell>
          <cell r="N86" t="str">
            <v>Yes</v>
          </cell>
          <cell r="O86">
            <v>44082</v>
          </cell>
          <cell r="P86">
            <v>25609.804916269371</v>
          </cell>
        </row>
        <row r="87">
          <cell r="C87" t="str">
            <v>1860</v>
          </cell>
          <cell r="D87" t="str">
            <v>1860</v>
          </cell>
          <cell r="E87" t="str">
            <v>Buffalo School District</v>
          </cell>
          <cell r="H87" t="str">
            <v>315 Lee St</v>
          </cell>
          <cell r="I87" t="str">
            <v>Merino</v>
          </cell>
          <cell r="J87" t="str">
            <v>CO</v>
          </cell>
          <cell r="K87" t="str">
            <v>80741-8074</v>
          </cell>
          <cell r="L87">
            <v>6.32</v>
          </cell>
          <cell r="M87" t="str">
            <v>146607486</v>
          </cell>
          <cell r="N87" t="str">
            <v>Yes</v>
          </cell>
          <cell r="O87">
            <v>43847</v>
          </cell>
          <cell r="P87">
            <v>640.24512290673431</v>
          </cell>
        </row>
        <row r="88">
          <cell r="C88" t="str">
            <v>1980</v>
          </cell>
          <cell r="D88" t="str">
            <v>1980</v>
          </cell>
          <cell r="E88" t="str">
            <v>De Beque School Dist 49JT</v>
          </cell>
          <cell r="H88" t="str">
            <v>730 Minter Ave</v>
          </cell>
          <cell r="I88" t="str">
            <v>De Beque</v>
          </cell>
          <cell r="J88" t="str">
            <v>CO</v>
          </cell>
          <cell r="K88" t="str">
            <v>81630-8163</v>
          </cell>
          <cell r="L88">
            <v>10.5</v>
          </cell>
          <cell r="M88" t="str">
            <v>100010362</v>
          </cell>
          <cell r="N88" t="str">
            <v>Yes</v>
          </cell>
          <cell r="O88">
            <v>44084</v>
          </cell>
          <cell r="P88">
            <v>1600.6128072668357</v>
          </cell>
        </row>
        <row r="89">
          <cell r="C89" t="str">
            <v>1990</v>
          </cell>
          <cell r="D89" t="str">
            <v>1990</v>
          </cell>
          <cell r="E89" t="str">
            <v>Mesa County District 50</v>
          </cell>
          <cell r="H89" t="str">
            <v>56600 Hwy 330</v>
          </cell>
          <cell r="I89" t="str">
            <v>Collbran</v>
          </cell>
          <cell r="J89" t="str">
            <v>CO</v>
          </cell>
          <cell r="K89" t="str">
            <v>81624-8162</v>
          </cell>
          <cell r="L89">
            <v>10.5</v>
          </cell>
          <cell r="M89" t="str">
            <v>098406515</v>
          </cell>
          <cell r="N89" t="str">
            <v>Yes</v>
          </cell>
          <cell r="O89">
            <v>43873</v>
          </cell>
          <cell r="P89">
            <v>320.12256145336715</v>
          </cell>
        </row>
        <row r="90">
          <cell r="C90" t="str">
            <v>2000</v>
          </cell>
          <cell r="D90" t="str">
            <v>2000</v>
          </cell>
          <cell r="E90" t="str">
            <v>Mesa County Valley School District #51</v>
          </cell>
          <cell r="H90" t="str">
            <v>2115 Grand Ave</v>
          </cell>
          <cell r="I90" t="str">
            <v>Grand Junction</v>
          </cell>
          <cell r="J90" t="str">
            <v>CO</v>
          </cell>
          <cell r="K90" t="str">
            <v>81501-8150</v>
          </cell>
          <cell r="L90">
            <v>4.92</v>
          </cell>
          <cell r="M90" t="str">
            <v>055827059</v>
          </cell>
          <cell r="N90" t="str">
            <v>Yes</v>
          </cell>
          <cell r="O90">
            <v>43914</v>
          </cell>
          <cell r="P90">
            <v>147576.50083000225</v>
          </cell>
        </row>
        <row r="91">
          <cell r="C91" t="str">
            <v>2020</v>
          </cell>
          <cell r="D91" t="str">
            <v>2020</v>
          </cell>
          <cell r="E91" t="str">
            <v>Moffat County School District 1</v>
          </cell>
          <cell r="H91" t="str">
            <v>775 Yampa Ave</v>
          </cell>
          <cell r="I91" t="str">
            <v>Craig</v>
          </cell>
          <cell r="J91" t="str">
            <v>CO</v>
          </cell>
          <cell r="K91" t="str">
            <v>81625-8162</v>
          </cell>
          <cell r="L91">
            <v>7.33</v>
          </cell>
          <cell r="M91" t="str">
            <v>082659574</v>
          </cell>
          <cell r="N91" t="str">
            <v>Yes</v>
          </cell>
          <cell r="O91">
            <v>43837</v>
          </cell>
          <cell r="P91">
            <v>35213.481759870388</v>
          </cell>
        </row>
        <row r="92">
          <cell r="C92" t="str">
            <v>2035</v>
          </cell>
          <cell r="D92" t="str">
            <v>2035</v>
          </cell>
          <cell r="E92" t="str">
            <v>Montezuma-Cortez Sch Dist RE 1 (INC)</v>
          </cell>
          <cell r="H92" t="str">
            <v>400 N Elm St</v>
          </cell>
          <cell r="I92" t="str">
            <v>Cortez</v>
          </cell>
          <cell r="J92" t="str">
            <v>CO</v>
          </cell>
          <cell r="K92" t="str">
            <v>81321-8132</v>
          </cell>
          <cell r="L92">
            <v>7.61</v>
          </cell>
          <cell r="M92" t="str">
            <v>022473342</v>
          </cell>
          <cell r="N92" t="str">
            <v>Yes</v>
          </cell>
          <cell r="O92">
            <v>43868</v>
          </cell>
          <cell r="P92">
            <v>29771.398215163146</v>
          </cell>
        </row>
        <row r="93">
          <cell r="C93" t="str">
            <v>2055</v>
          </cell>
          <cell r="D93" t="str">
            <v>2055</v>
          </cell>
          <cell r="E93" t="str">
            <v>Dolores School District RE-4A</v>
          </cell>
          <cell r="H93" t="str">
            <v>100 N 6th St</v>
          </cell>
          <cell r="I93" t="str">
            <v>Dolores</v>
          </cell>
          <cell r="J93" t="str">
            <v>CO</v>
          </cell>
          <cell r="K93" t="str">
            <v>81323-8132</v>
          </cell>
          <cell r="L93">
            <v>3.59</v>
          </cell>
          <cell r="M93" t="str">
            <v>022472575</v>
          </cell>
          <cell r="N93" t="str">
            <v>Yes</v>
          </cell>
          <cell r="O93">
            <v>44068</v>
          </cell>
          <cell r="P93">
            <v>4801.8384218005076</v>
          </cell>
        </row>
        <row r="94">
          <cell r="C94" t="str">
            <v>2070</v>
          </cell>
          <cell r="D94" t="str">
            <v>2070</v>
          </cell>
          <cell r="E94" t="str">
            <v>Montezuma County Mancos School District Re 6</v>
          </cell>
          <cell r="H94" t="str">
            <v>395 Grand Ave</v>
          </cell>
          <cell r="I94" t="str">
            <v>Mancos</v>
          </cell>
          <cell r="J94" t="str">
            <v>CO</v>
          </cell>
          <cell r="K94" t="str">
            <v>81328-8132</v>
          </cell>
          <cell r="L94">
            <v>10.5</v>
          </cell>
          <cell r="M94" t="str">
            <v>182165514</v>
          </cell>
          <cell r="N94" t="str">
            <v>Yes</v>
          </cell>
          <cell r="O94">
            <v>43980</v>
          </cell>
          <cell r="P94">
            <v>7362.8189134274444</v>
          </cell>
        </row>
        <row r="95">
          <cell r="C95" t="str">
            <v>2180</v>
          </cell>
          <cell r="D95" t="str">
            <v>2180</v>
          </cell>
          <cell r="E95" t="str">
            <v>Montrose County School District RE-1J</v>
          </cell>
          <cell r="H95" t="str">
            <v>930 Colorado Ave</v>
          </cell>
          <cell r="I95" t="str">
            <v>Montrose</v>
          </cell>
          <cell r="J95" t="str">
            <v>CO</v>
          </cell>
          <cell r="K95" t="str">
            <v>81401-8140</v>
          </cell>
          <cell r="L95">
            <v>6.08</v>
          </cell>
          <cell r="M95" t="str">
            <v>083204586</v>
          </cell>
          <cell r="N95" t="str">
            <v>Yes</v>
          </cell>
          <cell r="O95">
            <v>43901</v>
          </cell>
          <cell r="P95">
            <v>116524.61236902565</v>
          </cell>
        </row>
        <row r="96">
          <cell r="C96" t="str">
            <v>2190</v>
          </cell>
          <cell r="D96" t="str">
            <v>2190</v>
          </cell>
          <cell r="E96" t="str">
            <v>West End School District RE 2</v>
          </cell>
          <cell r="H96" t="str">
            <v>225 West 4th Avenue</v>
          </cell>
          <cell r="I96" t="str">
            <v>Nucla</v>
          </cell>
          <cell r="J96" t="str">
            <v>CO</v>
          </cell>
          <cell r="K96" t="str">
            <v>81422-8142</v>
          </cell>
          <cell r="L96">
            <v>10.5</v>
          </cell>
          <cell r="M96" t="str">
            <v>022477434</v>
          </cell>
          <cell r="N96" t="str">
            <v>Yes</v>
          </cell>
          <cell r="O96">
            <v>44063</v>
          </cell>
          <cell r="P96">
            <v>320.12256145336715</v>
          </cell>
        </row>
        <row r="97">
          <cell r="C97" t="str">
            <v>2395</v>
          </cell>
          <cell r="D97" t="str">
            <v>2395</v>
          </cell>
          <cell r="E97" t="str">
            <v>Brush School District R E2 J (INC)</v>
          </cell>
          <cell r="H97" t="str">
            <v>527 Industrial Park Rd</v>
          </cell>
          <cell r="I97" t="str">
            <v>Brush</v>
          </cell>
          <cell r="J97" t="str">
            <v>CO</v>
          </cell>
          <cell r="K97" t="str">
            <v>80723-8072</v>
          </cell>
          <cell r="L97">
            <v>7.55</v>
          </cell>
          <cell r="M97" t="str">
            <v>013442587</v>
          </cell>
          <cell r="N97" t="str">
            <v>Yes</v>
          </cell>
          <cell r="O97">
            <v>43882</v>
          </cell>
          <cell r="P97">
            <v>43856.790919111299</v>
          </cell>
        </row>
        <row r="98">
          <cell r="C98" t="str">
            <v>2405</v>
          </cell>
          <cell r="D98" t="str">
            <v>2405</v>
          </cell>
          <cell r="E98" t="str">
            <v>Morgan County School District RE3 (INC)</v>
          </cell>
          <cell r="H98" t="str">
            <v>715 W Platte Ave</v>
          </cell>
          <cell r="I98" t="str">
            <v>Fort Morgan</v>
          </cell>
          <cell r="J98" t="str">
            <v>CO</v>
          </cell>
          <cell r="K98" t="str">
            <v>80701-8070</v>
          </cell>
          <cell r="L98">
            <v>10.5</v>
          </cell>
          <cell r="M98" t="str">
            <v>082649674</v>
          </cell>
          <cell r="N98" t="str">
            <v>Yes</v>
          </cell>
          <cell r="O98">
            <v>43866</v>
          </cell>
          <cell r="P98">
            <v>228567.50887770415</v>
          </cell>
        </row>
        <row r="99">
          <cell r="C99" t="str">
            <v>2515</v>
          </cell>
          <cell r="D99" t="str">
            <v>2515</v>
          </cell>
          <cell r="E99" t="str">
            <v>Wiggins School District</v>
          </cell>
          <cell r="H99" t="str">
            <v>320 Chapman St</v>
          </cell>
          <cell r="I99" t="str">
            <v>Wiggins</v>
          </cell>
          <cell r="J99" t="str">
            <v>CO</v>
          </cell>
          <cell r="K99" t="str">
            <v>80654-8065</v>
          </cell>
          <cell r="L99">
            <v>10.5</v>
          </cell>
          <cell r="M99" t="str">
            <v>193213857</v>
          </cell>
          <cell r="N99" t="str">
            <v>Yes</v>
          </cell>
          <cell r="O99">
            <v>44037</v>
          </cell>
          <cell r="P99">
            <v>12804.902458134686</v>
          </cell>
        </row>
        <row r="100">
          <cell r="C100" t="str">
            <v>2520</v>
          </cell>
          <cell r="D100" t="str">
            <v>2520</v>
          </cell>
          <cell r="E100" t="str">
            <v>East Otero School District R 1</v>
          </cell>
          <cell r="H100" t="str">
            <v>301 Raton Ave</v>
          </cell>
          <cell r="I100" t="str">
            <v>La Junta</v>
          </cell>
          <cell r="J100" t="str">
            <v>CO</v>
          </cell>
          <cell r="K100" t="str">
            <v>81050-8105</v>
          </cell>
          <cell r="L100">
            <v>7.09</v>
          </cell>
          <cell r="M100" t="str">
            <v>030435622</v>
          </cell>
          <cell r="N100" t="str">
            <v>Yes</v>
          </cell>
          <cell r="O100">
            <v>43860</v>
          </cell>
          <cell r="P100">
            <v>8963.4317206942796</v>
          </cell>
        </row>
        <row r="101">
          <cell r="C101" t="str">
            <v>2530</v>
          </cell>
          <cell r="D101" t="str">
            <v>2530</v>
          </cell>
          <cell r="E101" t="str">
            <v>Rocky Ford School District R-2</v>
          </cell>
          <cell r="H101" t="str">
            <v>601 S 8th St</v>
          </cell>
          <cell r="I101" t="str">
            <v>Rocky Ford</v>
          </cell>
          <cell r="J101" t="str">
            <v>CO</v>
          </cell>
          <cell r="K101" t="str">
            <v>81067-8106</v>
          </cell>
          <cell r="L101">
            <v>8.0500000000000007</v>
          </cell>
          <cell r="M101" t="str">
            <v>100152388</v>
          </cell>
          <cell r="N101" t="str">
            <v>Yes</v>
          </cell>
          <cell r="O101">
            <v>43904</v>
          </cell>
          <cell r="P101">
            <v>9283.5542821476483</v>
          </cell>
        </row>
        <row r="102">
          <cell r="C102" t="str">
            <v>2535</v>
          </cell>
          <cell r="D102" t="str">
            <v>2535</v>
          </cell>
          <cell r="E102" t="str">
            <v>Manzanola Jr Sr High School</v>
          </cell>
          <cell r="H102" t="str">
            <v>301 S Catalpa St</v>
          </cell>
          <cell r="I102" t="str">
            <v>Manzanola</v>
          </cell>
          <cell r="J102" t="str">
            <v>CO</v>
          </cell>
          <cell r="K102" t="str">
            <v>81058-8105</v>
          </cell>
          <cell r="L102">
            <v>10.08</v>
          </cell>
          <cell r="M102" t="str">
            <v>193392271</v>
          </cell>
          <cell r="N102" t="str">
            <v>Yes</v>
          </cell>
          <cell r="O102">
            <v>43886</v>
          </cell>
          <cell r="P102">
            <v>2881.1030530803046</v>
          </cell>
        </row>
        <row r="103">
          <cell r="C103" t="str">
            <v>2540</v>
          </cell>
          <cell r="D103" t="str">
            <v>2540</v>
          </cell>
          <cell r="E103" t="str">
            <v>Fowler School District R-4J</v>
          </cell>
          <cell r="H103" t="str">
            <v>600 W Eugene Ave</v>
          </cell>
          <cell r="I103" t="str">
            <v>Fowler</v>
          </cell>
          <cell r="J103" t="str">
            <v>CO</v>
          </cell>
          <cell r="K103" t="str">
            <v>81039-8103</v>
          </cell>
          <cell r="L103">
            <v>4.43</v>
          </cell>
          <cell r="M103" t="str">
            <v>022517734</v>
          </cell>
          <cell r="N103" t="str">
            <v>Yes</v>
          </cell>
          <cell r="O103">
            <v>43937</v>
          </cell>
          <cell r="P103">
            <v>1600.6128072668357</v>
          </cell>
        </row>
        <row r="104">
          <cell r="C104" t="str">
            <v>2580</v>
          </cell>
          <cell r="D104" t="str">
            <v>2580</v>
          </cell>
          <cell r="E104" t="str">
            <v>Ouray School District R-1</v>
          </cell>
          <cell r="H104" t="str">
            <v>400 7th Ave</v>
          </cell>
          <cell r="I104" t="str">
            <v>Ouray</v>
          </cell>
          <cell r="J104" t="str">
            <v>CO</v>
          </cell>
          <cell r="K104" t="str">
            <v>81427-8142</v>
          </cell>
          <cell r="L104">
            <v>0.95</v>
          </cell>
          <cell r="M104" t="str">
            <v>022522494</v>
          </cell>
          <cell r="N104" t="str">
            <v>Yes</v>
          </cell>
          <cell r="O104">
            <v>43839</v>
          </cell>
          <cell r="P104">
            <v>3521.3481759870388</v>
          </cell>
        </row>
        <row r="105">
          <cell r="C105" t="str">
            <v>2590</v>
          </cell>
          <cell r="D105" t="str">
            <v>2590</v>
          </cell>
          <cell r="E105" t="str">
            <v>Ouray County R-2 School District</v>
          </cell>
          <cell r="H105" t="str">
            <v>1115 W Clinton Ave</v>
          </cell>
          <cell r="I105" t="str">
            <v>Ridgway</v>
          </cell>
          <cell r="J105" t="str">
            <v>CO</v>
          </cell>
          <cell r="K105" t="str">
            <v>81432-8143</v>
          </cell>
          <cell r="L105">
            <v>9.5500000000000007</v>
          </cell>
          <cell r="M105" t="str">
            <v>031443534</v>
          </cell>
          <cell r="N105" t="str">
            <v>Yes</v>
          </cell>
          <cell r="O105">
            <v>43939</v>
          </cell>
          <cell r="P105">
            <v>1920.7353687202028</v>
          </cell>
        </row>
        <row r="106">
          <cell r="C106" t="str">
            <v>2600</v>
          </cell>
          <cell r="D106" t="str">
            <v>2600</v>
          </cell>
          <cell r="E106" t="str">
            <v>Platte Canyon School District No 1</v>
          </cell>
          <cell r="H106" t="str">
            <v>57395 US Hwy 285</v>
          </cell>
          <cell r="I106" t="str">
            <v>Bailey</v>
          </cell>
          <cell r="J106" t="str">
            <v>CO</v>
          </cell>
          <cell r="K106" t="str">
            <v>80421-8042</v>
          </cell>
          <cell r="L106">
            <v>10.5</v>
          </cell>
          <cell r="M106" t="str">
            <v>100010180</v>
          </cell>
          <cell r="N106" t="str">
            <v>Yes</v>
          </cell>
          <cell r="O106">
            <v>43897</v>
          </cell>
          <cell r="P106">
            <v>640.24512290673431</v>
          </cell>
        </row>
        <row r="107">
          <cell r="C107" t="str">
            <v>2610</v>
          </cell>
          <cell r="D107" t="str">
            <v>2610</v>
          </cell>
          <cell r="E107" t="str">
            <v>Park County School District RE2</v>
          </cell>
          <cell r="H107" t="str">
            <v>640 Hathaway St</v>
          </cell>
          <cell r="I107" t="str">
            <v>Fairplay</v>
          </cell>
          <cell r="J107" t="str">
            <v>CO</v>
          </cell>
          <cell r="K107" t="str">
            <v>80440-8044</v>
          </cell>
          <cell r="L107">
            <v>10.5</v>
          </cell>
          <cell r="M107" t="str">
            <v>183860691</v>
          </cell>
          <cell r="N107" t="str">
            <v>Yes</v>
          </cell>
          <cell r="O107">
            <v>44076</v>
          </cell>
          <cell r="P107">
            <v>2240.8579301735699</v>
          </cell>
        </row>
        <row r="108">
          <cell r="C108" t="str">
            <v>2620</v>
          </cell>
          <cell r="D108" t="str">
            <v>2620</v>
          </cell>
          <cell r="E108" t="str">
            <v>Holyoke School District No. RE-1J</v>
          </cell>
          <cell r="H108" t="str">
            <v>435 S Morlan Ave</v>
          </cell>
          <cell r="I108" t="str">
            <v>Holyoke</v>
          </cell>
          <cell r="J108" t="str">
            <v>CO</v>
          </cell>
          <cell r="K108" t="str">
            <v>80734-8073</v>
          </cell>
          <cell r="L108">
            <v>10.5</v>
          </cell>
          <cell r="M108" t="str">
            <v>022528442</v>
          </cell>
          <cell r="N108" t="str">
            <v>Yes</v>
          </cell>
          <cell r="O108">
            <v>44007</v>
          </cell>
          <cell r="P108">
            <v>28490.907969349675</v>
          </cell>
        </row>
        <row r="109">
          <cell r="C109" t="str">
            <v>2630</v>
          </cell>
          <cell r="D109" t="str">
            <v>2630</v>
          </cell>
          <cell r="E109" t="str">
            <v>Haxtun School District RE-2J</v>
          </cell>
          <cell r="H109" t="str">
            <v>201 W Powell St</v>
          </cell>
          <cell r="I109" t="str">
            <v>Haxtun</v>
          </cell>
          <cell r="J109" t="str">
            <v>CO</v>
          </cell>
          <cell r="K109" t="str">
            <v>80731-8073</v>
          </cell>
          <cell r="L109">
            <v>10.5</v>
          </cell>
          <cell r="M109" t="str">
            <v>022534838</v>
          </cell>
          <cell r="N109" t="str">
            <v>Yes</v>
          </cell>
          <cell r="O109">
            <v>43925</v>
          </cell>
          <cell r="P109">
            <v>1600.6128072668357</v>
          </cell>
        </row>
        <row r="110">
          <cell r="C110" t="str">
            <v>2640</v>
          </cell>
          <cell r="D110" t="str">
            <v>2640</v>
          </cell>
          <cell r="E110" t="str">
            <v>Aspen School District RE 1</v>
          </cell>
          <cell r="H110" t="str">
            <v>235 High School Rd</v>
          </cell>
          <cell r="I110" t="str">
            <v>Aspen</v>
          </cell>
          <cell r="J110" t="str">
            <v>CO</v>
          </cell>
          <cell r="K110" t="str">
            <v>81611-8161</v>
          </cell>
          <cell r="L110">
            <v>8.94</v>
          </cell>
          <cell r="M110" t="str">
            <v>030439988</v>
          </cell>
          <cell r="N110" t="str">
            <v>Yes</v>
          </cell>
          <cell r="O110">
            <v>44139</v>
          </cell>
          <cell r="P110">
            <v>19847.598810108764</v>
          </cell>
        </row>
        <row r="111">
          <cell r="C111" t="str">
            <v>2650</v>
          </cell>
          <cell r="D111" t="str">
            <v>2650</v>
          </cell>
          <cell r="E111" t="str">
            <v>Prowers County School District RE-1</v>
          </cell>
          <cell r="H111" t="str">
            <v>201 S Hoisington St</v>
          </cell>
          <cell r="I111" t="str">
            <v>Granada</v>
          </cell>
          <cell r="J111" t="str">
            <v>CO</v>
          </cell>
          <cell r="K111" t="str">
            <v>81041-8104</v>
          </cell>
          <cell r="L111">
            <v>10.5</v>
          </cell>
          <cell r="M111" t="str">
            <v>149127227</v>
          </cell>
          <cell r="N111" t="str">
            <v>Yes</v>
          </cell>
          <cell r="O111">
            <v>43907</v>
          </cell>
          <cell r="P111">
            <v>6402.4512290673429</v>
          </cell>
        </row>
        <row r="112">
          <cell r="C112" t="str">
            <v>2660</v>
          </cell>
          <cell r="D112" t="str">
            <v>2660</v>
          </cell>
          <cell r="E112" t="str">
            <v>Lamar School District RE-2</v>
          </cell>
          <cell r="H112" t="str">
            <v>210 W Pearl St</v>
          </cell>
          <cell r="I112" t="str">
            <v>Lamar</v>
          </cell>
          <cell r="J112" t="str">
            <v>CO</v>
          </cell>
          <cell r="K112" t="str">
            <v>81052-8105</v>
          </cell>
          <cell r="L112">
            <v>5.75</v>
          </cell>
          <cell r="M112" t="str">
            <v>100010719</v>
          </cell>
          <cell r="N112" t="str">
            <v>Yes</v>
          </cell>
          <cell r="O112">
            <v>44135</v>
          </cell>
          <cell r="P112">
            <v>19527.476248655399</v>
          </cell>
        </row>
        <row r="113">
          <cell r="C113" t="str">
            <v>2670</v>
          </cell>
          <cell r="D113" t="str">
            <v>2670</v>
          </cell>
          <cell r="E113" t="str">
            <v>Holly School District RE3</v>
          </cell>
          <cell r="H113" t="str">
            <v>206 N 3rd St</v>
          </cell>
          <cell r="I113" t="str">
            <v>Holly</v>
          </cell>
          <cell r="J113" t="str">
            <v>CO</v>
          </cell>
          <cell r="K113" t="str">
            <v>81047-8104</v>
          </cell>
          <cell r="L113">
            <v>3.85</v>
          </cell>
          <cell r="M113" t="str">
            <v>100149517</v>
          </cell>
          <cell r="N113" t="str">
            <v>Yes</v>
          </cell>
          <cell r="O113">
            <v>43851</v>
          </cell>
          <cell r="P113">
            <v>14405.515265401522</v>
          </cell>
        </row>
        <row r="114">
          <cell r="C114" t="str">
            <v>2680</v>
          </cell>
          <cell r="D114" t="str">
            <v>2680</v>
          </cell>
          <cell r="E114" t="str">
            <v>Wiley Consolidated School Re-13 Jt</v>
          </cell>
          <cell r="H114" t="str">
            <v>505 Ward St</v>
          </cell>
          <cell r="I114" t="str">
            <v>Wiley</v>
          </cell>
          <cell r="J114" t="str">
            <v>CO</v>
          </cell>
          <cell r="K114" t="str">
            <v>81092-8109</v>
          </cell>
          <cell r="L114">
            <v>10.5</v>
          </cell>
          <cell r="M114" t="str">
            <v>134576644</v>
          </cell>
          <cell r="N114" t="str">
            <v>RESTRICTED</v>
          </cell>
          <cell r="O114">
            <v>43851</v>
          </cell>
          <cell r="P114">
            <v>320.12256145336715</v>
          </cell>
        </row>
        <row r="115">
          <cell r="C115" t="str">
            <v>2690</v>
          </cell>
          <cell r="D115" t="str">
            <v>2690</v>
          </cell>
          <cell r="E115" t="str">
            <v>Pueblo School District No. 60</v>
          </cell>
          <cell r="H115" t="str">
            <v>315 W 11th St</v>
          </cell>
          <cell r="I115" t="str">
            <v>Pueblo</v>
          </cell>
          <cell r="J115" t="str">
            <v>CO</v>
          </cell>
          <cell r="K115" t="str">
            <v>81003-8100</v>
          </cell>
          <cell r="L115">
            <v>6.46</v>
          </cell>
          <cell r="M115" t="str">
            <v>076465285</v>
          </cell>
          <cell r="N115" t="str">
            <v>Yes</v>
          </cell>
          <cell r="O115">
            <v>44062</v>
          </cell>
          <cell r="P115">
            <v>158780.79048087008</v>
          </cell>
        </row>
        <row r="116">
          <cell r="C116" t="str">
            <v>2700</v>
          </cell>
          <cell r="D116" t="str">
            <v>2700</v>
          </cell>
          <cell r="E116" t="str">
            <v>Pueblo School District #70</v>
          </cell>
          <cell r="H116" t="str">
            <v>24951 E US Hwy 50</v>
          </cell>
          <cell r="I116" t="str">
            <v>Pueblo</v>
          </cell>
          <cell r="J116" t="str">
            <v>CO</v>
          </cell>
          <cell r="K116" t="str">
            <v>81006-8100</v>
          </cell>
          <cell r="L116">
            <v>6.4</v>
          </cell>
          <cell r="M116" t="str">
            <v>080373228</v>
          </cell>
          <cell r="N116" t="str">
            <v>Yes</v>
          </cell>
          <cell r="O116">
            <v>43999</v>
          </cell>
          <cell r="P116">
            <v>62744.022044859965</v>
          </cell>
        </row>
        <row r="117">
          <cell r="C117" t="str">
            <v>2710</v>
          </cell>
          <cell r="D117" t="str">
            <v>2710</v>
          </cell>
          <cell r="E117" t="str">
            <v>Meeker RE-1 School District</v>
          </cell>
          <cell r="H117" t="str">
            <v>555 Garfield St</v>
          </cell>
          <cell r="I117" t="str">
            <v>Meeker</v>
          </cell>
          <cell r="J117" t="str">
            <v>CO</v>
          </cell>
          <cell r="K117" t="str">
            <v>81641-8164</v>
          </cell>
          <cell r="L117">
            <v>10.5</v>
          </cell>
          <cell r="M117" t="str">
            <v>015612674</v>
          </cell>
          <cell r="N117" t="str">
            <v>Yes</v>
          </cell>
          <cell r="O117">
            <v>44063</v>
          </cell>
          <cell r="P117">
            <v>7042.6963519740775</v>
          </cell>
        </row>
        <row r="118">
          <cell r="C118" t="str">
            <v>2720</v>
          </cell>
          <cell r="D118" t="str">
            <v>2720</v>
          </cell>
          <cell r="E118" t="str">
            <v>Rangely School District Re-4</v>
          </cell>
          <cell r="H118" t="str">
            <v>402 W Main St, Ste 58</v>
          </cell>
          <cell r="I118" t="str">
            <v>Rangely</v>
          </cell>
          <cell r="J118" t="str">
            <v>CO</v>
          </cell>
          <cell r="K118" t="str">
            <v>81648-8164</v>
          </cell>
          <cell r="L118">
            <v>10.5</v>
          </cell>
          <cell r="M118" t="str">
            <v>149129199</v>
          </cell>
          <cell r="N118" t="str">
            <v>Yes</v>
          </cell>
          <cell r="O118">
            <v>43946</v>
          </cell>
          <cell r="P118">
            <v>320.12256145336715</v>
          </cell>
        </row>
        <row r="119">
          <cell r="C119" t="str">
            <v>2730</v>
          </cell>
          <cell r="D119" t="str">
            <v>2730</v>
          </cell>
          <cell r="E119" t="str">
            <v>Del Norte School District C-7</v>
          </cell>
          <cell r="H119" t="str">
            <v>770 11th St</v>
          </cell>
          <cell r="I119" t="str">
            <v>Del Norte</v>
          </cell>
          <cell r="J119" t="str">
            <v>CO</v>
          </cell>
          <cell r="K119" t="str">
            <v>81132-8113</v>
          </cell>
          <cell r="L119">
            <v>10.5</v>
          </cell>
          <cell r="M119" t="str">
            <v>009307406</v>
          </cell>
          <cell r="N119" t="str">
            <v>Yes</v>
          </cell>
          <cell r="O119">
            <v>43900</v>
          </cell>
          <cell r="P119">
            <v>1280.4902458134686</v>
          </cell>
        </row>
        <row r="120">
          <cell r="C120" t="str">
            <v>2740</v>
          </cell>
          <cell r="D120" t="str">
            <v>2740</v>
          </cell>
          <cell r="E120" t="str">
            <v>Monte Vista School District 8</v>
          </cell>
          <cell r="H120" t="str">
            <v>345 E Prospect Ave</v>
          </cell>
          <cell r="I120" t="str">
            <v>Monte Vista</v>
          </cell>
          <cell r="J120" t="str">
            <v>CO</v>
          </cell>
          <cell r="K120" t="str">
            <v>81144-8114</v>
          </cell>
          <cell r="L120">
            <v>10</v>
          </cell>
          <cell r="M120" t="str">
            <v>100010818</v>
          </cell>
          <cell r="N120" t="str">
            <v>RESTRICTED</v>
          </cell>
          <cell r="O120">
            <v>43881</v>
          </cell>
          <cell r="P120">
            <v>11204.28965086785</v>
          </cell>
        </row>
        <row r="121">
          <cell r="C121" t="str">
            <v>2750</v>
          </cell>
          <cell r="D121" t="str">
            <v>2750</v>
          </cell>
          <cell r="E121" t="str">
            <v>Sargent School District NO RE-33J</v>
          </cell>
          <cell r="H121" t="str">
            <v>7090 North County Rd 2 E</v>
          </cell>
          <cell r="I121" t="str">
            <v>Monte Vista</v>
          </cell>
          <cell r="J121" t="str">
            <v>CO</v>
          </cell>
          <cell r="K121" t="str">
            <v>81144-8114</v>
          </cell>
          <cell r="L121">
            <v>6.78</v>
          </cell>
          <cell r="M121" t="str">
            <v>100010933</v>
          </cell>
          <cell r="N121" t="str">
            <v>Yes</v>
          </cell>
          <cell r="O121">
            <v>43845</v>
          </cell>
          <cell r="P121">
            <v>1600.6128072668357</v>
          </cell>
        </row>
        <row r="122">
          <cell r="C122" t="str">
            <v>2760</v>
          </cell>
          <cell r="D122" t="str">
            <v>2760</v>
          </cell>
          <cell r="E122" t="str">
            <v>Hayden School District R-1</v>
          </cell>
          <cell r="H122" t="str">
            <v>495 W Jefferson Ave</v>
          </cell>
          <cell r="I122" t="str">
            <v>Hayden</v>
          </cell>
          <cell r="J122" t="str">
            <v>CO</v>
          </cell>
          <cell r="K122" t="str">
            <v>81639-8163</v>
          </cell>
          <cell r="L122">
            <v>10.5</v>
          </cell>
          <cell r="M122" t="str">
            <v>022568778</v>
          </cell>
          <cell r="N122" t="str">
            <v>Yes</v>
          </cell>
          <cell r="O122">
            <v>44077</v>
          </cell>
          <cell r="P122">
            <v>2881.1030530803046</v>
          </cell>
        </row>
        <row r="123">
          <cell r="C123" t="str">
            <v>2770</v>
          </cell>
          <cell r="D123" t="str">
            <v>2770</v>
          </cell>
          <cell r="E123" t="str">
            <v>Steamboat Springs School District RE 2</v>
          </cell>
          <cell r="H123" t="str">
            <v>325 7th St</v>
          </cell>
          <cell r="I123" t="str">
            <v>Steamboat Springs</v>
          </cell>
          <cell r="J123" t="str">
            <v>CO</v>
          </cell>
          <cell r="K123" t="str">
            <v>80487-8048</v>
          </cell>
          <cell r="L123">
            <v>10.29</v>
          </cell>
          <cell r="M123" t="str">
            <v>118829175</v>
          </cell>
          <cell r="N123" t="str">
            <v>Yes</v>
          </cell>
          <cell r="O123">
            <v>43931</v>
          </cell>
          <cell r="P123">
            <v>53140.345201258948</v>
          </cell>
        </row>
        <row r="124">
          <cell r="C124" t="str">
            <v>2780</v>
          </cell>
          <cell r="D124" t="str">
            <v>2780</v>
          </cell>
          <cell r="E124" t="str">
            <v>South Routt RE-3 School District</v>
          </cell>
          <cell r="H124" t="str">
            <v>305 S Grant St</v>
          </cell>
          <cell r="I124" t="str">
            <v>Oak Creek</v>
          </cell>
          <cell r="J124" t="str">
            <v>CO</v>
          </cell>
          <cell r="K124" t="str">
            <v>80467-8046</v>
          </cell>
          <cell r="L124">
            <v>10.5</v>
          </cell>
          <cell r="M124" t="str">
            <v>022587869</v>
          </cell>
          <cell r="N124" t="str">
            <v>Yes</v>
          </cell>
          <cell r="O124">
            <v>43881</v>
          </cell>
          <cell r="P124">
            <v>2560.9804916269372</v>
          </cell>
        </row>
        <row r="125">
          <cell r="C125" t="str">
            <v>2790</v>
          </cell>
          <cell r="D125" t="str">
            <v>2790</v>
          </cell>
          <cell r="E125" t="str">
            <v>Mountain Valley School District R E1</v>
          </cell>
          <cell r="H125" t="str">
            <v>403 Pitkin Ave</v>
          </cell>
          <cell r="I125" t="str">
            <v>Saguache</v>
          </cell>
          <cell r="J125" t="str">
            <v>CO</v>
          </cell>
          <cell r="K125" t="str">
            <v>81149-8114</v>
          </cell>
          <cell r="L125">
            <v>10.5</v>
          </cell>
          <cell r="M125" t="str">
            <v>182203398</v>
          </cell>
          <cell r="N125" t="str">
            <v>Yes</v>
          </cell>
          <cell r="O125">
            <v>43851</v>
          </cell>
          <cell r="P125">
            <v>320.12256145336715</v>
          </cell>
        </row>
        <row r="126">
          <cell r="C126" t="str">
            <v>2800</v>
          </cell>
          <cell r="D126" t="str">
            <v>2800</v>
          </cell>
          <cell r="E126" t="str">
            <v>Moffat School District C-2</v>
          </cell>
          <cell r="H126" t="str">
            <v>501 Garfield Ave</v>
          </cell>
          <cell r="I126" t="str">
            <v>Moffat</v>
          </cell>
          <cell r="J126" t="str">
            <v>CO</v>
          </cell>
          <cell r="K126" t="str">
            <v>81143-8114</v>
          </cell>
          <cell r="L126">
            <v>10.5</v>
          </cell>
          <cell r="M126" t="str">
            <v>153647938</v>
          </cell>
          <cell r="N126" t="str">
            <v>Yes</v>
          </cell>
          <cell r="O126">
            <v>44008</v>
          </cell>
          <cell r="P126">
            <v>2240.8579301735699</v>
          </cell>
        </row>
        <row r="127">
          <cell r="C127" t="str">
            <v>2810</v>
          </cell>
          <cell r="D127" t="str">
            <v>2810</v>
          </cell>
          <cell r="E127" t="str">
            <v>Center Consolidated School District 26 Jt</v>
          </cell>
          <cell r="H127" t="str">
            <v>550 South Sylvester Ave</v>
          </cell>
          <cell r="I127" t="str">
            <v>Center</v>
          </cell>
          <cell r="J127" t="str">
            <v>CO</v>
          </cell>
          <cell r="K127" t="str">
            <v>81125-8112</v>
          </cell>
          <cell r="L127">
            <v>10.5</v>
          </cell>
          <cell r="M127" t="str">
            <v>095160099</v>
          </cell>
          <cell r="N127" t="str">
            <v>Yes</v>
          </cell>
          <cell r="O127">
            <v>44050</v>
          </cell>
          <cell r="P127">
            <v>41615.932988937733</v>
          </cell>
        </row>
        <row r="128">
          <cell r="C128" t="str">
            <v>2820</v>
          </cell>
          <cell r="D128" t="str">
            <v>2820</v>
          </cell>
          <cell r="E128" t="str">
            <v>Silverton School District 1</v>
          </cell>
          <cell r="H128" t="str">
            <v>1160 Snowden St</v>
          </cell>
          <cell r="I128" t="str">
            <v>Silverton</v>
          </cell>
          <cell r="J128" t="str">
            <v>CO</v>
          </cell>
          <cell r="K128" t="str">
            <v>81433-8143</v>
          </cell>
          <cell r="L128">
            <v>5.82</v>
          </cell>
          <cell r="M128" t="str">
            <v>100714120</v>
          </cell>
          <cell r="N128" t="str">
            <v>Yes</v>
          </cell>
          <cell r="O128">
            <v>43923</v>
          </cell>
          <cell r="P128">
            <v>3201.2256145336714</v>
          </cell>
        </row>
        <row r="129">
          <cell r="C129" t="str">
            <v>2830</v>
          </cell>
          <cell r="D129" t="str">
            <v>2830</v>
          </cell>
          <cell r="E129" t="str">
            <v>Telluride School District R-1</v>
          </cell>
          <cell r="H129" t="str">
            <v>725 W Colorado Ave</v>
          </cell>
          <cell r="I129" t="str">
            <v>Telluride</v>
          </cell>
          <cell r="J129" t="str">
            <v>CO</v>
          </cell>
          <cell r="K129" t="str">
            <v>81435-8143</v>
          </cell>
          <cell r="L129">
            <v>9.5500000000000007</v>
          </cell>
          <cell r="M129" t="str">
            <v>081472540</v>
          </cell>
          <cell r="N129" t="str">
            <v>Yes</v>
          </cell>
          <cell r="O129">
            <v>43897</v>
          </cell>
          <cell r="P129">
            <v>24969.559793362638</v>
          </cell>
        </row>
        <row r="130">
          <cell r="C130" t="str">
            <v>2840</v>
          </cell>
          <cell r="D130" t="str">
            <v>2840</v>
          </cell>
          <cell r="E130" t="str">
            <v>Norwood School District No. R-2J</v>
          </cell>
          <cell r="H130" t="str">
            <v>1225 W Summit Ave</v>
          </cell>
          <cell r="I130" t="str">
            <v>Norwood</v>
          </cell>
          <cell r="J130" t="str">
            <v>CO</v>
          </cell>
          <cell r="K130" t="str">
            <v>81423-8142</v>
          </cell>
          <cell r="L130">
            <v>10.5</v>
          </cell>
          <cell r="M130" t="str">
            <v>100713536</v>
          </cell>
          <cell r="N130" t="str">
            <v>Yes</v>
          </cell>
          <cell r="O130">
            <v>44113</v>
          </cell>
          <cell r="P130">
            <v>640.24512290673431</v>
          </cell>
        </row>
        <row r="131">
          <cell r="C131" t="str">
            <v>2862</v>
          </cell>
          <cell r="D131" t="str">
            <v>2862</v>
          </cell>
          <cell r="E131" t="str">
            <v>Julesburg School District</v>
          </cell>
          <cell r="H131" t="str">
            <v>102 W 6th St</v>
          </cell>
          <cell r="I131" t="str">
            <v>Julesburg</v>
          </cell>
          <cell r="J131" t="str">
            <v>CO</v>
          </cell>
          <cell r="K131" t="str">
            <v>80737-8073</v>
          </cell>
          <cell r="L131">
            <v>10.5</v>
          </cell>
          <cell r="M131" t="str">
            <v>022613889</v>
          </cell>
          <cell r="N131" t="str">
            <v>RESTRICTED</v>
          </cell>
          <cell r="O131">
            <v>43860</v>
          </cell>
          <cell r="P131">
            <v>5121.9609832538745</v>
          </cell>
        </row>
        <row r="132">
          <cell r="C132" t="str">
            <v>3000</v>
          </cell>
          <cell r="D132" t="str">
            <v>3000</v>
          </cell>
          <cell r="E132" t="str">
            <v>Summit School District RE 1</v>
          </cell>
          <cell r="H132" t="str">
            <v>150 School Rd</v>
          </cell>
          <cell r="I132" t="str">
            <v>Frisco</v>
          </cell>
          <cell r="J132" t="str">
            <v>CO</v>
          </cell>
          <cell r="K132" t="str">
            <v>80443-8044</v>
          </cell>
          <cell r="L132">
            <v>6.71</v>
          </cell>
          <cell r="M132" t="str">
            <v>100645498</v>
          </cell>
          <cell r="N132" t="str">
            <v>Yes</v>
          </cell>
          <cell r="O132">
            <v>43998</v>
          </cell>
          <cell r="P132">
            <v>177988.14416807215</v>
          </cell>
        </row>
        <row r="133">
          <cell r="C133" t="str">
            <v>3020</v>
          </cell>
          <cell r="D133" t="str">
            <v>3020</v>
          </cell>
          <cell r="E133" t="str">
            <v>Woodland Park School District RE 2</v>
          </cell>
          <cell r="H133" t="str">
            <v>211 N Baldwin St</v>
          </cell>
          <cell r="I133" t="str">
            <v>Woodland Park</v>
          </cell>
          <cell r="J133" t="str">
            <v>CO</v>
          </cell>
          <cell r="K133" t="str">
            <v>80863-8086</v>
          </cell>
          <cell r="L133">
            <v>10.5</v>
          </cell>
          <cell r="M133" t="str">
            <v>100011055</v>
          </cell>
          <cell r="N133" t="str">
            <v>Yes</v>
          </cell>
          <cell r="O133">
            <v>43984</v>
          </cell>
          <cell r="P133">
            <v>14405.515265401522</v>
          </cell>
        </row>
        <row r="134">
          <cell r="C134" t="str">
            <v>3030</v>
          </cell>
          <cell r="D134" t="str">
            <v>3030</v>
          </cell>
          <cell r="E134" t="str">
            <v>Akron R-1 School District</v>
          </cell>
          <cell r="H134" t="str">
            <v>600 Elm Ave</v>
          </cell>
          <cell r="I134" t="str">
            <v>Akron</v>
          </cell>
          <cell r="J134" t="str">
            <v>CO</v>
          </cell>
          <cell r="K134" t="str">
            <v>80720-8072</v>
          </cell>
          <cell r="L134">
            <v>10.5</v>
          </cell>
          <cell r="M134" t="str">
            <v>076450725</v>
          </cell>
          <cell r="N134" t="str">
            <v>Yes</v>
          </cell>
          <cell r="O134">
            <v>43936</v>
          </cell>
          <cell r="P134">
            <v>2560.9804916269372</v>
          </cell>
        </row>
        <row r="135">
          <cell r="C135" t="str">
            <v>3040</v>
          </cell>
          <cell r="D135" t="str">
            <v>3040</v>
          </cell>
          <cell r="E135" t="str">
            <v>Arickaree School District R-2</v>
          </cell>
          <cell r="H135" t="str">
            <v>12155 County Road NN, Apt Main</v>
          </cell>
          <cell r="I135" t="str">
            <v>Anton</v>
          </cell>
          <cell r="J135" t="str">
            <v>CO</v>
          </cell>
          <cell r="K135" t="str">
            <v>80801-8080</v>
          </cell>
          <cell r="L135">
            <v>10.5</v>
          </cell>
          <cell r="M135" t="str">
            <v>022622161</v>
          </cell>
          <cell r="N135" t="str">
            <v>Yes</v>
          </cell>
          <cell r="O135">
            <v>43894</v>
          </cell>
          <cell r="P135">
            <v>4801.8384218005076</v>
          </cell>
        </row>
        <row r="136">
          <cell r="C136" t="str">
            <v>3060</v>
          </cell>
          <cell r="D136" t="str">
            <v>3060</v>
          </cell>
          <cell r="E136" t="str">
            <v>Lone Star School District 101</v>
          </cell>
          <cell r="H136" t="str">
            <v>44940 County Road 54</v>
          </cell>
          <cell r="I136" t="str">
            <v>Otis</v>
          </cell>
          <cell r="J136" t="str">
            <v>CO</v>
          </cell>
          <cell r="K136" t="str">
            <v>80743-8074</v>
          </cell>
          <cell r="L136">
            <v>4.1100000000000003</v>
          </cell>
          <cell r="M136" t="str">
            <v>022619738</v>
          </cell>
          <cell r="N136" t="str">
            <v>Yes</v>
          </cell>
          <cell r="O136">
            <v>44085</v>
          </cell>
          <cell r="P136">
            <v>1600.6128072668357</v>
          </cell>
        </row>
        <row r="137">
          <cell r="C137" t="str">
            <v>3070</v>
          </cell>
          <cell r="D137" t="str">
            <v>3070</v>
          </cell>
          <cell r="E137" t="str">
            <v>Woodlin School District R-104</v>
          </cell>
          <cell r="H137" t="str">
            <v>15400 County Road L, Unit 185</v>
          </cell>
          <cell r="I137" t="str">
            <v>Woodrow</v>
          </cell>
          <cell r="J137" t="str">
            <v>CO</v>
          </cell>
          <cell r="K137" t="str">
            <v>80757-8075</v>
          </cell>
          <cell r="L137">
            <v>10.43</v>
          </cell>
          <cell r="M137" t="str">
            <v>022623011</v>
          </cell>
          <cell r="N137" t="str">
            <v>Yes</v>
          </cell>
          <cell r="O137">
            <v>44005</v>
          </cell>
          <cell r="P137">
            <v>320.12256145336715</v>
          </cell>
        </row>
        <row r="138">
          <cell r="C138" t="str">
            <v>3080</v>
          </cell>
          <cell r="D138" t="str">
            <v>3080</v>
          </cell>
          <cell r="E138" t="str">
            <v>Weld County School District RE-1</v>
          </cell>
          <cell r="H138" t="str">
            <v>14827 Weld County Road 42</v>
          </cell>
          <cell r="I138" t="str">
            <v>Gilcrest</v>
          </cell>
          <cell r="J138" t="str">
            <v>CO</v>
          </cell>
          <cell r="K138" t="str">
            <v>80623-8062</v>
          </cell>
          <cell r="L138">
            <v>10.5</v>
          </cell>
          <cell r="M138" t="str">
            <v>022624944</v>
          </cell>
          <cell r="N138" t="str">
            <v>Yes</v>
          </cell>
          <cell r="O138">
            <v>43839</v>
          </cell>
          <cell r="P138">
            <v>67865.983028113842</v>
          </cell>
        </row>
        <row r="139">
          <cell r="C139" t="str">
            <v>3085</v>
          </cell>
          <cell r="D139" t="str">
            <v>3085</v>
          </cell>
          <cell r="E139" t="str">
            <v>Weld County School District RE-2</v>
          </cell>
          <cell r="H139" t="str">
            <v>211 1st St</v>
          </cell>
          <cell r="I139" t="str">
            <v>Eaton</v>
          </cell>
          <cell r="J139" t="str">
            <v>CO</v>
          </cell>
          <cell r="K139" t="str">
            <v>80615-8061</v>
          </cell>
          <cell r="L139">
            <v>9.2899999999999991</v>
          </cell>
          <cell r="M139" t="str">
            <v>053255352</v>
          </cell>
          <cell r="N139" t="str">
            <v>RESTRICTED</v>
          </cell>
          <cell r="O139">
            <v>43862</v>
          </cell>
          <cell r="P139">
            <v>21128.089055922232</v>
          </cell>
        </row>
        <row r="140">
          <cell r="C140" t="str">
            <v>3090</v>
          </cell>
          <cell r="D140" t="str">
            <v>3090</v>
          </cell>
          <cell r="E140" t="str">
            <v>Weld County School District RE-3J</v>
          </cell>
          <cell r="H140" t="str">
            <v>99 W Broadway St</v>
          </cell>
          <cell r="I140" t="str">
            <v>Keenesburg</v>
          </cell>
          <cell r="J140" t="str">
            <v>CO</v>
          </cell>
          <cell r="K140" t="str">
            <v>80643-8064</v>
          </cell>
          <cell r="L140">
            <v>10.5</v>
          </cell>
          <cell r="M140" t="str">
            <v>114044555</v>
          </cell>
          <cell r="N140" t="str">
            <v>Yes</v>
          </cell>
          <cell r="O140">
            <v>44041</v>
          </cell>
          <cell r="P140">
            <v>94116.033067289944</v>
          </cell>
        </row>
        <row r="141">
          <cell r="C141" t="str">
            <v>3100</v>
          </cell>
          <cell r="D141" t="str">
            <v>3100</v>
          </cell>
          <cell r="E141" t="str">
            <v>Weld County School District RE-4</v>
          </cell>
          <cell r="H141" t="str">
            <v>1020 Main St</v>
          </cell>
          <cell r="I141" t="str">
            <v>Windsor</v>
          </cell>
          <cell r="J141" t="str">
            <v>CO</v>
          </cell>
          <cell r="K141" t="str">
            <v>80550-8055</v>
          </cell>
          <cell r="L141">
            <v>6.02</v>
          </cell>
          <cell r="M141" t="str">
            <v>621949866</v>
          </cell>
          <cell r="N141" t="str">
            <v>Yes</v>
          </cell>
          <cell r="O141">
            <v>43992</v>
          </cell>
          <cell r="P141">
            <v>39054.952497310791</v>
          </cell>
        </row>
        <row r="142">
          <cell r="C142" t="str">
            <v>3110</v>
          </cell>
          <cell r="D142" t="str">
            <v>3110</v>
          </cell>
          <cell r="E142" t="str">
            <v>Weld County School District RE-5J</v>
          </cell>
          <cell r="H142" t="str">
            <v>110 Centennial Dr, Ste A</v>
          </cell>
          <cell r="I142" t="str">
            <v>Milliken</v>
          </cell>
          <cell r="J142" t="str">
            <v>CO</v>
          </cell>
          <cell r="K142" t="str">
            <v>80543-8054</v>
          </cell>
          <cell r="L142">
            <v>4.8499999999999996</v>
          </cell>
          <cell r="M142" t="str">
            <v>114044209</v>
          </cell>
          <cell r="N142" t="str">
            <v>Yes</v>
          </cell>
          <cell r="O142">
            <v>44078</v>
          </cell>
          <cell r="P142">
            <v>25609.804916269371</v>
          </cell>
        </row>
        <row r="143">
          <cell r="C143" t="str">
            <v>3120</v>
          </cell>
          <cell r="D143" t="str">
            <v>3120</v>
          </cell>
          <cell r="E143" t="str">
            <v>Weld County School District 6</v>
          </cell>
          <cell r="H143" t="str">
            <v>1025 9th Ave</v>
          </cell>
          <cell r="I143" t="str">
            <v>Greeley</v>
          </cell>
          <cell r="J143" t="str">
            <v>CO</v>
          </cell>
          <cell r="K143" t="str">
            <v>80631-8063</v>
          </cell>
          <cell r="L143">
            <v>9.98</v>
          </cell>
          <cell r="M143" t="str">
            <v>005802178</v>
          </cell>
          <cell r="N143" t="str">
            <v>Yes</v>
          </cell>
          <cell r="O143">
            <v>43991</v>
          </cell>
          <cell r="P143">
            <v>1129072.2742460261</v>
          </cell>
        </row>
        <row r="144">
          <cell r="C144" t="str">
            <v>3130</v>
          </cell>
          <cell r="D144" t="str">
            <v>3130</v>
          </cell>
          <cell r="E144" t="str">
            <v>County of Weld School District RE-7</v>
          </cell>
          <cell r="H144" t="str">
            <v>501 Clark St.</v>
          </cell>
          <cell r="I144" t="str">
            <v>Kersey</v>
          </cell>
          <cell r="J144" t="str">
            <v>CO</v>
          </cell>
          <cell r="K144" t="str">
            <v>80644-8064</v>
          </cell>
          <cell r="L144">
            <v>10.5</v>
          </cell>
          <cell r="M144" t="str">
            <v>022644629</v>
          </cell>
          <cell r="N144" t="str">
            <v>Yes</v>
          </cell>
          <cell r="O144">
            <v>44005</v>
          </cell>
          <cell r="P144">
            <v>22728.701863189068</v>
          </cell>
        </row>
        <row r="145">
          <cell r="C145" t="str">
            <v>3140</v>
          </cell>
          <cell r="D145" t="str">
            <v>3140</v>
          </cell>
          <cell r="E145" t="str">
            <v>Fort Lupton Schools</v>
          </cell>
          <cell r="H145" t="str">
            <v>301 Reynolds St</v>
          </cell>
          <cell r="I145" t="str">
            <v>Fort Lupton</v>
          </cell>
          <cell r="J145" t="str">
            <v>CO</v>
          </cell>
          <cell r="K145" t="str">
            <v>80621-8062</v>
          </cell>
          <cell r="L145">
            <v>10.38</v>
          </cell>
          <cell r="M145" t="str">
            <v>060614807</v>
          </cell>
          <cell r="N145" t="str">
            <v>Yes</v>
          </cell>
          <cell r="O145">
            <v>43860</v>
          </cell>
          <cell r="P145">
            <v>100518.48429635729</v>
          </cell>
        </row>
        <row r="146">
          <cell r="C146" t="str">
            <v>3145</v>
          </cell>
          <cell r="D146" t="str">
            <v>3145</v>
          </cell>
          <cell r="E146" t="str">
            <v>Weld School District No RE 9, County of</v>
          </cell>
          <cell r="H146" t="str">
            <v>210 W 1st St</v>
          </cell>
          <cell r="I146" t="str">
            <v>Ault</v>
          </cell>
          <cell r="J146" t="str">
            <v>CO</v>
          </cell>
          <cell r="K146" t="str">
            <v>80610-8061</v>
          </cell>
          <cell r="L146">
            <v>3.67</v>
          </cell>
          <cell r="M146" t="str">
            <v>114044464</v>
          </cell>
          <cell r="N146" t="str">
            <v>Yes</v>
          </cell>
          <cell r="O146">
            <v>43881</v>
          </cell>
          <cell r="P146">
            <v>24969.559793362638</v>
          </cell>
        </row>
        <row r="147">
          <cell r="C147" t="str">
            <v>3147</v>
          </cell>
          <cell r="D147" t="str">
            <v>3147</v>
          </cell>
          <cell r="E147" t="str">
            <v>Weld County School District</v>
          </cell>
          <cell r="H147" t="str">
            <v>42315 County Road 133</v>
          </cell>
          <cell r="I147" t="str">
            <v>New Raymer</v>
          </cell>
          <cell r="J147" t="str">
            <v>CO</v>
          </cell>
          <cell r="K147" t="str">
            <v>80742-8074</v>
          </cell>
          <cell r="L147">
            <v>5.46</v>
          </cell>
          <cell r="M147" t="str">
            <v>795939730</v>
          </cell>
          <cell r="N147" t="str">
            <v>Yes</v>
          </cell>
          <cell r="O147">
            <v>44013</v>
          </cell>
          <cell r="P147">
            <v>320.12256145336715</v>
          </cell>
        </row>
        <row r="148">
          <cell r="C148" t="str">
            <v>3200</v>
          </cell>
          <cell r="D148" t="str">
            <v>3200</v>
          </cell>
          <cell r="E148" t="str">
            <v>Yuma School District1</v>
          </cell>
          <cell r="H148" t="str">
            <v>418 S Main St</v>
          </cell>
          <cell r="I148" t="str">
            <v>Yuma</v>
          </cell>
          <cell r="J148" t="str">
            <v>CO</v>
          </cell>
          <cell r="K148" t="str">
            <v>80759-8075</v>
          </cell>
          <cell r="L148">
            <v>9.65</v>
          </cell>
          <cell r="M148" t="str">
            <v>098281264</v>
          </cell>
          <cell r="N148" t="str">
            <v>Yes</v>
          </cell>
          <cell r="O148">
            <v>43921</v>
          </cell>
          <cell r="P148">
            <v>53460.467762712316</v>
          </cell>
        </row>
        <row r="149">
          <cell r="C149" t="str">
            <v>3210</v>
          </cell>
          <cell r="D149" t="str">
            <v>3210</v>
          </cell>
          <cell r="E149" t="str">
            <v>Wray School District RD-2</v>
          </cell>
          <cell r="H149" t="str">
            <v>30222 County Road 35</v>
          </cell>
          <cell r="I149" t="str">
            <v>Wray</v>
          </cell>
          <cell r="J149" t="str">
            <v>CO</v>
          </cell>
          <cell r="K149" t="str">
            <v>80758-8075</v>
          </cell>
          <cell r="L149">
            <v>10.41</v>
          </cell>
          <cell r="M149" t="str">
            <v>138782276</v>
          </cell>
          <cell r="N149" t="str">
            <v>No</v>
          </cell>
          <cell r="O149">
            <v>43854</v>
          </cell>
          <cell r="P149">
            <v>24649.437231909273</v>
          </cell>
        </row>
        <row r="150">
          <cell r="C150" t="str">
            <v>3220</v>
          </cell>
          <cell r="D150" t="str">
            <v>3220</v>
          </cell>
          <cell r="E150" t="str">
            <v>Idalia School District RJ3</v>
          </cell>
          <cell r="H150" t="str">
            <v>26845 County Road 9.2</v>
          </cell>
          <cell r="I150" t="str">
            <v>Idalia</v>
          </cell>
          <cell r="J150" t="str">
            <v>CO</v>
          </cell>
          <cell r="K150" t="str">
            <v>80735-8073</v>
          </cell>
          <cell r="L150">
            <v>10.5</v>
          </cell>
          <cell r="M150" t="str">
            <v>798971326</v>
          </cell>
          <cell r="N150" t="str">
            <v>Yes</v>
          </cell>
          <cell r="O150">
            <v>44021</v>
          </cell>
          <cell r="P150">
            <v>5762.2061061606091</v>
          </cell>
        </row>
        <row r="151">
          <cell r="C151" t="str">
            <v>8001</v>
          </cell>
          <cell r="D151" t="str">
            <v>8001</v>
          </cell>
          <cell r="E151" t="str">
            <v>Colorado Charter School Institute</v>
          </cell>
          <cell r="H151" t="str">
            <v>1580 Logan St, Ste 300</v>
          </cell>
          <cell r="I151" t="str">
            <v>Denver</v>
          </cell>
          <cell r="J151" t="str">
            <v>CO</v>
          </cell>
          <cell r="K151" t="str">
            <v>80203-8020</v>
          </cell>
          <cell r="L151">
            <v>8.8000000000000007</v>
          </cell>
          <cell r="M151" t="str">
            <v>831820191</v>
          </cell>
          <cell r="N151" t="str">
            <v>Yes</v>
          </cell>
          <cell r="O151">
            <v>43900</v>
          </cell>
          <cell r="P151">
            <v>604391.39602395718</v>
          </cell>
        </row>
        <row r="152">
          <cell r="C152" t="str">
            <v>1924</v>
          </cell>
          <cell r="D152" t="str">
            <v>9000</v>
          </cell>
          <cell r="E152" t="str">
            <v>Colorado Board of Education</v>
          </cell>
          <cell r="H152" t="str">
            <v>33 N Institute St</v>
          </cell>
          <cell r="I152" t="str">
            <v>Colorado Springs</v>
          </cell>
          <cell r="J152" t="str">
            <v>CO</v>
          </cell>
          <cell r="K152" t="str">
            <v>80903-8090</v>
          </cell>
          <cell r="L152" t="e">
            <v>#N/A</v>
          </cell>
          <cell r="M152" t="str">
            <v>027682724</v>
          </cell>
          <cell r="N152" t="str">
            <v>Yes</v>
          </cell>
          <cell r="O152">
            <v>43858</v>
          </cell>
          <cell r="P152">
            <v>320.12256145336715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2"/>
      <sheetName val="Sheet1"/>
    </sheetNames>
    <sheetDataSet>
      <sheetData sheetId="0">
        <row r="4">
          <cell r="A4" t="str">
            <v>0020</v>
          </cell>
          <cell r="B4">
            <v>4</v>
          </cell>
        </row>
        <row r="5">
          <cell r="A5" t="str">
            <v>0040</v>
          </cell>
          <cell r="B5">
            <v>6</v>
          </cell>
        </row>
        <row r="6">
          <cell r="A6" t="str">
            <v>0050</v>
          </cell>
          <cell r="B6">
            <v>1</v>
          </cell>
        </row>
        <row r="7">
          <cell r="A7" t="str">
            <v>0130</v>
          </cell>
          <cell r="B7">
            <v>2</v>
          </cell>
        </row>
        <row r="8">
          <cell r="A8" t="str">
            <v>0140</v>
          </cell>
          <cell r="B8">
            <v>2</v>
          </cell>
        </row>
        <row r="9">
          <cell r="A9" t="str">
            <v>0180</v>
          </cell>
          <cell r="B9">
            <v>10</v>
          </cell>
        </row>
        <row r="10">
          <cell r="A10" t="str">
            <v>0220</v>
          </cell>
          <cell r="B10">
            <v>1</v>
          </cell>
        </row>
        <row r="11">
          <cell r="A11" t="str">
            <v>0470</v>
          </cell>
          <cell r="B11">
            <v>6</v>
          </cell>
        </row>
        <row r="12">
          <cell r="A12" t="str">
            <v>0480</v>
          </cell>
          <cell r="B12">
            <v>5</v>
          </cell>
        </row>
        <row r="13">
          <cell r="A13" t="str">
            <v>0540</v>
          </cell>
          <cell r="B13">
            <v>1</v>
          </cell>
        </row>
        <row r="14">
          <cell r="A14" t="str">
            <v>0870</v>
          </cell>
          <cell r="B14">
            <v>1</v>
          </cell>
        </row>
        <row r="15">
          <cell r="A15" t="str">
            <v>0880</v>
          </cell>
          <cell r="B15">
            <v>53</v>
          </cell>
        </row>
        <row r="16">
          <cell r="A16" t="str">
            <v>0900</v>
          </cell>
          <cell r="B16">
            <v>17</v>
          </cell>
        </row>
        <row r="17">
          <cell r="A17" t="str">
            <v>0910</v>
          </cell>
          <cell r="B17">
            <v>1</v>
          </cell>
        </row>
        <row r="18">
          <cell r="A18" t="str">
            <v>0920</v>
          </cell>
          <cell r="B18">
            <v>1</v>
          </cell>
        </row>
        <row r="19">
          <cell r="A19" t="str">
            <v>0980</v>
          </cell>
          <cell r="B19">
            <v>9</v>
          </cell>
        </row>
        <row r="20">
          <cell r="A20" t="str">
            <v>0990</v>
          </cell>
          <cell r="B20">
            <v>1</v>
          </cell>
        </row>
        <row r="21">
          <cell r="A21" t="str">
            <v>1010</v>
          </cell>
          <cell r="B21">
            <v>8</v>
          </cell>
        </row>
        <row r="22">
          <cell r="A22" t="str">
            <v>1040</v>
          </cell>
          <cell r="B22">
            <v>5</v>
          </cell>
        </row>
        <row r="23">
          <cell r="A23" t="str">
            <v>1080</v>
          </cell>
          <cell r="B23">
            <v>2</v>
          </cell>
        </row>
        <row r="24">
          <cell r="A24" t="str">
            <v>1110</v>
          </cell>
          <cell r="B24">
            <v>10</v>
          </cell>
        </row>
        <row r="25">
          <cell r="A25" t="str">
            <v>1140</v>
          </cell>
          <cell r="B25">
            <v>1</v>
          </cell>
        </row>
        <row r="26">
          <cell r="A26" t="str">
            <v>1180</v>
          </cell>
          <cell r="B26">
            <v>2</v>
          </cell>
        </row>
        <row r="27">
          <cell r="A27" t="str">
            <v>1360</v>
          </cell>
          <cell r="B27">
            <v>1</v>
          </cell>
        </row>
        <row r="28">
          <cell r="A28" t="str">
            <v>1390</v>
          </cell>
          <cell r="B28">
            <v>1</v>
          </cell>
        </row>
        <row r="29">
          <cell r="A29" t="str">
            <v>1420</v>
          </cell>
          <cell r="B29">
            <v>20</v>
          </cell>
        </row>
        <row r="30">
          <cell r="A30" t="str">
            <v>1520</v>
          </cell>
          <cell r="B30">
            <v>1</v>
          </cell>
        </row>
        <row r="31">
          <cell r="A31" t="str">
            <v>1550</v>
          </cell>
          <cell r="B31">
            <v>5</v>
          </cell>
        </row>
        <row r="32">
          <cell r="A32" t="str">
            <v>1560</v>
          </cell>
          <cell r="B32">
            <v>2</v>
          </cell>
        </row>
        <row r="33">
          <cell r="A33" t="str">
            <v>2000</v>
          </cell>
          <cell r="B33">
            <v>4</v>
          </cell>
        </row>
        <row r="34">
          <cell r="A34" t="str">
            <v>2035</v>
          </cell>
          <cell r="B34">
            <v>4</v>
          </cell>
        </row>
        <row r="35">
          <cell r="A35" t="str">
            <v>2180</v>
          </cell>
          <cell r="B35">
            <v>1</v>
          </cell>
        </row>
        <row r="36">
          <cell r="A36" t="str">
            <v>2610</v>
          </cell>
          <cell r="B36">
            <v>2</v>
          </cell>
        </row>
        <row r="37">
          <cell r="A37" t="str">
            <v>2640</v>
          </cell>
          <cell r="B37">
            <v>1</v>
          </cell>
        </row>
        <row r="38">
          <cell r="A38" t="str">
            <v>2660</v>
          </cell>
          <cell r="B38">
            <v>1</v>
          </cell>
        </row>
        <row r="39">
          <cell r="A39" t="str">
            <v>2690</v>
          </cell>
          <cell r="B39">
            <v>3</v>
          </cell>
        </row>
        <row r="40">
          <cell r="A40" t="str">
            <v>2700</v>
          </cell>
          <cell r="B40">
            <v>5</v>
          </cell>
        </row>
        <row r="41">
          <cell r="A41" t="str">
            <v>2770</v>
          </cell>
          <cell r="B41">
            <v>1</v>
          </cell>
        </row>
        <row r="42">
          <cell r="A42" t="str">
            <v>2800</v>
          </cell>
          <cell r="B42">
            <v>1</v>
          </cell>
        </row>
        <row r="43">
          <cell r="A43" t="str">
            <v>3020</v>
          </cell>
          <cell r="B43">
            <v>1</v>
          </cell>
        </row>
        <row r="44">
          <cell r="A44" t="str">
            <v>3090</v>
          </cell>
          <cell r="B44">
            <v>1</v>
          </cell>
        </row>
        <row r="45">
          <cell r="A45" t="str">
            <v>3100</v>
          </cell>
          <cell r="B45">
            <v>4</v>
          </cell>
        </row>
        <row r="46">
          <cell r="A46" t="str">
            <v>3110</v>
          </cell>
          <cell r="B46">
            <v>2</v>
          </cell>
        </row>
        <row r="47">
          <cell r="A47" t="str">
            <v>3120</v>
          </cell>
          <cell r="B47">
            <v>6</v>
          </cell>
        </row>
        <row r="48">
          <cell r="A48" t="str">
            <v>8001</v>
          </cell>
          <cell r="B48">
            <v>46</v>
          </cell>
        </row>
        <row r="49">
          <cell r="A49" t="str">
            <v>Grand Total</v>
          </cell>
          <cell r="B49">
            <v>262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6FF99"/>
    <pageSetUpPr fitToPage="1"/>
  </sheetPr>
  <dimension ref="A1:K246"/>
  <sheetViews>
    <sheetView tabSelected="1" workbookViewId="0">
      <pane xSplit="3" ySplit="6" topLeftCell="D7" activePane="bottomRight" state="frozenSplit"/>
      <selection activeCell="D6" sqref="D6"/>
      <selection pane="topRight" activeCell="D6" sqref="D6"/>
      <selection pane="bottomLeft" activeCell="D6" sqref="D6"/>
      <selection pane="bottomRight" activeCell="H13" sqref="H13:H214"/>
    </sheetView>
  </sheetViews>
  <sheetFormatPr defaultRowHeight="12.5" x14ac:dyDescent="0.25"/>
  <cols>
    <col min="1" max="1" width="7.1796875" style="3" customWidth="1"/>
    <col min="2" max="2" width="24.1796875" customWidth="1"/>
    <col min="3" max="3" width="36.453125" customWidth="1"/>
    <col min="4" max="4" width="24.1796875" customWidth="1"/>
    <col min="5" max="5" width="26.453125" customWidth="1"/>
    <col min="6" max="7" width="25.81640625" customWidth="1"/>
    <col min="8" max="8" width="24.54296875" bestFit="1" customWidth="1"/>
    <col min="9" max="9" width="16" bestFit="1" customWidth="1"/>
    <col min="10" max="10" width="14.453125" bestFit="1" customWidth="1"/>
    <col min="11" max="11" width="9.7265625" bestFit="1" customWidth="1"/>
  </cols>
  <sheetData>
    <row r="1" spans="1:11" ht="13" x14ac:dyDescent="0.3">
      <c r="A1" s="50" t="s">
        <v>0</v>
      </c>
      <c r="B1" s="73" t="s">
        <v>1</v>
      </c>
      <c r="C1" s="73" t="s">
        <v>2</v>
      </c>
      <c r="D1" s="7" t="s">
        <v>3</v>
      </c>
      <c r="E1" s="20" t="s">
        <v>4</v>
      </c>
      <c r="F1" s="20" t="s">
        <v>5</v>
      </c>
      <c r="G1" s="20" t="s">
        <v>6</v>
      </c>
      <c r="H1" s="39" t="s">
        <v>7</v>
      </c>
    </row>
    <row r="2" spans="1:11" ht="13" x14ac:dyDescent="0.3">
      <c r="D2" s="2"/>
      <c r="E2" s="20" t="s">
        <v>8</v>
      </c>
      <c r="F2" s="21"/>
      <c r="G2" s="20" t="s">
        <v>9</v>
      </c>
      <c r="H2" s="39"/>
    </row>
    <row r="3" spans="1:11" ht="13" x14ac:dyDescent="0.3">
      <c r="D3" s="2"/>
      <c r="E3" s="20" t="s">
        <v>10</v>
      </c>
      <c r="F3" s="21"/>
      <c r="G3" s="20" t="s">
        <v>11</v>
      </c>
      <c r="H3" s="39"/>
    </row>
    <row r="4" spans="1:11" ht="13" x14ac:dyDescent="0.3">
      <c r="D4" s="2"/>
      <c r="E4" s="20"/>
      <c r="F4" s="21" t="s">
        <v>12</v>
      </c>
      <c r="G4" s="21"/>
      <c r="H4" s="39"/>
    </row>
    <row r="5" spans="1:11" x14ac:dyDescent="0.25">
      <c r="D5" s="62" t="s">
        <v>13</v>
      </c>
      <c r="E5" s="59" t="s">
        <v>13</v>
      </c>
      <c r="F5" s="41" t="s">
        <v>14</v>
      </c>
      <c r="G5" s="41" t="s">
        <v>13</v>
      </c>
      <c r="H5" s="41"/>
    </row>
    <row r="6" spans="1:11" ht="13" x14ac:dyDescent="0.3">
      <c r="D6" s="85" t="s">
        <v>15</v>
      </c>
      <c r="E6" s="86"/>
      <c r="F6" s="86"/>
      <c r="G6" s="41"/>
      <c r="H6" s="72"/>
    </row>
    <row r="7" spans="1:11" ht="13" x14ac:dyDescent="0.3">
      <c r="D7" s="5"/>
      <c r="E7" s="5"/>
      <c r="F7" s="5"/>
      <c r="G7" s="5"/>
      <c r="H7" s="34"/>
    </row>
    <row r="8" spans="1:11" ht="13" x14ac:dyDescent="0.3">
      <c r="C8" s="6"/>
      <c r="D8" s="87"/>
      <c r="E8" s="87"/>
      <c r="F8" s="87"/>
      <c r="G8" s="9"/>
      <c r="H8" s="34"/>
    </row>
    <row r="9" spans="1:11" x14ac:dyDescent="0.25">
      <c r="D9" s="88"/>
      <c r="E9" s="88"/>
      <c r="F9" s="88"/>
      <c r="H9" s="34"/>
    </row>
    <row r="10" spans="1:11" ht="13" x14ac:dyDescent="0.3">
      <c r="C10" s="6" t="s">
        <v>16</v>
      </c>
      <c r="D10" s="9" t="s">
        <v>17</v>
      </c>
      <c r="H10" s="34"/>
    </row>
    <row r="11" spans="1:11" x14ac:dyDescent="0.25">
      <c r="E11" s="45"/>
      <c r="F11" s="9"/>
      <c r="H11" s="34"/>
    </row>
    <row r="12" spans="1:11" x14ac:dyDescent="0.25">
      <c r="H12" s="34"/>
    </row>
    <row r="13" spans="1:11" x14ac:dyDescent="0.25">
      <c r="A13" s="3" t="s">
        <v>18</v>
      </c>
      <c r="B13" t="s">
        <v>19</v>
      </c>
      <c r="C13" s="8" t="s">
        <v>20</v>
      </c>
      <c r="D13" s="26">
        <v>42605214.162999995</v>
      </c>
      <c r="E13" s="10">
        <v>0</v>
      </c>
      <c r="F13" s="10">
        <v>0</v>
      </c>
      <c r="G13" s="68">
        <v>0</v>
      </c>
      <c r="H13" s="40">
        <f>SUM(D13:G13)</f>
        <v>42605214.162999995</v>
      </c>
      <c r="I13" s="1"/>
      <c r="J13" s="1"/>
      <c r="K13" s="1"/>
    </row>
    <row r="14" spans="1:11" ht="14.5" x14ac:dyDescent="0.35">
      <c r="A14" s="3" t="s">
        <v>21</v>
      </c>
      <c r="B14" t="s">
        <v>19</v>
      </c>
      <c r="C14" s="8" t="s">
        <v>22</v>
      </c>
      <c r="D14" s="26">
        <v>273615939.11900008</v>
      </c>
      <c r="E14" s="67">
        <v>-410608.96945385635</v>
      </c>
      <c r="F14" s="10">
        <v>0</v>
      </c>
      <c r="G14" s="56">
        <v>0</v>
      </c>
      <c r="H14" s="40">
        <f t="shared" ref="H14:H77" si="0">SUM(D14:G14)</f>
        <v>273205330.14954621</v>
      </c>
      <c r="I14" s="1"/>
      <c r="J14" s="1"/>
      <c r="K14" s="1"/>
    </row>
    <row r="15" spans="1:11" x14ac:dyDescent="0.25">
      <c r="A15" s="3" t="s">
        <v>23</v>
      </c>
      <c r="B15" t="s">
        <v>19</v>
      </c>
      <c r="C15" s="8" t="s">
        <v>24</v>
      </c>
      <c r="D15" s="26">
        <v>28961780.938000012</v>
      </c>
      <c r="E15" s="10">
        <v>31298.192105500028</v>
      </c>
      <c r="F15" s="10">
        <v>0</v>
      </c>
      <c r="G15" s="56">
        <v>0</v>
      </c>
      <c r="H15" s="40">
        <f t="shared" si="0"/>
        <v>28993079.13010551</v>
      </c>
      <c r="I15" s="1"/>
      <c r="J15" s="1"/>
      <c r="K15" s="1"/>
    </row>
    <row r="16" spans="1:11" x14ac:dyDescent="0.25">
      <c r="A16" s="3" t="s">
        <v>25</v>
      </c>
      <c r="B16" t="s">
        <v>19</v>
      </c>
      <c r="C16" s="8" t="s">
        <v>26</v>
      </c>
      <c r="D16" s="26">
        <v>162863284.47899997</v>
      </c>
      <c r="E16" s="10">
        <v>-27226.492519614287</v>
      </c>
      <c r="F16" s="10">
        <v>0</v>
      </c>
      <c r="G16" s="56">
        <v>0</v>
      </c>
      <c r="H16" s="40">
        <f t="shared" si="0"/>
        <v>162836057.98648036</v>
      </c>
      <c r="I16" s="1"/>
      <c r="J16" s="1"/>
      <c r="K16" s="1"/>
    </row>
    <row r="17" spans="1:11" x14ac:dyDescent="0.25">
      <c r="A17" s="3" t="s">
        <v>27</v>
      </c>
      <c r="B17" t="s">
        <v>19</v>
      </c>
      <c r="C17" s="8" t="s">
        <v>28</v>
      </c>
      <c r="D17" s="26">
        <v>8027112.5817200001</v>
      </c>
      <c r="E17" s="10">
        <v>0</v>
      </c>
      <c r="F17" s="10">
        <v>0</v>
      </c>
      <c r="G17" s="56">
        <v>0</v>
      </c>
      <c r="H17" s="40">
        <f t="shared" si="0"/>
        <v>8027112.5817200001</v>
      </c>
      <c r="I17" s="1"/>
      <c r="J17" s="1"/>
      <c r="K17" s="1"/>
    </row>
    <row r="18" spans="1:11" x14ac:dyDescent="0.25">
      <c r="A18" s="3" t="s">
        <v>29</v>
      </c>
      <c r="B18" t="s">
        <v>19</v>
      </c>
      <c r="C18" s="8" t="s">
        <v>30</v>
      </c>
      <c r="D18" s="26">
        <v>9599031.3550000004</v>
      </c>
      <c r="E18" s="10">
        <v>0</v>
      </c>
      <c r="F18" s="10">
        <v>0</v>
      </c>
      <c r="G18" s="56">
        <v>0</v>
      </c>
      <c r="H18" s="40">
        <f t="shared" si="0"/>
        <v>9599031.3550000004</v>
      </c>
      <c r="I18" s="1"/>
      <c r="J18" s="1"/>
      <c r="K18" s="1"/>
    </row>
    <row r="19" spans="1:11" x14ac:dyDescent="0.25">
      <c r="A19" s="3" t="s">
        <v>31</v>
      </c>
      <c r="B19" t="s">
        <v>19</v>
      </c>
      <c r="C19" s="8" t="s">
        <v>32</v>
      </c>
      <c r="D19" s="26">
        <v>57990118.270999998</v>
      </c>
      <c r="E19" s="10">
        <v>128938.88851316459</v>
      </c>
      <c r="F19" s="10">
        <v>0</v>
      </c>
      <c r="G19" s="56">
        <v>0</v>
      </c>
      <c r="H19" s="40">
        <f t="shared" si="0"/>
        <v>58119057.159513161</v>
      </c>
      <c r="I19" s="1"/>
      <c r="J19" s="1"/>
      <c r="K19" s="1"/>
    </row>
    <row r="20" spans="1:11" x14ac:dyDescent="0.25">
      <c r="A20" s="3" t="s">
        <v>33</v>
      </c>
      <c r="B20" t="s">
        <v>34</v>
      </c>
      <c r="C20" s="8" t="s">
        <v>35</v>
      </c>
      <c r="D20" s="26">
        <v>19297232.034999996</v>
      </c>
      <c r="E20" s="10">
        <v>0</v>
      </c>
      <c r="F20" s="10">
        <v>0</v>
      </c>
      <c r="G20" s="56">
        <v>0</v>
      </c>
      <c r="H20" s="40">
        <f t="shared" si="0"/>
        <v>19297232.034999996</v>
      </c>
      <c r="I20" s="1"/>
      <c r="J20" s="1"/>
      <c r="K20" s="1"/>
    </row>
    <row r="21" spans="1:11" x14ac:dyDescent="0.25">
      <c r="A21" s="3" t="s">
        <v>36</v>
      </c>
      <c r="B21" t="s">
        <v>34</v>
      </c>
      <c r="C21" s="8" t="s">
        <v>37</v>
      </c>
      <c r="D21" s="26">
        <v>2801695.9840000002</v>
      </c>
      <c r="E21" s="10">
        <v>0</v>
      </c>
      <c r="F21" s="10">
        <v>0</v>
      </c>
      <c r="G21" s="56">
        <v>0</v>
      </c>
      <c r="H21" s="40">
        <f t="shared" si="0"/>
        <v>2801695.9840000002</v>
      </c>
      <c r="I21" s="1"/>
      <c r="J21" s="1"/>
      <c r="K21" s="1"/>
    </row>
    <row r="22" spans="1:11" x14ac:dyDescent="0.25">
      <c r="A22" s="3" t="s">
        <v>38</v>
      </c>
      <c r="B22" t="s">
        <v>39</v>
      </c>
      <c r="C22" s="8" t="s">
        <v>40</v>
      </c>
      <c r="D22" s="26">
        <v>2937069.7689100001</v>
      </c>
      <c r="E22" s="10">
        <v>0</v>
      </c>
      <c r="F22" s="10">
        <v>0</v>
      </c>
      <c r="G22" s="56">
        <v>0</v>
      </c>
      <c r="H22" s="40">
        <f t="shared" si="0"/>
        <v>2937069.7689100001</v>
      </c>
      <c r="I22" s="1"/>
      <c r="J22" s="1"/>
      <c r="K22" s="1"/>
    </row>
    <row r="23" spans="1:11" x14ac:dyDescent="0.25">
      <c r="A23" s="3" t="s">
        <v>41</v>
      </c>
      <c r="B23" t="s">
        <v>39</v>
      </c>
      <c r="C23" s="8" t="s">
        <v>42</v>
      </c>
      <c r="D23" s="26">
        <v>4936293.9994659992</v>
      </c>
      <c r="E23" s="10">
        <v>0</v>
      </c>
      <c r="F23" s="10">
        <v>0</v>
      </c>
      <c r="G23" s="56">
        <v>0</v>
      </c>
      <c r="H23" s="40">
        <f t="shared" si="0"/>
        <v>4936293.9994659992</v>
      </c>
      <c r="I23" s="1"/>
      <c r="J23" s="1"/>
      <c r="K23" s="1"/>
    </row>
    <row r="24" spans="1:11" x14ac:dyDescent="0.25">
      <c r="A24" s="3" t="s">
        <v>43</v>
      </c>
      <c r="B24" t="s">
        <v>39</v>
      </c>
      <c r="C24" s="8" t="s">
        <v>44</v>
      </c>
      <c r="D24" s="26">
        <v>404104473.6239</v>
      </c>
      <c r="E24" s="10">
        <v>0</v>
      </c>
      <c r="F24" s="10">
        <v>0</v>
      </c>
      <c r="G24" s="56">
        <v>0</v>
      </c>
      <c r="H24" s="40">
        <f t="shared" si="0"/>
        <v>404104473.6239</v>
      </c>
      <c r="I24" s="1"/>
      <c r="J24" s="1"/>
      <c r="K24" s="1"/>
    </row>
    <row r="25" spans="1:11" x14ac:dyDescent="0.25">
      <c r="A25" s="3" t="s">
        <v>45</v>
      </c>
      <c r="B25" t="s">
        <v>39</v>
      </c>
      <c r="C25" s="8" t="s">
        <v>46</v>
      </c>
      <c r="D25" s="26">
        <v>71479750.915999994</v>
      </c>
      <c r="E25" s="10">
        <v>0</v>
      </c>
      <c r="F25" s="10">
        <v>0</v>
      </c>
      <c r="G25" s="56">
        <v>0</v>
      </c>
      <c r="H25" s="40">
        <f t="shared" si="0"/>
        <v>71479750.915999994</v>
      </c>
      <c r="I25" s="1"/>
      <c r="J25" s="1"/>
      <c r="K25" s="1"/>
    </row>
    <row r="26" spans="1:11" x14ac:dyDescent="0.25">
      <c r="A26" s="3" t="s">
        <v>47</v>
      </c>
      <c r="B26" t="s">
        <v>39</v>
      </c>
      <c r="C26" s="8" t="s">
        <v>48</v>
      </c>
      <c r="D26" s="26">
        <v>3667377.5019999999</v>
      </c>
      <c r="E26" s="10">
        <v>0</v>
      </c>
      <c r="F26" s="10">
        <v>0</v>
      </c>
      <c r="G26" s="56">
        <v>0</v>
      </c>
      <c r="H26" s="40">
        <f t="shared" si="0"/>
        <v>3667377.5019999999</v>
      </c>
      <c r="I26" s="1"/>
      <c r="J26" s="1"/>
      <c r="K26" s="1"/>
    </row>
    <row r="27" spans="1:11" x14ac:dyDescent="0.25">
      <c r="A27" s="3" t="s">
        <v>49</v>
      </c>
      <c r="B27" t="s">
        <v>39</v>
      </c>
      <c r="C27" s="8" t="s">
        <v>50</v>
      </c>
      <c r="D27" s="26">
        <v>298502307.43599999</v>
      </c>
      <c r="E27" s="10">
        <v>554858.22273710743</v>
      </c>
      <c r="F27" s="10">
        <v>0</v>
      </c>
      <c r="G27" s="56">
        <v>0</v>
      </c>
      <c r="H27" s="40">
        <f t="shared" si="0"/>
        <v>299057165.65873712</v>
      </c>
      <c r="I27" s="1"/>
      <c r="J27" s="1"/>
      <c r="K27" s="1"/>
    </row>
    <row r="28" spans="1:11" x14ac:dyDescent="0.25">
      <c r="A28" s="3" t="s">
        <v>51</v>
      </c>
      <c r="B28" t="s">
        <v>39</v>
      </c>
      <c r="C28" s="8" t="s">
        <v>52</v>
      </c>
      <c r="D28" s="26">
        <v>70508953.880999997</v>
      </c>
      <c r="E28" s="10">
        <v>0</v>
      </c>
      <c r="F28" s="10">
        <v>0</v>
      </c>
      <c r="G28" s="56">
        <v>0</v>
      </c>
      <c r="H28" s="40">
        <f t="shared" si="0"/>
        <v>70508953.880999997</v>
      </c>
      <c r="I28" s="1"/>
      <c r="J28" s="1"/>
      <c r="K28" s="1"/>
    </row>
    <row r="29" spans="1:11" x14ac:dyDescent="0.25">
      <c r="A29" s="3" t="s">
        <v>53</v>
      </c>
      <c r="B29" t="s">
        <v>54</v>
      </c>
      <c r="C29" s="8" t="s">
        <v>55</v>
      </c>
      <c r="D29" s="26">
        <v>3703577.8093199972</v>
      </c>
      <c r="E29" s="10">
        <v>0</v>
      </c>
      <c r="F29" s="10">
        <v>0</v>
      </c>
      <c r="G29" s="56">
        <v>0</v>
      </c>
      <c r="H29" s="40">
        <f t="shared" si="0"/>
        <v>3703577.8093199972</v>
      </c>
      <c r="I29" s="1"/>
      <c r="J29" s="1"/>
      <c r="K29" s="1"/>
    </row>
    <row r="30" spans="1:11" x14ac:dyDescent="0.25">
      <c r="A30" s="3" t="s">
        <v>56</v>
      </c>
      <c r="B30" t="s">
        <v>57</v>
      </c>
      <c r="C30" s="8" t="s">
        <v>58</v>
      </c>
      <c r="D30" s="26">
        <v>2624581.7201130004</v>
      </c>
      <c r="E30" s="10">
        <v>0</v>
      </c>
      <c r="F30" s="10">
        <v>0</v>
      </c>
      <c r="G30" s="56">
        <v>0</v>
      </c>
      <c r="H30" s="40">
        <f t="shared" si="0"/>
        <v>2624581.7201130004</v>
      </c>
      <c r="I30" s="1"/>
      <c r="J30" s="1"/>
      <c r="K30" s="1"/>
    </row>
    <row r="31" spans="1:11" x14ac:dyDescent="0.25">
      <c r="A31" s="3" t="s">
        <v>59</v>
      </c>
      <c r="B31" t="s">
        <v>57</v>
      </c>
      <c r="C31" s="8" t="s">
        <v>60</v>
      </c>
      <c r="D31" s="26">
        <v>619857.40806699987</v>
      </c>
      <c r="E31" s="10">
        <v>0</v>
      </c>
      <c r="F31" s="10">
        <v>0</v>
      </c>
      <c r="G31" s="56">
        <v>0</v>
      </c>
      <c r="H31" s="40">
        <f t="shared" si="0"/>
        <v>619857.40806699987</v>
      </c>
      <c r="I31" s="1"/>
      <c r="J31" s="1"/>
      <c r="K31" s="1"/>
    </row>
    <row r="32" spans="1:11" x14ac:dyDescent="0.25">
      <c r="A32" s="3" t="s">
        <v>61</v>
      </c>
      <c r="B32" t="s">
        <v>57</v>
      </c>
      <c r="C32" s="8" t="s">
        <v>62</v>
      </c>
      <c r="D32" s="26">
        <v>3231123.7269999995</v>
      </c>
      <c r="E32" s="10">
        <v>0</v>
      </c>
      <c r="F32" s="10">
        <v>0</v>
      </c>
      <c r="G32" s="56">
        <v>0</v>
      </c>
      <c r="H32" s="40">
        <f t="shared" si="0"/>
        <v>3231123.7269999995</v>
      </c>
      <c r="I32" s="1"/>
      <c r="J32" s="1"/>
      <c r="K32" s="1"/>
    </row>
    <row r="33" spans="1:11" x14ac:dyDescent="0.25">
      <c r="A33" s="3" t="s">
        <v>63</v>
      </c>
      <c r="B33" t="s">
        <v>57</v>
      </c>
      <c r="C33" s="8" t="s">
        <v>64</v>
      </c>
      <c r="D33" s="26">
        <v>2601605.3279999997</v>
      </c>
      <c r="E33" s="10">
        <v>0</v>
      </c>
      <c r="F33" s="10">
        <v>0</v>
      </c>
      <c r="G33" s="56">
        <v>0</v>
      </c>
      <c r="H33" s="40">
        <f t="shared" si="0"/>
        <v>2601605.3279999997</v>
      </c>
      <c r="I33" s="1"/>
      <c r="J33" s="1"/>
      <c r="K33" s="1"/>
    </row>
    <row r="34" spans="1:11" x14ac:dyDescent="0.25">
      <c r="A34" s="3" t="s">
        <v>65</v>
      </c>
      <c r="B34" t="s">
        <v>57</v>
      </c>
      <c r="C34" s="8" t="s">
        <v>66</v>
      </c>
      <c r="D34" s="26">
        <v>933874.06261599995</v>
      </c>
      <c r="E34" s="10">
        <v>0</v>
      </c>
      <c r="F34" s="10">
        <v>0</v>
      </c>
      <c r="G34" s="56">
        <v>0</v>
      </c>
      <c r="H34" s="40">
        <f t="shared" si="0"/>
        <v>933874.06261599995</v>
      </c>
      <c r="I34" s="1"/>
      <c r="J34" s="1"/>
      <c r="K34" s="1"/>
    </row>
    <row r="35" spans="1:11" x14ac:dyDescent="0.25">
      <c r="A35" s="3" t="s">
        <v>67</v>
      </c>
      <c r="B35" t="s">
        <v>68</v>
      </c>
      <c r="C35" s="8" t="s">
        <v>69</v>
      </c>
      <c r="D35" s="26">
        <v>9192617.256719999</v>
      </c>
      <c r="E35" s="10">
        <v>0</v>
      </c>
      <c r="F35" s="10">
        <v>0</v>
      </c>
      <c r="G35" s="56">
        <v>0</v>
      </c>
      <c r="H35" s="40">
        <f t="shared" si="0"/>
        <v>9192617.256719999</v>
      </c>
      <c r="I35" s="1"/>
      <c r="J35" s="1"/>
      <c r="K35" s="1"/>
    </row>
    <row r="36" spans="1:11" x14ac:dyDescent="0.25">
      <c r="A36" s="3" t="s">
        <v>70</v>
      </c>
      <c r="B36" t="s">
        <v>68</v>
      </c>
      <c r="C36" s="8" t="s">
        <v>71</v>
      </c>
      <c r="D36" s="26">
        <v>3141106.5724499999</v>
      </c>
      <c r="E36" s="10">
        <v>0</v>
      </c>
      <c r="F36" s="10">
        <v>0</v>
      </c>
      <c r="G36" s="56">
        <v>0</v>
      </c>
      <c r="H36" s="40">
        <f t="shared" si="0"/>
        <v>3141106.5724499999</v>
      </c>
      <c r="I36" s="1"/>
      <c r="J36" s="1"/>
      <c r="K36" s="1"/>
    </row>
    <row r="37" spans="1:11" x14ac:dyDescent="0.25">
      <c r="A37" s="3" t="s">
        <v>72</v>
      </c>
      <c r="B37" t="s">
        <v>73</v>
      </c>
      <c r="C37" s="8" t="s">
        <v>74</v>
      </c>
      <c r="D37" s="26">
        <v>194137605.12400001</v>
      </c>
      <c r="E37" s="10">
        <v>0</v>
      </c>
      <c r="F37" s="10">
        <v>0</v>
      </c>
      <c r="G37" s="56">
        <v>0</v>
      </c>
      <c r="H37" s="40">
        <f t="shared" si="0"/>
        <v>194137605.12400001</v>
      </c>
      <c r="I37" s="1"/>
      <c r="J37" s="1"/>
      <c r="K37" s="1"/>
    </row>
    <row r="38" spans="1:11" x14ac:dyDescent="0.25">
      <c r="A38" s="3" t="s">
        <v>75</v>
      </c>
      <c r="B38" t="s">
        <v>73</v>
      </c>
      <c r="C38" s="8" t="s">
        <v>76</v>
      </c>
      <c r="D38" s="26">
        <v>36515370.181999981</v>
      </c>
      <c r="E38" s="10">
        <v>0</v>
      </c>
      <c r="F38" s="10">
        <v>0</v>
      </c>
      <c r="G38" s="56">
        <v>0</v>
      </c>
      <c r="H38" s="40">
        <f t="shared" si="0"/>
        <v>36515370.181999981</v>
      </c>
      <c r="I38" s="1"/>
      <c r="J38" s="1"/>
      <c r="K38" s="1"/>
    </row>
    <row r="39" spans="1:11" x14ac:dyDescent="0.25">
      <c r="A39" s="3" t="s">
        <v>77</v>
      </c>
      <c r="B39" t="s">
        <v>78</v>
      </c>
      <c r="C39" s="8" t="s">
        <v>79</v>
      </c>
      <c r="D39" s="26">
        <v>2141151.9014399997</v>
      </c>
      <c r="E39" s="10">
        <v>0</v>
      </c>
      <c r="F39" s="10">
        <v>0</v>
      </c>
      <c r="G39" s="56">
        <v>0</v>
      </c>
      <c r="H39" s="40">
        <f t="shared" si="0"/>
        <v>2141151.9014399997</v>
      </c>
      <c r="I39" s="1"/>
      <c r="J39" s="1"/>
      <c r="K39" s="1"/>
    </row>
    <row r="40" spans="1:11" x14ac:dyDescent="0.25">
      <c r="A40" s="3" t="s">
        <v>80</v>
      </c>
      <c r="B40" t="s">
        <v>78</v>
      </c>
      <c r="C40" s="8" t="s">
        <v>81</v>
      </c>
      <c r="D40" s="26">
        <v>4953473.9448959995</v>
      </c>
      <c r="E40" s="10">
        <v>71915.493121047039</v>
      </c>
      <c r="F40" s="10">
        <v>0</v>
      </c>
      <c r="G40" s="56">
        <v>0</v>
      </c>
      <c r="H40" s="40">
        <f t="shared" si="0"/>
        <v>5025389.4380170461</v>
      </c>
      <c r="I40" s="1"/>
      <c r="J40" s="1"/>
      <c r="K40" s="1"/>
    </row>
    <row r="41" spans="1:11" x14ac:dyDescent="0.25">
      <c r="A41" s="3" t="s">
        <v>82</v>
      </c>
      <c r="B41" t="s">
        <v>83</v>
      </c>
      <c r="C41" s="8" t="s">
        <v>84</v>
      </c>
      <c r="D41" s="26">
        <v>1549829.1472580002</v>
      </c>
      <c r="E41" s="10">
        <v>0</v>
      </c>
      <c r="F41" s="10">
        <v>0</v>
      </c>
      <c r="G41" s="56">
        <v>0</v>
      </c>
      <c r="H41" s="40">
        <f t="shared" si="0"/>
        <v>1549829.1472580002</v>
      </c>
      <c r="I41" s="1"/>
      <c r="J41" s="1"/>
      <c r="K41" s="1"/>
    </row>
    <row r="42" spans="1:11" x14ac:dyDescent="0.25">
      <c r="A42" s="3" t="s">
        <v>85</v>
      </c>
      <c r="B42" t="s">
        <v>83</v>
      </c>
      <c r="C42" s="8" t="s">
        <v>86</v>
      </c>
      <c r="D42" s="26">
        <v>2294875.6834219997</v>
      </c>
      <c r="E42" s="10">
        <v>0</v>
      </c>
      <c r="F42" s="10">
        <v>0</v>
      </c>
      <c r="G42" s="56">
        <v>0</v>
      </c>
      <c r="H42" s="40">
        <f t="shared" si="0"/>
        <v>2294875.6834219997</v>
      </c>
      <c r="I42" s="1"/>
      <c r="J42" s="1"/>
      <c r="K42" s="1"/>
    </row>
    <row r="43" spans="1:11" x14ac:dyDescent="0.25">
      <c r="A43" s="3" t="s">
        <v>87</v>
      </c>
      <c r="B43" t="s">
        <v>88</v>
      </c>
      <c r="C43" s="8" t="s">
        <v>89</v>
      </c>
      <c r="D43" s="10">
        <v>3402128.8773500007</v>
      </c>
      <c r="E43" s="10">
        <v>0</v>
      </c>
      <c r="F43" s="10">
        <v>0</v>
      </c>
      <c r="G43" s="57">
        <v>0</v>
      </c>
      <c r="H43" s="40">
        <f t="shared" si="0"/>
        <v>3402128.8773500007</v>
      </c>
      <c r="I43" s="1"/>
      <c r="J43" s="1"/>
      <c r="K43" s="1"/>
    </row>
    <row r="44" spans="1:11" x14ac:dyDescent="0.25">
      <c r="A44" s="3" t="s">
        <v>90</v>
      </c>
      <c r="B44" t="s">
        <v>91</v>
      </c>
      <c r="C44" s="8" t="s">
        <v>92</v>
      </c>
      <c r="D44" s="26">
        <v>10682276.58842</v>
      </c>
      <c r="E44" s="10">
        <v>0</v>
      </c>
      <c r="F44" s="10">
        <v>0</v>
      </c>
      <c r="G44" s="56">
        <v>0</v>
      </c>
      <c r="H44" s="40">
        <f t="shared" si="0"/>
        <v>10682276.58842</v>
      </c>
      <c r="I44" s="1"/>
      <c r="J44" s="1"/>
      <c r="K44" s="1"/>
    </row>
    <row r="45" spans="1:11" x14ac:dyDescent="0.25">
      <c r="A45" s="3" t="s">
        <v>93</v>
      </c>
      <c r="B45" t="s">
        <v>91</v>
      </c>
      <c r="C45" s="8" t="s">
        <v>94</v>
      </c>
      <c r="D45" s="26">
        <v>4971316.3999999994</v>
      </c>
      <c r="E45" s="10">
        <v>0</v>
      </c>
      <c r="F45" s="10">
        <v>0</v>
      </c>
      <c r="G45" s="56">
        <v>0</v>
      </c>
      <c r="H45" s="40">
        <f t="shared" si="0"/>
        <v>4971316.3999999994</v>
      </c>
      <c r="I45" s="1"/>
      <c r="J45" s="1"/>
      <c r="K45" s="1"/>
    </row>
    <row r="46" spans="1:11" x14ac:dyDescent="0.25">
      <c r="A46" s="3" t="s">
        <v>95</v>
      </c>
      <c r="B46" t="s">
        <v>91</v>
      </c>
      <c r="C46" s="8" t="s">
        <v>96</v>
      </c>
      <c r="D46" s="26">
        <v>2645688.0812879996</v>
      </c>
      <c r="E46" s="10">
        <v>0</v>
      </c>
      <c r="F46" s="10">
        <v>0</v>
      </c>
      <c r="G46" s="56">
        <v>0</v>
      </c>
      <c r="H46" s="40">
        <f t="shared" si="0"/>
        <v>2645688.0812879996</v>
      </c>
      <c r="I46" s="1"/>
      <c r="J46" s="1"/>
      <c r="K46" s="1"/>
    </row>
    <row r="47" spans="1:11" x14ac:dyDescent="0.25">
      <c r="A47" s="3" t="s">
        <v>97</v>
      </c>
      <c r="B47" t="s">
        <v>98</v>
      </c>
      <c r="C47" s="8" t="s">
        <v>99</v>
      </c>
      <c r="D47" s="26">
        <v>2045509.4965599999</v>
      </c>
      <c r="E47" s="10">
        <v>0</v>
      </c>
      <c r="F47" s="10">
        <v>0</v>
      </c>
      <c r="G47" s="56">
        <v>0</v>
      </c>
      <c r="H47" s="40">
        <f t="shared" si="0"/>
        <v>2045509.4965599999</v>
      </c>
      <c r="I47" s="1"/>
      <c r="J47" s="1"/>
      <c r="K47" s="1"/>
    </row>
    <row r="48" spans="1:11" x14ac:dyDescent="0.25">
      <c r="A48" s="3" t="s">
        <v>100</v>
      </c>
      <c r="B48" t="s">
        <v>98</v>
      </c>
      <c r="C48" s="8" t="s">
        <v>101</v>
      </c>
      <c r="D48" s="26">
        <v>1994586.6240000005</v>
      </c>
      <c r="E48" s="10">
        <v>0</v>
      </c>
      <c r="F48" s="10">
        <v>0</v>
      </c>
      <c r="G48" s="56">
        <v>0</v>
      </c>
      <c r="H48" s="40">
        <f t="shared" si="0"/>
        <v>1994586.6240000005</v>
      </c>
      <c r="I48" s="1"/>
      <c r="J48" s="1"/>
      <c r="K48" s="1"/>
    </row>
    <row r="49" spans="1:11" x14ac:dyDescent="0.25">
      <c r="A49" s="3" t="s">
        <v>102</v>
      </c>
      <c r="B49" t="s">
        <v>103</v>
      </c>
      <c r="C49" s="8" t="s">
        <v>104</v>
      </c>
      <c r="D49" s="26">
        <v>3963842.576692</v>
      </c>
      <c r="E49" s="10">
        <v>0</v>
      </c>
      <c r="F49" s="10">
        <v>0</v>
      </c>
      <c r="G49" s="56">
        <v>0</v>
      </c>
      <c r="H49" s="40">
        <f t="shared" si="0"/>
        <v>3963842.576692</v>
      </c>
      <c r="I49" s="1"/>
      <c r="J49" s="1"/>
      <c r="K49" s="1"/>
    </row>
    <row r="50" spans="1:11" x14ac:dyDescent="0.25">
      <c r="A50" s="3" t="s">
        <v>105</v>
      </c>
      <c r="B50" t="s">
        <v>106</v>
      </c>
      <c r="C50" s="8" t="s">
        <v>107</v>
      </c>
      <c r="D50" s="26">
        <v>122887.37630999991</v>
      </c>
      <c r="E50" s="10">
        <v>0</v>
      </c>
      <c r="F50" s="10">
        <v>0</v>
      </c>
      <c r="G50" s="56">
        <v>0</v>
      </c>
      <c r="H50" s="40">
        <f t="shared" si="0"/>
        <v>122887.37630999991</v>
      </c>
      <c r="I50" s="1"/>
      <c r="J50" s="1"/>
      <c r="K50" s="1"/>
    </row>
    <row r="51" spans="1:11" x14ac:dyDescent="0.25">
      <c r="A51" s="3" t="s">
        <v>108</v>
      </c>
      <c r="B51" t="s">
        <v>109</v>
      </c>
      <c r="C51" s="8" t="s">
        <v>110</v>
      </c>
      <c r="D51" s="26">
        <v>36175172.046160005</v>
      </c>
      <c r="E51" s="10">
        <v>0</v>
      </c>
      <c r="F51" s="10">
        <v>0</v>
      </c>
      <c r="G51" s="56">
        <v>0</v>
      </c>
      <c r="H51" s="40">
        <f t="shared" si="0"/>
        <v>36175172.046160005</v>
      </c>
      <c r="I51" s="1"/>
      <c r="J51" s="1"/>
      <c r="K51" s="1"/>
    </row>
    <row r="52" spans="1:11" x14ac:dyDescent="0.25">
      <c r="A52" s="3" t="s">
        <v>111</v>
      </c>
      <c r="B52" t="s">
        <v>112</v>
      </c>
      <c r="C52" s="8" t="s">
        <v>113</v>
      </c>
      <c r="D52" s="26">
        <v>282834019.171</v>
      </c>
      <c r="E52" s="10">
        <v>0</v>
      </c>
      <c r="F52" s="10">
        <v>0</v>
      </c>
      <c r="G52" s="56">
        <v>0</v>
      </c>
      <c r="H52" s="40">
        <f t="shared" si="0"/>
        <v>282834019.171</v>
      </c>
      <c r="I52" s="1"/>
      <c r="J52" s="1"/>
      <c r="K52" s="1"/>
    </row>
    <row r="53" spans="1:11" x14ac:dyDescent="0.25">
      <c r="A53" s="3" t="s">
        <v>114</v>
      </c>
      <c r="B53" t="s">
        <v>115</v>
      </c>
      <c r="C53" s="8" t="s">
        <v>116</v>
      </c>
      <c r="D53" s="26">
        <v>2433109.7312849998</v>
      </c>
      <c r="E53" s="10">
        <v>0</v>
      </c>
      <c r="F53" s="10">
        <v>0</v>
      </c>
      <c r="G53" s="56">
        <v>0</v>
      </c>
      <c r="H53" s="40">
        <f t="shared" si="0"/>
        <v>2433109.7312849998</v>
      </c>
      <c r="I53" s="1"/>
      <c r="J53" s="1"/>
      <c r="K53" s="1"/>
    </row>
    <row r="54" spans="1:11" x14ac:dyDescent="0.25">
      <c r="A54" s="3" t="s">
        <v>117</v>
      </c>
      <c r="B54" t="s">
        <v>118</v>
      </c>
      <c r="C54" s="8" t="s">
        <v>119</v>
      </c>
      <c r="D54" s="26">
        <v>358664576.86879998</v>
      </c>
      <c r="E54" s="10">
        <v>4767.8281203238294</v>
      </c>
      <c r="F54" s="10">
        <v>0</v>
      </c>
      <c r="G54" s="56">
        <v>0</v>
      </c>
      <c r="H54" s="40">
        <f t="shared" si="0"/>
        <v>358669344.69692034</v>
      </c>
      <c r="I54" s="1"/>
      <c r="J54" s="1"/>
      <c r="K54" s="1"/>
    </row>
    <row r="55" spans="1:11" x14ac:dyDescent="0.25">
      <c r="A55" s="3" t="s">
        <v>120</v>
      </c>
      <c r="B55" t="s">
        <v>121</v>
      </c>
      <c r="C55" s="8" t="s">
        <v>122</v>
      </c>
      <c r="D55" s="26">
        <v>16240203.251860015</v>
      </c>
      <c r="E55" s="10">
        <v>28219.015627137385</v>
      </c>
      <c r="F55" s="10">
        <v>0</v>
      </c>
      <c r="G55" s="56">
        <v>0</v>
      </c>
      <c r="H55" s="40">
        <f t="shared" si="0"/>
        <v>16268422.267487153</v>
      </c>
      <c r="I55" s="1"/>
      <c r="J55" s="1"/>
      <c r="K55" s="1"/>
    </row>
    <row r="56" spans="1:11" x14ac:dyDescent="0.25">
      <c r="A56" s="3" t="s">
        <v>123</v>
      </c>
      <c r="B56" t="s">
        <v>124</v>
      </c>
      <c r="C56" s="8" t="s">
        <v>125</v>
      </c>
      <c r="D56" s="26">
        <v>14916664.01</v>
      </c>
      <c r="E56" s="10">
        <v>0</v>
      </c>
      <c r="F56" s="10">
        <v>0</v>
      </c>
      <c r="G56" s="56">
        <v>0</v>
      </c>
      <c r="H56" s="40">
        <f t="shared" si="0"/>
        <v>14916664.01</v>
      </c>
      <c r="I56" s="1"/>
      <c r="J56" s="1"/>
      <c r="K56" s="1"/>
    </row>
    <row r="57" spans="1:11" x14ac:dyDescent="0.25">
      <c r="A57" s="3" t="s">
        <v>126</v>
      </c>
      <c r="B57" t="s">
        <v>124</v>
      </c>
      <c r="C57" s="8" t="s">
        <v>127</v>
      </c>
      <c r="D57" s="26">
        <v>2727811.6673080004</v>
      </c>
      <c r="E57" s="10">
        <v>0</v>
      </c>
      <c r="F57" s="10">
        <v>0</v>
      </c>
      <c r="G57" s="56">
        <v>0</v>
      </c>
      <c r="H57" s="40">
        <f t="shared" si="0"/>
        <v>2727811.6673080004</v>
      </c>
      <c r="I57" s="1"/>
      <c r="J57" s="1"/>
      <c r="K57" s="1"/>
    </row>
    <row r="58" spans="1:11" x14ac:dyDescent="0.25">
      <c r="A58" s="3" t="s">
        <v>128</v>
      </c>
      <c r="B58" t="s">
        <v>124</v>
      </c>
      <c r="C58" s="8" t="s">
        <v>129</v>
      </c>
      <c r="D58" s="26">
        <v>3675523.8789999997</v>
      </c>
      <c r="E58" s="10">
        <v>0</v>
      </c>
      <c r="F58" s="10">
        <v>0</v>
      </c>
      <c r="G58" s="56">
        <v>0</v>
      </c>
      <c r="H58" s="40">
        <f t="shared" si="0"/>
        <v>3675523.8789999997</v>
      </c>
      <c r="I58" s="1"/>
      <c r="J58" s="1"/>
      <c r="K58" s="1"/>
    </row>
    <row r="59" spans="1:11" x14ac:dyDescent="0.25">
      <c r="A59" s="3" t="s">
        <v>130</v>
      </c>
      <c r="B59" t="s">
        <v>124</v>
      </c>
      <c r="C59" s="8" t="s">
        <v>131</v>
      </c>
      <c r="D59" s="26">
        <v>3341156.9220400001</v>
      </c>
      <c r="E59" s="10">
        <v>0</v>
      </c>
      <c r="F59" s="10">
        <v>0</v>
      </c>
      <c r="G59" s="56">
        <v>0</v>
      </c>
      <c r="H59" s="40">
        <f t="shared" si="0"/>
        <v>3341156.9220400001</v>
      </c>
      <c r="I59" s="1"/>
      <c r="J59" s="1"/>
      <c r="K59" s="1"/>
    </row>
    <row r="60" spans="1:11" x14ac:dyDescent="0.25">
      <c r="A60" s="3" t="s">
        <v>132</v>
      </c>
      <c r="B60" t="s">
        <v>124</v>
      </c>
      <c r="C60" s="8" t="s">
        <v>133</v>
      </c>
      <c r="D60" s="26">
        <v>1128107.2340599999</v>
      </c>
      <c r="E60" s="10">
        <v>0</v>
      </c>
      <c r="F60" s="10">
        <v>0</v>
      </c>
      <c r="G60" s="56">
        <v>0</v>
      </c>
      <c r="H60" s="40">
        <f t="shared" si="0"/>
        <v>1128107.2340599999</v>
      </c>
      <c r="I60" s="1"/>
      <c r="J60" s="1"/>
      <c r="K60" s="1"/>
    </row>
    <row r="61" spans="1:11" x14ac:dyDescent="0.25">
      <c r="A61" s="3" t="s">
        <v>134</v>
      </c>
      <c r="B61" t="s">
        <v>135</v>
      </c>
      <c r="C61" s="8" t="s">
        <v>136</v>
      </c>
      <c r="D61" s="26">
        <v>4266522.3400000008</v>
      </c>
      <c r="E61" s="10">
        <v>0</v>
      </c>
      <c r="F61" s="10">
        <v>0</v>
      </c>
      <c r="G61" s="56">
        <v>0</v>
      </c>
      <c r="H61" s="40">
        <f t="shared" si="0"/>
        <v>4266522.3400000008</v>
      </c>
      <c r="I61" s="1"/>
      <c r="J61" s="1"/>
      <c r="K61" s="1"/>
    </row>
    <row r="62" spans="1:11" x14ac:dyDescent="0.25">
      <c r="A62" s="3" t="s">
        <v>137</v>
      </c>
      <c r="B62" t="s">
        <v>135</v>
      </c>
      <c r="C62" s="8" t="s">
        <v>138</v>
      </c>
      <c r="D62" s="26">
        <v>124261656.54759999</v>
      </c>
      <c r="E62" s="10">
        <v>0</v>
      </c>
      <c r="F62" s="10">
        <v>0</v>
      </c>
      <c r="G62" s="56">
        <v>0</v>
      </c>
      <c r="H62" s="40">
        <f t="shared" si="0"/>
        <v>124261656.54759999</v>
      </c>
      <c r="I62" s="1"/>
      <c r="J62" s="1"/>
      <c r="K62" s="1"/>
    </row>
    <row r="63" spans="1:11" x14ac:dyDescent="0.25">
      <c r="A63" s="3" t="s">
        <v>139</v>
      </c>
      <c r="B63" t="s">
        <v>135</v>
      </c>
      <c r="C63" s="8" t="s">
        <v>140</v>
      </c>
      <c r="D63" s="26">
        <v>74410263.12470001</v>
      </c>
      <c r="E63" s="10">
        <v>0</v>
      </c>
      <c r="F63" s="10">
        <v>0</v>
      </c>
      <c r="G63" s="56">
        <v>0</v>
      </c>
      <c r="H63" s="40">
        <f t="shared" si="0"/>
        <v>74410263.12470001</v>
      </c>
      <c r="I63" s="1"/>
      <c r="J63" s="1"/>
      <c r="K63" s="1"/>
    </row>
    <row r="64" spans="1:11" x14ac:dyDescent="0.25">
      <c r="A64" s="3" t="s">
        <v>141</v>
      </c>
      <c r="B64" t="s">
        <v>135</v>
      </c>
      <c r="C64" s="8" t="s">
        <v>142</v>
      </c>
      <c r="D64" s="26">
        <v>76845938.235440001</v>
      </c>
      <c r="E64" s="10">
        <v>0</v>
      </c>
      <c r="F64" s="10">
        <v>0</v>
      </c>
      <c r="G64" s="56">
        <v>0</v>
      </c>
      <c r="H64" s="40">
        <f t="shared" si="0"/>
        <v>76845938.235440001</v>
      </c>
      <c r="I64" s="1"/>
      <c r="J64" s="1"/>
      <c r="K64" s="1"/>
    </row>
    <row r="65" spans="1:11" x14ac:dyDescent="0.25">
      <c r="A65" s="3" t="s">
        <v>143</v>
      </c>
      <c r="B65" t="s">
        <v>135</v>
      </c>
      <c r="C65" s="8" t="s">
        <v>144</v>
      </c>
      <c r="D65" s="26">
        <v>153286735.26030001</v>
      </c>
      <c r="E65" s="10">
        <v>636527.71362306224</v>
      </c>
      <c r="F65" s="10">
        <v>0</v>
      </c>
      <c r="G65" s="56">
        <v>0</v>
      </c>
      <c r="H65" s="40">
        <f t="shared" si="0"/>
        <v>153923262.97392309</v>
      </c>
      <c r="I65" s="1"/>
      <c r="J65" s="1"/>
      <c r="K65" s="1"/>
    </row>
    <row r="66" spans="1:11" x14ac:dyDescent="0.25">
      <c r="A66" s="3" t="s">
        <v>145</v>
      </c>
      <c r="B66" t="s">
        <v>135</v>
      </c>
      <c r="C66" s="8" t="s">
        <v>146</v>
      </c>
      <c r="D66" s="26">
        <v>23212222.829999998</v>
      </c>
      <c r="E66" s="10">
        <v>0</v>
      </c>
      <c r="F66" s="10">
        <v>0</v>
      </c>
      <c r="G66" s="56">
        <v>0</v>
      </c>
      <c r="H66" s="40">
        <f t="shared" si="0"/>
        <v>23212222.829999998</v>
      </c>
      <c r="I66" s="1"/>
      <c r="J66" s="1"/>
      <c r="K66" s="1"/>
    </row>
    <row r="67" spans="1:11" x14ac:dyDescent="0.25">
      <c r="A67" s="3" t="s">
        <v>147</v>
      </c>
      <c r="B67" t="s">
        <v>135</v>
      </c>
      <c r="C67" s="8" t="s">
        <v>148</v>
      </c>
      <c r="D67" s="26">
        <v>9056658.2558399998</v>
      </c>
      <c r="E67" s="10">
        <v>0</v>
      </c>
      <c r="F67" s="10">
        <v>0</v>
      </c>
      <c r="G67" s="56">
        <v>0</v>
      </c>
      <c r="H67" s="40">
        <f t="shared" si="0"/>
        <v>9056658.2558399998</v>
      </c>
      <c r="I67" s="1"/>
      <c r="J67" s="1"/>
      <c r="K67" s="1"/>
    </row>
    <row r="68" spans="1:11" x14ac:dyDescent="0.25">
      <c r="A68" s="3" t="s">
        <v>149</v>
      </c>
      <c r="B68" t="s">
        <v>135</v>
      </c>
      <c r="C68" s="8" t="s">
        <v>150</v>
      </c>
      <c r="D68" s="26">
        <v>193375586.18000001</v>
      </c>
      <c r="E68" s="10">
        <v>0</v>
      </c>
      <c r="F68" s="10">
        <v>0</v>
      </c>
      <c r="G68" s="56">
        <v>0</v>
      </c>
      <c r="H68" s="40">
        <f t="shared" si="0"/>
        <v>193375586.18000001</v>
      </c>
      <c r="I68" s="1"/>
      <c r="J68" s="1"/>
      <c r="K68" s="1"/>
    </row>
    <row r="69" spans="1:11" x14ac:dyDescent="0.25">
      <c r="A69" s="3" t="s">
        <v>151</v>
      </c>
      <c r="B69" t="s">
        <v>135</v>
      </c>
      <c r="C69" s="8" t="s">
        <v>152</v>
      </c>
      <c r="D69" s="26">
        <v>9951817.8399999999</v>
      </c>
      <c r="E69" s="10">
        <v>0</v>
      </c>
      <c r="F69" s="10">
        <v>0</v>
      </c>
      <c r="G69" s="56">
        <v>0</v>
      </c>
      <c r="H69" s="40">
        <f t="shared" si="0"/>
        <v>9951817.8399999999</v>
      </c>
      <c r="I69" s="1"/>
      <c r="J69" s="1"/>
      <c r="K69" s="1"/>
    </row>
    <row r="70" spans="1:11" x14ac:dyDescent="0.25">
      <c r="A70" s="3" t="s">
        <v>153</v>
      </c>
      <c r="B70" t="s">
        <v>135</v>
      </c>
      <c r="C70" s="8" t="s">
        <v>154</v>
      </c>
      <c r="D70" s="26">
        <v>5508962.2111</v>
      </c>
      <c r="E70" s="10">
        <v>0</v>
      </c>
      <c r="F70" s="10">
        <v>0</v>
      </c>
      <c r="G70" s="56">
        <v>0</v>
      </c>
      <c r="H70" s="40">
        <f t="shared" si="0"/>
        <v>5508962.2111</v>
      </c>
      <c r="I70" s="1"/>
      <c r="J70" s="1"/>
      <c r="K70" s="1"/>
    </row>
    <row r="71" spans="1:11" x14ac:dyDescent="0.25">
      <c r="A71" s="3" t="s">
        <v>155</v>
      </c>
      <c r="B71" t="s">
        <v>135</v>
      </c>
      <c r="C71" s="8" t="s">
        <v>156</v>
      </c>
      <c r="D71" s="26">
        <v>3824756.4184899996</v>
      </c>
      <c r="E71" s="10">
        <v>0</v>
      </c>
      <c r="F71" s="10">
        <v>0</v>
      </c>
      <c r="G71" s="56">
        <v>0</v>
      </c>
      <c r="H71" s="40">
        <f t="shared" si="0"/>
        <v>3824756.4184899996</v>
      </c>
      <c r="I71" s="1"/>
      <c r="J71" s="1"/>
      <c r="K71" s="1"/>
    </row>
    <row r="72" spans="1:11" x14ac:dyDescent="0.25">
      <c r="A72" s="3" t="s">
        <v>157</v>
      </c>
      <c r="B72" t="s">
        <v>135</v>
      </c>
      <c r="C72" s="8" t="s">
        <v>158</v>
      </c>
      <c r="D72" s="26">
        <v>40695665.95000001</v>
      </c>
      <c r="E72" s="10">
        <v>0</v>
      </c>
      <c r="F72" s="10">
        <v>0</v>
      </c>
      <c r="G72" s="56">
        <v>0</v>
      </c>
      <c r="H72" s="40">
        <f t="shared" si="0"/>
        <v>40695665.95000001</v>
      </c>
      <c r="I72" s="1"/>
      <c r="J72" s="1"/>
      <c r="K72" s="1"/>
    </row>
    <row r="73" spans="1:11" x14ac:dyDescent="0.25">
      <c r="A73" s="3" t="s">
        <v>159</v>
      </c>
      <c r="B73" t="s">
        <v>135</v>
      </c>
      <c r="C73" s="8" t="s">
        <v>160</v>
      </c>
      <c r="D73" s="26">
        <v>310985693.11999995</v>
      </c>
      <c r="E73" s="10">
        <v>0</v>
      </c>
      <c r="F73" s="10">
        <v>0</v>
      </c>
      <c r="G73" s="56">
        <v>0</v>
      </c>
      <c r="H73" s="40">
        <f t="shared" si="0"/>
        <v>310985693.11999995</v>
      </c>
      <c r="I73" s="1"/>
      <c r="J73" s="1"/>
      <c r="K73" s="1"/>
    </row>
    <row r="74" spans="1:11" x14ac:dyDescent="0.25">
      <c r="A74" s="3" t="s">
        <v>161</v>
      </c>
      <c r="B74" t="s">
        <v>135</v>
      </c>
      <c r="C74" s="8" t="s">
        <v>162</v>
      </c>
      <c r="D74" s="26">
        <v>1976326.2120000001</v>
      </c>
      <c r="E74" s="10">
        <v>0</v>
      </c>
      <c r="F74" s="10">
        <v>0</v>
      </c>
      <c r="G74" s="56">
        <v>0</v>
      </c>
      <c r="H74" s="40">
        <f t="shared" si="0"/>
        <v>1976326.2120000001</v>
      </c>
      <c r="I74" s="1"/>
      <c r="J74" s="1"/>
      <c r="K74" s="1"/>
    </row>
    <row r="75" spans="1:11" x14ac:dyDescent="0.25">
      <c r="A75" s="3" t="s">
        <v>163</v>
      </c>
      <c r="B75" t="s">
        <v>135</v>
      </c>
      <c r="C75" s="8" t="s">
        <v>164</v>
      </c>
      <c r="D75" s="26">
        <v>4267370.3791740006</v>
      </c>
      <c r="E75" s="10">
        <v>0</v>
      </c>
      <c r="F75" s="10">
        <v>0</v>
      </c>
      <c r="G75" s="56">
        <v>0</v>
      </c>
      <c r="H75" s="40">
        <f t="shared" si="0"/>
        <v>4267370.3791740006</v>
      </c>
      <c r="I75" s="1"/>
      <c r="J75" s="1"/>
      <c r="K75" s="1"/>
    </row>
    <row r="76" spans="1:11" x14ac:dyDescent="0.25">
      <c r="A76" s="3" t="s">
        <v>165</v>
      </c>
      <c r="B76" t="s">
        <v>166</v>
      </c>
      <c r="C76" s="8" t="s">
        <v>167</v>
      </c>
      <c r="D76" s="26">
        <v>24946785.712999992</v>
      </c>
      <c r="E76" s="10">
        <v>0</v>
      </c>
      <c r="F76" s="10">
        <v>0</v>
      </c>
      <c r="G76" s="56">
        <v>0</v>
      </c>
      <c r="H76" s="40">
        <f t="shared" si="0"/>
        <v>24946785.712999992</v>
      </c>
      <c r="I76" s="1"/>
      <c r="J76" s="1"/>
      <c r="K76" s="1"/>
    </row>
    <row r="77" spans="1:11" x14ac:dyDescent="0.25">
      <c r="A77" s="3" t="s">
        <v>168</v>
      </c>
      <c r="B77" t="s">
        <v>166</v>
      </c>
      <c r="C77" s="8" t="s">
        <v>169</v>
      </c>
      <c r="D77" s="26">
        <v>10554581.148242999</v>
      </c>
      <c r="E77" s="10">
        <v>0</v>
      </c>
      <c r="F77" s="10">
        <v>0</v>
      </c>
      <c r="G77" s="56">
        <v>0</v>
      </c>
      <c r="H77" s="40">
        <f t="shared" si="0"/>
        <v>10554581.148242999</v>
      </c>
      <c r="I77" s="1"/>
      <c r="J77" s="1"/>
      <c r="K77" s="1"/>
    </row>
    <row r="78" spans="1:11" x14ac:dyDescent="0.25">
      <c r="A78" s="3" t="s">
        <v>170</v>
      </c>
      <c r="B78" t="s">
        <v>166</v>
      </c>
      <c r="C78" s="8" t="s">
        <v>171</v>
      </c>
      <c r="D78" s="26">
        <v>794534.27577399951</v>
      </c>
      <c r="E78" s="10">
        <v>0</v>
      </c>
      <c r="F78" s="10">
        <v>0</v>
      </c>
      <c r="G78" s="56">
        <v>0</v>
      </c>
      <c r="H78" s="40">
        <f t="shared" ref="H78:H141" si="1">SUM(D78:G78)</f>
        <v>794534.27577399951</v>
      </c>
      <c r="I78" s="1"/>
      <c r="J78" s="1"/>
      <c r="K78" s="1"/>
    </row>
    <row r="79" spans="1:11" x14ac:dyDescent="0.25">
      <c r="A79" s="3" t="s">
        <v>172</v>
      </c>
      <c r="B79" t="s">
        <v>173</v>
      </c>
      <c r="C79" s="8" t="s">
        <v>174</v>
      </c>
      <c r="D79" s="26">
        <v>19130431.120820001</v>
      </c>
      <c r="E79" s="10">
        <v>100078.65234500403</v>
      </c>
      <c r="F79" s="10">
        <v>0</v>
      </c>
      <c r="G79" s="56">
        <v>0</v>
      </c>
      <c r="H79" s="40">
        <f t="shared" si="1"/>
        <v>19230509.773165006</v>
      </c>
      <c r="I79" s="1"/>
      <c r="J79" s="1"/>
      <c r="K79" s="1"/>
    </row>
    <row r="80" spans="1:11" x14ac:dyDescent="0.25">
      <c r="A80" s="3" t="s">
        <v>175</v>
      </c>
      <c r="B80" t="s">
        <v>173</v>
      </c>
      <c r="C80" s="8" t="s">
        <v>176</v>
      </c>
      <c r="D80" s="26">
        <v>41811440.245000005</v>
      </c>
      <c r="E80" s="10">
        <v>0</v>
      </c>
      <c r="F80" s="10">
        <v>0</v>
      </c>
      <c r="G80" s="56">
        <v>0</v>
      </c>
      <c r="H80" s="40">
        <f t="shared" si="1"/>
        <v>41811440.245000005</v>
      </c>
      <c r="I80" s="1"/>
      <c r="J80" s="1"/>
      <c r="K80" s="1"/>
    </row>
    <row r="81" spans="1:11" x14ac:dyDescent="0.25">
      <c r="A81" s="3" t="s">
        <v>177</v>
      </c>
      <c r="B81" t="s">
        <v>173</v>
      </c>
      <c r="C81" s="8" t="s">
        <v>178</v>
      </c>
      <c r="D81" s="26">
        <v>10919866.196899999</v>
      </c>
      <c r="E81" s="10">
        <v>0</v>
      </c>
      <c r="F81" s="10">
        <v>0</v>
      </c>
      <c r="G81" s="56">
        <v>0</v>
      </c>
      <c r="H81" s="40">
        <f t="shared" si="1"/>
        <v>10919866.196899999</v>
      </c>
      <c r="I81" s="1"/>
      <c r="J81" s="1"/>
      <c r="K81" s="1"/>
    </row>
    <row r="82" spans="1:11" x14ac:dyDescent="0.25">
      <c r="A82" s="3" t="s">
        <v>179</v>
      </c>
      <c r="B82" t="s">
        <v>180</v>
      </c>
      <c r="C82" s="8" t="s">
        <v>181</v>
      </c>
      <c r="D82" s="26">
        <v>2516984.7390300003</v>
      </c>
      <c r="E82" s="10">
        <v>0</v>
      </c>
      <c r="F82" s="10">
        <v>0</v>
      </c>
      <c r="G82" s="56">
        <v>0</v>
      </c>
      <c r="H82" s="40">
        <f t="shared" si="1"/>
        <v>2516984.7390300003</v>
      </c>
      <c r="I82" s="1"/>
      <c r="J82" s="1"/>
      <c r="K82" s="1"/>
    </row>
    <row r="83" spans="1:11" x14ac:dyDescent="0.25">
      <c r="A83" s="3" t="s">
        <v>182</v>
      </c>
      <c r="B83" t="s">
        <v>183</v>
      </c>
      <c r="C83" s="8" t="s">
        <v>184</v>
      </c>
      <c r="D83" s="10">
        <v>3554441.3733610003</v>
      </c>
      <c r="E83" s="10">
        <v>0</v>
      </c>
      <c r="F83" s="10">
        <v>0</v>
      </c>
      <c r="G83" s="56">
        <v>0</v>
      </c>
      <c r="H83" s="40">
        <f t="shared" si="1"/>
        <v>3554441.3733610003</v>
      </c>
      <c r="I83" s="1"/>
      <c r="J83" s="1"/>
      <c r="K83" s="1"/>
    </row>
    <row r="84" spans="1:11" x14ac:dyDescent="0.25">
      <c r="A84" s="3" t="s">
        <v>185</v>
      </c>
      <c r="B84" t="s">
        <v>183</v>
      </c>
      <c r="C84" s="8" t="s">
        <v>186</v>
      </c>
      <c r="D84" s="26">
        <v>0</v>
      </c>
      <c r="E84" s="10">
        <v>0</v>
      </c>
      <c r="F84" s="10">
        <v>0</v>
      </c>
      <c r="G84" s="56">
        <v>0</v>
      </c>
      <c r="H84" s="40">
        <f t="shared" si="1"/>
        <v>0</v>
      </c>
      <c r="I84" s="1"/>
      <c r="J84" s="1"/>
      <c r="K84" s="1"/>
    </row>
    <row r="85" spans="1:11" x14ac:dyDescent="0.25">
      <c r="A85" s="3" t="s">
        <v>187</v>
      </c>
      <c r="B85" t="s">
        <v>188</v>
      </c>
      <c r="C85" s="8" t="s">
        <v>189</v>
      </c>
      <c r="D85" s="26">
        <v>5534662.7926799981</v>
      </c>
      <c r="E85" s="10">
        <v>0</v>
      </c>
      <c r="F85" s="10">
        <v>0</v>
      </c>
      <c r="G85" s="56">
        <v>0</v>
      </c>
      <c r="H85" s="40">
        <f t="shared" si="1"/>
        <v>5534662.7926799981</v>
      </c>
      <c r="I85" s="1"/>
      <c r="J85" s="1"/>
      <c r="K85" s="1"/>
    </row>
    <row r="86" spans="1:11" x14ac:dyDescent="0.25">
      <c r="A86" s="3" t="s">
        <v>190</v>
      </c>
      <c r="B86" t="s">
        <v>191</v>
      </c>
      <c r="C86" s="8" t="s">
        <v>192</v>
      </c>
      <c r="D86" s="26">
        <v>632480.51428999985</v>
      </c>
      <c r="E86" s="10">
        <v>0</v>
      </c>
      <c r="F86" s="10">
        <v>0</v>
      </c>
      <c r="G86" s="56">
        <v>0</v>
      </c>
      <c r="H86" s="40">
        <f t="shared" si="1"/>
        <v>632480.51428999985</v>
      </c>
      <c r="I86" s="1"/>
      <c r="J86" s="1"/>
      <c r="K86" s="1"/>
    </row>
    <row r="87" spans="1:11" x14ac:dyDescent="0.25">
      <c r="A87" s="3" t="s">
        <v>193</v>
      </c>
      <c r="B87" t="s">
        <v>194</v>
      </c>
      <c r="C87" s="8" t="s">
        <v>195</v>
      </c>
      <c r="D87" s="26">
        <v>2865475.0389999999</v>
      </c>
      <c r="E87" s="10">
        <v>0</v>
      </c>
      <c r="F87" s="10">
        <v>0</v>
      </c>
      <c r="G87" s="56">
        <v>0</v>
      </c>
      <c r="H87" s="40">
        <f t="shared" si="1"/>
        <v>2865475.0389999999</v>
      </c>
      <c r="I87" s="1"/>
      <c r="J87" s="1"/>
      <c r="K87" s="1"/>
    </row>
    <row r="88" spans="1:11" x14ac:dyDescent="0.25">
      <c r="A88" s="3" t="s">
        <v>196</v>
      </c>
      <c r="B88" t="s">
        <v>194</v>
      </c>
      <c r="C88" s="8" t="s">
        <v>197</v>
      </c>
      <c r="D88" s="26">
        <v>2848143.301</v>
      </c>
      <c r="E88" s="10">
        <v>0</v>
      </c>
      <c r="F88" s="10">
        <v>0</v>
      </c>
      <c r="G88" s="56">
        <v>0</v>
      </c>
      <c r="H88" s="40">
        <f t="shared" si="1"/>
        <v>2848143.301</v>
      </c>
      <c r="I88" s="1"/>
      <c r="J88" s="1"/>
      <c r="K88" s="1"/>
    </row>
    <row r="89" spans="1:11" x14ac:dyDescent="0.25">
      <c r="A89" s="3" t="s">
        <v>198</v>
      </c>
      <c r="B89" t="s">
        <v>199</v>
      </c>
      <c r="C89" s="8" t="s">
        <v>200</v>
      </c>
      <c r="D89" s="26">
        <v>440987.32055799983</v>
      </c>
      <c r="E89" s="10">
        <v>0</v>
      </c>
      <c r="F89" s="10">
        <v>0</v>
      </c>
      <c r="G89" s="56">
        <v>0</v>
      </c>
      <c r="H89" s="40">
        <f t="shared" si="1"/>
        <v>440987.32055799983</v>
      </c>
      <c r="I89" s="1"/>
      <c r="J89" s="1"/>
      <c r="K89" s="1"/>
    </row>
    <row r="90" spans="1:11" x14ac:dyDescent="0.25">
      <c r="A90" s="3" t="s">
        <v>201</v>
      </c>
      <c r="B90" t="s">
        <v>202</v>
      </c>
      <c r="C90" s="8" t="s">
        <v>203</v>
      </c>
      <c r="D90" s="26">
        <v>424916735.66479999</v>
      </c>
      <c r="E90" s="10">
        <v>9963.8807584501337</v>
      </c>
      <c r="F90" s="10">
        <v>0</v>
      </c>
      <c r="G90" s="56">
        <v>0</v>
      </c>
      <c r="H90" s="40">
        <f t="shared" si="1"/>
        <v>424926699.54555845</v>
      </c>
      <c r="I90" s="1"/>
      <c r="J90" s="1"/>
      <c r="K90" s="1"/>
    </row>
    <row r="91" spans="1:11" x14ac:dyDescent="0.25">
      <c r="A91" s="3" t="s">
        <v>204</v>
      </c>
      <c r="B91" t="s">
        <v>205</v>
      </c>
      <c r="C91" s="8" t="s">
        <v>206</v>
      </c>
      <c r="D91" s="26">
        <v>3016585.953216</v>
      </c>
      <c r="E91" s="10">
        <v>0</v>
      </c>
      <c r="F91" s="10">
        <v>0</v>
      </c>
      <c r="G91" s="56">
        <v>0</v>
      </c>
      <c r="H91" s="40">
        <f t="shared" si="1"/>
        <v>3016585.953216</v>
      </c>
      <c r="I91" s="1"/>
      <c r="J91" s="1"/>
      <c r="K91" s="1"/>
    </row>
    <row r="92" spans="1:11" x14ac:dyDescent="0.25">
      <c r="A92" s="3" t="s">
        <v>207</v>
      </c>
      <c r="B92" t="s">
        <v>205</v>
      </c>
      <c r="C92" s="8" t="s">
        <v>208</v>
      </c>
      <c r="D92" s="26">
        <v>2277818.44184</v>
      </c>
      <c r="E92" s="10">
        <v>0</v>
      </c>
      <c r="F92" s="10">
        <v>0</v>
      </c>
      <c r="G92" s="56">
        <v>0</v>
      </c>
      <c r="H92" s="40">
        <f t="shared" si="1"/>
        <v>2277818.44184</v>
      </c>
      <c r="I92" s="1"/>
      <c r="J92" s="1"/>
      <c r="K92" s="1"/>
    </row>
    <row r="93" spans="1:11" x14ac:dyDescent="0.25">
      <c r="A93" s="3" t="s">
        <v>209</v>
      </c>
      <c r="B93" t="s">
        <v>210</v>
      </c>
      <c r="C93" s="8" t="s">
        <v>211</v>
      </c>
      <c r="D93" s="26">
        <v>1829751.7839999998</v>
      </c>
      <c r="E93" s="10">
        <v>0</v>
      </c>
      <c r="F93" s="10">
        <v>0</v>
      </c>
      <c r="G93" s="56">
        <v>0</v>
      </c>
      <c r="H93" s="40">
        <f t="shared" si="1"/>
        <v>1829751.7839999998</v>
      </c>
      <c r="I93" s="1"/>
      <c r="J93" s="1"/>
      <c r="K93" s="1"/>
    </row>
    <row r="94" spans="1:11" x14ac:dyDescent="0.25">
      <c r="A94" s="3" t="s">
        <v>212</v>
      </c>
      <c r="B94" t="s">
        <v>210</v>
      </c>
      <c r="C94" s="8" t="s">
        <v>213</v>
      </c>
      <c r="D94" s="26">
        <v>1616385.7706299997</v>
      </c>
      <c r="E94" s="10">
        <v>0</v>
      </c>
      <c r="F94" s="10">
        <v>0</v>
      </c>
      <c r="G94" s="56">
        <v>0</v>
      </c>
      <c r="H94" s="40">
        <f t="shared" si="1"/>
        <v>1616385.7706299997</v>
      </c>
      <c r="I94" s="1"/>
      <c r="J94" s="1"/>
      <c r="K94" s="1"/>
    </row>
    <row r="95" spans="1:11" x14ac:dyDescent="0.25">
      <c r="A95" s="3" t="s">
        <v>214</v>
      </c>
      <c r="B95" t="s">
        <v>210</v>
      </c>
      <c r="C95" s="8" t="s">
        <v>215</v>
      </c>
      <c r="D95" s="26">
        <v>2929003.4990000003</v>
      </c>
      <c r="E95" s="10">
        <v>0</v>
      </c>
      <c r="F95" s="10">
        <v>0</v>
      </c>
      <c r="G95" s="56">
        <v>0</v>
      </c>
      <c r="H95" s="40">
        <f t="shared" si="1"/>
        <v>2929003.4990000003</v>
      </c>
      <c r="I95" s="1"/>
      <c r="J95" s="1"/>
      <c r="K95" s="1"/>
    </row>
    <row r="96" spans="1:11" x14ac:dyDescent="0.25">
      <c r="A96" s="3" t="s">
        <v>216</v>
      </c>
      <c r="B96" t="s">
        <v>210</v>
      </c>
      <c r="C96" s="8" t="s">
        <v>217</v>
      </c>
      <c r="D96" s="26">
        <v>1788181.0846200001</v>
      </c>
      <c r="E96" s="10">
        <v>0</v>
      </c>
      <c r="F96" s="10">
        <v>0</v>
      </c>
      <c r="G96" s="56">
        <v>0</v>
      </c>
      <c r="H96" s="40">
        <f t="shared" si="1"/>
        <v>1788181.0846200001</v>
      </c>
      <c r="I96" s="1"/>
      <c r="J96" s="1"/>
      <c r="K96" s="1"/>
    </row>
    <row r="97" spans="1:11" x14ac:dyDescent="0.25">
      <c r="A97" s="3" t="s">
        <v>218</v>
      </c>
      <c r="B97" t="s">
        <v>210</v>
      </c>
      <c r="C97" s="8" t="s">
        <v>219</v>
      </c>
      <c r="D97" s="26">
        <v>5137432.5129999993</v>
      </c>
      <c r="E97" s="10">
        <v>0</v>
      </c>
      <c r="F97" s="10">
        <v>0</v>
      </c>
      <c r="G97" s="56">
        <v>0</v>
      </c>
      <c r="H97" s="40">
        <f t="shared" si="1"/>
        <v>5137432.5129999993</v>
      </c>
      <c r="I97" s="1"/>
      <c r="J97" s="1"/>
      <c r="K97" s="1"/>
    </row>
    <row r="98" spans="1:11" x14ac:dyDescent="0.25">
      <c r="A98" s="3" t="s">
        <v>220</v>
      </c>
      <c r="B98" t="s">
        <v>221</v>
      </c>
      <c r="C98" s="8" t="s">
        <v>222</v>
      </c>
      <c r="D98" s="26">
        <v>1334596.8128860011</v>
      </c>
      <c r="E98" s="10">
        <v>0</v>
      </c>
      <c r="F98" s="10">
        <v>0</v>
      </c>
      <c r="G98" s="56">
        <v>0</v>
      </c>
      <c r="H98" s="40">
        <f t="shared" si="1"/>
        <v>1334596.8128860011</v>
      </c>
      <c r="I98" s="1"/>
      <c r="J98" s="1"/>
      <c r="K98" s="1"/>
    </row>
    <row r="99" spans="1:11" x14ac:dyDescent="0.25">
      <c r="A99" s="3" t="s">
        <v>223</v>
      </c>
      <c r="B99" t="s">
        <v>224</v>
      </c>
      <c r="C99" s="8" t="s">
        <v>225</v>
      </c>
      <c r="D99" s="26">
        <v>31508773.294059996</v>
      </c>
      <c r="E99" s="10">
        <v>410627.63434669725</v>
      </c>
      <c r="F99" s="10">
        <v>0</v>
      </c>
      <c r="G99" s="56">
        <v>0</v>
      </c>
      <c r="H99" s="40">
        <f t="shared" si="1"/>
        <v>31919400.928406693</v>
      </c>
      <c r="I99" s="1"/>
      <c r="J99" s="1"/>
      <c r="K99" s="1"/>
    </row>
    <row r="100" spans="1:11" x14ac:dyDescent="0.25">
      <c r="A100" s="3" t="s">
        <v>226</v>
      </c>
      <c r="B100" t="s">
        <v>224</v>
      </c>
      <c r="C100" s="8" t="s">
        <v>227</v>
      </c>
      <c r="D100" s="26">
        <v>12219955.0185</v>
      </c>
      <c r="E100" s="10">
        <v>0</v>
      </c>
      <c r="F100" s="10">
        <v>0</v>
      </c>
      <c r="G100" s="56">
        <v>0</v>
      </c>
      <c r="H100" s="40">
        <f t="shared" si="1"/>
        <v>12219955.0185</v>
      </c>
      <c r="I100" s="1"/>
      <c r="J100" s="1"/>
      <c r="K100" s="1"/>
    </row>
    <row r="101" spans="1:11" x14ac:dyDescent="0.25">
      <c r="A101" s="3" t="s">
        <v>228</v>
      </c>
      <c r="B101" t="s">
        <v>224</v>
      </c>
      <c r="C101" s="8" t="s">
        <v>229</v>
      </c>
      <c r="D101" s="26">
        <v>7612716.6166399997</v>
      </c>
      <c r="E101" s="10">
        <v>0</v>
      </c>
      <c r="F101" s="10">
        <v>0</v>
      </c>
      <c r="G101" s="56">
        <v>0</v>
      </c>
      <c r="H101" s="40">
        <f t="shared" si="1"/>
        <v>7612716.6166399997</v>
      </c>
      <c r="I101" s="1"/>
      <c r="J101" s="1"/>
      <c r="K101" s="1"/>
    </row>
    <row r="102" spans="1:11" x14ac:dyDescent="0.25">
      <c r="A102" s="3" t="s">
        <v>230</v>
      </c>
      <c r="B102" t="s">
        <v>231</v>
      </c>
      <c r="C102" s="8" t="s">
        <v>232</v>
      </c>
      <c r="D102" s="26">
        <v>169593677.574</v>
      </c>
      <c r="E102" s="10">
        <v>0</v>
      </c>
      <c r="F102" s="10">
        <v>0</v>
      </c>
      <c r="G102" s="56">
        <v>0</v>
      </c>
      <c r="H102" s="40">
        <f t="shared" si="1"/>
        <v>169593677.574</v>
      </c>
      <c r="I102" s="1"/>
      <c r="J102" s="1"/>
      <c r="K102" s="1"/>
    </row>
    <row r="103" spans="1:11" x14ac:dyDescent="0.25">
      <c r="A103" s="3" t="s">
        <v>233</v>
      </c>
      <c r="B103" t="s">
        <v>231</v>
      </c>
      <c r="C103" s="8" t="s">
        <v>234</v>
      </c>
      <c r="D103" s="26">
        <v>67893199.785639971</v>
      </c>
      <c r="E103" s="10">
        <v>0</v>
      </c>
      <c r="F103" s="10">
        <v>0</v>
      </c>
      <c r="G103" s="56">
        <v>0</v>
      </c>
      <c r="H103" s="40">
        <f t="shared" si="1"/>
        <v>67893199.785639971</v>
      </c>
      <c r="I103" s="1"/>
      <c r="J103" s="1"/>
      <c r="K103" s="1"/>
    </row>
    <row r="104" spans="1:11" x14ac:dyDescent="0.25">
      <c r="A104" s="3" t="s">
        <v>235</v>
      </c>
      <c r="B104" t="s">
        <v>231</v>
      </c>
      <c r="C104" s="8" t="s">
        <v>236</v>
      </c>
      <c r="D104" s="26">
        <v>0</v>
      </c>
      <c r="E104" s="10">
        <v>0</v>
      </c>
      <c r="F104" s="10">
        <v>0</v>
      </c>
      <c r="G104" s="56">
        <v>0</v>
      </c>
      <c r="H104" s="40">
        <f t="shared" si="1"/>
        <v>0</v>
      </c>
      <c r="I104" s="1"/>
      <c r="J104" s="1"/>
      <c r="K104" s="1"/>
    </row>
    <row r="105" spans="1:11" x14ac:dyDescent="0.25">
      <c r="A105" s="3" t="s">
        <v>237</v>
      </c>
      <c r="B105" t="s">
        <v>238</v>
      </c>
      <c r="C105" s="8" t="s">
        <v>239</v>
      </c>
      <c r="D105" s="26">
        <v>7430972.7533779992</v>
      </c>
      <c r="E105" s="10">
        <v>0</v>
      </c>
      <c r="F105" s="10">
        <v>0</v>
      </c>
      <c r="G105" s="56">
        <v>0</v>
      </c>
      <c r="H105" s="40">
        <f t="shared" si="1"/>
        <v>7430972.7533779992</v>
      </c>
      <c r="I105" s="1"/>
      <c r="J105" s="1"/>
      <c r="K105" s="1"/>
    </row>
    <row r="106" spans="1:11" x14ac:dyDescent="0.25">
      <c r="A106" s="3" t="s">
        <v>240</v>
      </c>
      <c r="B106" t="s">
        <v>238</v>
      </c>
      <c r="C106" s="8" t="s">
        <v>241</v>
      </c>
      <c r="D106" s="26">
        <v>3490428.8850400001</v>
      </c>
      <c r="E106" s="10">
        <v>0</v>
      </c>
      <c r="F106" s="10">
        <v>0</v>
      </c>
      <c r="G106" s="56">
        <v>0</v>
      </c>
      <c r="H106" s="40">
        <f t="shared" si="1"/>
        <v>3490428.8850400001</v>
      </c>
      <c r="I106" s="1"/>
      <c r="J106" s="1"/>
      <c r="K106" s="1"/>
    </row>
    <row r="107" spans="1:11" x14ac:dyDescent="0.25">
      <c r="A107" s="3" t="s">
        <v>242</v>
      </c>
      <c r="B107" t="s">
        <v>238</v>
      </c>
      <c r="C107" s="8" t="s">
        <v>243</v>
      </c>
      <c r="D107" s="26">
        <v>2876412.6711119995</v>
      </c>
      <c r="E107" s="10">
        <v>0</v>
      </c>
      <c r="F107" s="10">
        <v>0</v>
      </c>
      <c r="G107" s="56">
        <v>0</v>
      </c>
      <c r="H107" s="40">
        <f t="shared" si="1"/>
        <v>2876412.6711119995</v>
      </c>
      <c r="I107" s="1"/>
      <c r="J107" s="1"/>
      <c r="K107" s="1"/>
    </row>
    <row r="108" spans="1:11" x14ac:dyDescent="0.25">
      <c r="A108" s="3" t="s">
        <v>244</v>
      </c>
      <c r="B108" t="s">
        <v>238</v>
      </c>
      <c r="C108" s="8" t="s">
        <v>245</v>
      </c>
      <c r="D108" s="26">
        <v>1848822.7540000002</v>
      </c>
      <c r="E108" s="10">
        <v>0</v>
      </c>
      <c r="F108" s="10">
        <v>0</v>
      </c>
      <c r="G108" s="56">
        <v>0</v>
      </c>
      <c r="H108" s="40">
        <f t="shared" si="1"/>
        <v>1848822.7540000002</v>
      </c>
      <c r="I108" s="1"/>
      <c r="J108" s="1"/>
      <c r="K108" s="1"/>
    </row>
    <row r="109" spans="1:11" x14ac:dyDescent="0.25">
      <c r="A109" s="3" t="s">
        <v>246</v>
      </c>
      <c r="B109" t="s">
        <v>238</v>
      </c>
      <c r="C109" s="8" t="s">
        <v>247</v>
      </c>
      <c r="D109" s="26">
        <v>4838439.4364</v>
      </c>
      <c r="E109" s="10">
        <v>0</v>
      </c>
      <c r="F109" s="10">
        <v>0</v>
      </c>
      <c r="G109" s="56">
        <v>0</v>
      </c>
      <c r="H109" s="40">
        <f t="shared" si="1"/>
        <v>4838439.4364</v>
      </c>
      <c r="I109" s="1"/>
      <c r="J109" s="1"/>
      <c r="K109" s="1"/>
    </row>
    <row r="110" spans="1:11" x14ac:dyDescent="0.25">
      <c r="A110" s="3" t="s">
        <v>248</v>
      </c>
      <c r="B110" t="s">
        <v>238</v>
      </c>
      <c r="C110" s="8" t="s">
        <v>249</v>
      </c>
      <c r="D110" s="26">
        <v>697680.90489999996</v>
      </c>
      <c r="E110" s="10">
        <v>0</v>
      </c>
      <c r="F110" s="10">
        <v>0</v>
      </c>
      <c r="G110" s="56">
        <v>0</v>
      </c>
      <c r="H110" s="40">
        <f t="shared" si="1"/>
        <v>697680.90489999996</v>
      </c>
      <c r="I110" s="1"/>
      <c r="J110" s="1"/>
      <c r="K110" s="1"/>
    </row>
    <row r="111" spans="1:11" x14ac:dyDescent="0.25">
      <c r="A111" s="3" t="s">
        <v>250</v>
      </c>
      <c r="B111" t="s">
        <v>251</v>
      </c>
      <c r="C111" s="8" t="s">
        <v>252</v>
      </c>
      <c r="D111" s="26">
        <v>2422906.5167769995</v>
      </c>
      <c r="E111" s="10">
        <v>0</v>
      </c>
      <c r="F111" s="10">
        <v>0</v>
      </c>
      <c r="G111" s="57">
        <v>0</v>
      </c>
      <c r="H111" s="40">
        <f t="shared" si="1"/>
        <v>2422906.5167769995</v>
      </c>
      <c r="I111" s="1"/>
      <c r="J111" s="1"/>
      <c r="K111" s="1"/>
    </row>
    <row r="112" spans="1:11" x14ac:dyDescent="0.25">
      <c r="A112" s="3" t="s">
        <v>253</v>
      </c>
      <c r="B112" t="s">
        <v>251</v>
      </c>
      <c r="C112" s="8" t="s">
        <v>254</v>
      </c>
      <c r="D112" s="26">
        <v>3652280.6644960004</v>
      </c>
      <c r="E112" s="10">
        <v>0</v>
      </c>
      <c r="F112" s="10">
        <v>0</v>
      </c>
      <c r="G112" s="56">
        <v>0</v>
      </c>
      <c r="H112" s="40">
        <f t="shared" si="1"/>
        <v>3652280.6644960004</v>
      </c>
      <c r="I112" s="1"/>
      <c r="J112" s="1"/>
      <c r="K112" s="1"/>
    </row>
    <row r="113" spans="1:11" x14ac:dyDescent="0.25">
      <c r="A113" s="3" t="s">
        <v>255</v>
      </c>
      <c r="B113" t="s">
        <v>251</v>
      </c>
      <c r="C113" s="8" t="s">
        <v>256</v>
      </c>
      <c r="D113" s="26">
        <v>1045301.5449999999</v>
      </c>
      <c r="E113" s="10">
        <v>0</v>
      </c>
      <c r="F113" s="10">
        <v>0</v>
      </c>
      <c r="G113" s="56">
        <v>0</v>
      </c>
      <c r="H113" s="40">
        <f t="shared" si="1"/>
        <v>1045301.5449999999</v>
      </c>
      <c r="I113" s="1"/>
      <c r="J113" s="1"/>
      <c r="K113" s="1"/>
    </row>
    <row r="114" spans="1:11" x14ac:dyDescent="0.25">
      <c r="A114" s="3" t="s">
        <v>257</v>
      </c>
      <c r="B114" t="s">
        <v>258</v>
      </c>
      <c r="C114" s="8" t="s">
        <v>259</v>
      </c>
      <c r="D114" s="26">
        <v>14047467.484000001</v>
      </c>
      <c r="E114" s="10">
        <v>0</v>
      </c>
      <c r="F114" s="10">
        <v>0</v>
      </c>
      <c r="G114" s="56">
        <v>0</v>
      </c>
      <c r="H114" s="40">
        <f t="shared" si="1"/>
        <v>14047467.484000001</v>
      </c>
      <c r="I114" s="1"/>
      <c r="J114" s="1"/>
      <c r="K114" s="1"/>
    </row>
    <row r="115" spans="1:11" x14ac:dyDescent="0.25">
      <c r="A115" s="3" t="s">
        <v>260</v>
      </c>
      <c r="B115" t="s">
        <v>258</v>
      </c>
      <c r="C115" s="8" t="s">
        <v>261</v>
      </c>
      <c r="D115" s="26">
        <v>2191490.3050000002</v>
      </c>
      <c r="E115" s="10">
        <v>0</v>
      </c>
      <c r="F115" s="10">
        <v>0</v>
      </c>
      <c r="G115" s="56">
        <v>0</v>
      </c>
      <c r="H115" s="40">
        <f t="shared" si="1"/>
        <v>2191490.3050000002</v>
      </c>
      <c r="I115" s="1"/>
      <c r="J115" s="1"/>
      <c r="K115" s="1"/>
    </row>
    <row r="116" spans="1:11" x14ac:dyDescent="0.25">
      <c r="A116" s="3" t="s">
        <v>262</v>
      </c>
      <c r="B116" t="s">
        <v>258</v>
      </c>
      <c r="C116" s="8" t="s">
        <v>263</v>
      </c>
      <c r="D116" s="26">
        <v>3474709.6760000004</v>
      </c>
      <c r="E116" s="10">
        <v>0</v>
      </c>
      <c r="F116" s="10">
        <v>0</v>
      </c>
      <c r="G116" s="56">
        <v>0</v>
      </c>
      <c r="H116" s="40">
        <f t="shared" si="1"/>
        <v>3474709.6760000004</v>
      </c>
      <c r="I116" s="1"/>
      <c r="J116" s="1"/>
      <c r="K116" s="1"/>
    </row>
    <row r="117" spans="1:11" x14ac:dyDescent="0.25">
      <c r="A117" s="3" t="s">
        <v>264</v>
      </c>
      <c r="B117" t="s">
        <v>258</v>
      </c>
      <c r="C117" s="8" t="s">
        <v>265</v>
      </c>
      <c r="D117" s="26">
        <v>2122775.7861580001</v>
      </c>
      <c r="E117" s="10">
        <v>0</v>
      </c>
      <c r="F117" s="10">
        <v>0</v>
      </c>
      <c r="G117" s="56">
        <v>0</v>
      </c>
      <c r="H117" s="40">
        <f t="shared" si="1"/>
        <v>2122775.7861580001</v>
      </c>
      <c r="I117" s="1"/>
      <c r="J117" s="1"/>
      <c r="K117" s="1"/>
    </row>
    <row r="118" spans="1:11" x14ac:dyDescent="0.25">
      <c r="A118" s="3" t="s">
        <v>266</v>
      </c>
      <c r="B118" t="s">
        <v>267</v>
      </c>
      <c r="C118" s="8" t="s">
        <v>268</v>
      </c>
      <c r="D118" s="26">
        <v>2398123.1231999998</v>
      </c>
      <c r="E118" s="10">
        <v>0</v>
      </c>
      <c r="F118" s="10">
        <v>0</v>
      </c>
      <c r="G118" s="56">
        <v>0</v>
      </c>
      <c r="H118" s="40">
        <f t="shared" si="1"/>
        <v>2398123.1231999998</v>
      </c>
      <c r="I118" s="1"/>
      <c r="J118" s="1"/>
      <c r="K118" s="1"/>
    </row>
    <row r="119" spans="1:11" x14ac:dyDescent="0.25">
      <c r="A119" s="3" t="s">
        <v>269</v>
      </c>
      <c r="B119" t="s">
        <v>267</v>
      </c>
      <c r="C119" s="8" t="s">
        <v>270</v>
      </c>
      <c r="D119" s="26">
        <v>2352112.5224499996</v>
      </c>
      <c r="E119" s="10">
        <v>0</v>
      </c>
      <c r="F119" s="10">
        <v>0</v>
      </c>
      <c r="G119" s="56">
        <v>0</v>
      </c>
      <c r="H119" s="40">
        <f t="shared" si="1"/>
        <v>2352112.5224499996</v>
      </c>
      <c r="I119" s="1"/>
      <c r="J119" s="1"/>
      <c r="K119" s="1"/>
    </row>
    <row r="120" spans="1:11" x14ac:dyDescent="0.25">
      <c r="A120" s="3" t="s">
        <v>271</v>
      </c>
      <c r="B120" t="s">
        <v>267</v>
      </c>
      <c r="C120" s="8" t="s">
        <v>272</v>
      </c>
      <c r="D120" s="26">
        <v>138256390.77799997</v>
      </c>
      <c r="E120" s="10">
        <v>0</v>
      </c>
      <c r="F120" s="10">
        <v>0</v>
      </c>
      <c r="G120" s="56">
        <v>0</v>
      </c>
      <c r="H120" s="40">
        <f t="shared" si="1"/>
        <v>138256390.77799997</v>
      </c>
      <c r="I120" s="1"/>
      <c r="J120" s="1"/>
      <c r="K120" s="1"/>
    </row>
    <row r="121" spans="1:11" x14ac:dyDescent="0.25">
      <c r="A121" s="3" t="s">
        <v>273</v>
      </c>
      <c r="B121" t="s">
        <v>274</v>
      </c>
      <c r="C121" s="8" t="s">
        <v>275</v>
      </c>
      <c r="D121" s="26">
        <v>720011.47580299969</v>
      </c>
      <c r="E121" s="10">
        <v>0</v>
      </c>
      <c r="F121" s="10">
        <v>0</v>
      </c>
      <c r="G121" s="56">
        <v>0</v>
      </c>
      <c r="H121" s="40">
        <f t="shared" si="1"/>
        <v>720011.47580299969</v>
      </c>
      <c r="I121" s="1"/>
      <c r="J121" s="1"/>
      <c r="K121" s="1"/>
    </row>
    <row r="122" spans="1:11" x14ac:dyDescent="0.25">
      <c r="A122" s="3" t="s">
        <v>276</v>
      </c>
      <c r="B122" t="s">
        <v>277</v>
      </c>
      <c r="C122" s="8" t="s">
        <v>278</v>
      </c>
      <c r="D122" s="26">
        <v>9974630.8879479989</v>
      </c>
      <c r="E122" s="10">
        <v>0</v>
      </c>
      <c r="F122" s="10">
        <v>0</v>
      </c>
      <c r="G122" s="56">
        <v>0</v>
      </c>
      <c r="H122" s="40">
        <f t="shared" si="1"/>
        <v>9974630.8879479989</v>
      </c>
      <c r="I122" s="1"/>
      <c r="J122" s="1"/>
      <c r="K122" s="1"/>
    </row>
    <row r="123" spans="1:11" x14ac:dyDescent="0.25">
      <c r="A123" s="3" t="s">
        <v>279</v>
      </c>
      <c r="B123" t="s">
        <v>280</v>
      </c>
      <c r="C123" s="8" t="s">
        <v>281</v>
      </c>
      <c r="D123" s="26">
        <v>13654462.3935</v>
      </c>
      <c r="E123" s="10">
        <v>-15074.822951683542</v>
      </c>
      <c r="F123" s="10">
        <v>0</v>
      </c>
      <c r="G123" s="56">
        <v>0</v>
      </c>
      <c r="H123" s="40">
        <f t="shared" si="1"/>
        <v>13639387.570548316</v>
      </c>
      <c r="I123" s="1"/>
      <c r="J123" s="1"/>
      <c r="K123" s="1"/>
    </row>
    <row r="124" spans="1:11" x14ac:dyDescent="0.25">
      <c r="A124" s="3" t="s">
        <v>282</v>
      </c>
      <c r="B124" t="s">
        <v>280</v>
      </c>
      <c r="C124" s="8" t="s">
        <v>283</v>
      </c>
      <c r="D124" s="26">
        <v>6346308.0161899999</v>
      </c>
      <c r="E124" s="10">
        <v>0</v>
      </c>
      <c r="F124" s="10">
        <v>0</v>
      </c>
      <c r="G124" s="56">
        <v>0</v>
      </c>
      <c r="H124" s="40">
        <f t="shared" si="1"/>
        <v>6346308.0161899999</v>
      </c>
      <c r="I124" s="1"/>
      <c r="J124" s="1"/>
      <c r="K124" s="1"/>
    </row>
    <row r="125" spans="1:11" x14ac:dyDescent="0.25">
      <c r="A125" s="3" t="s">
        <v>284</v>
      </c>
      <c r="B125" t="s">
        <v>280</v>
      </c>
      <c r="C125" s="8" t="s">
        <v>285</v>
      </c>
      <c r="D125" s="26">
        <v>5097135.9205199992</v>
      </c>
      <c r="E125" s="10">
        <v>0</v>
      </c>
      <c r="F125" s="10">
        <v>0</v>
      </c>
      <c r="G125" s="56">
        <v>0</v>
      </c>
      <c r="H125" s="40">
        <f t="shared" si="1"/>
        <v>5097135.9205199992</v>
      </c>
      <c r="I125" s="1"/>
      <c r="J125" s="1"/>
      <c r="K125" s="1"/>
    </row>
    <row r="126" spans="1:11" x14ac:dyDescent="0.25">
      <c r="A126" s="3" t="s">
        <v>286</v>
      </c>
      <c r="B126" t="s">
        <v>287</v>
      </c>
      <c r="C126" s="8" t="s">
        <v>288</v>
      </c>
      <c r="D126" s="26">
        <v>41442662.483450003</v>
      </c>
      <c r="E126" s="10">
        <v>0</v>
      </c>
      <c r="F126" s="10">
        <v>0</v>
      </c>
      <c r="G126" s="56">
        <v>0</v>
      </c>
      <c r="H126" s="40">
        <f t="shared" si="1"/>
        <v>41442662.483450003</v>
      </c>
      <c r="I126" s="1"/>
      <c r="J126" s="1"/>
      <c r="K126" s="1"/>
    </row>
    <row r="127" spans="1:11" x14ac:dyDescent="0.25">
      <c r="A127" s="3" t="s">
        <v>289</v>
      </c>
      <c r="B127" t="s">
        <v>287</v>
      </c>
      <c r="C127" s="8" t="s">
        <v>290</v>
      </c>
      <c r="D127" s="26">
        <v>3638952.3911990002</v>
      </c>
      <c r="E127" s="10">
        <v>0</v>
      </c>
      <c r="F127" s="10">
        <v>0</v>
      </c>
      <c r="G127" s="56">
        <v>0</v>
      </c>
      <c r="H127" s="40">
        <f t="shared" si="1"/>
        <v>3638952.3911990002</v>
      </c>
      <c r="I127" s="1"/>
      <c r="J127" s="1"/>
      <c r="K127" s="1"/>
    </row>
    <row r="128" spans="1:11" x14ac:dyDescent="0.25">
      <c r="A128" s="3" t="s">
        <v>291</v>
      </c>
      <c r="B128" t="s">
        <v>292</v>
      </c>
      <c r="C128" s="8" t="s">
        <v>293</v>
      </c>
      <c r="D128" s="26">
        <v>7989765.8030000003</v>
      </c>
      <c r="E128" s="10">
        <v>0</v>
      </c>
      <c r="F128" s="10">
        <v>0</v>
      </c>
      <c r="G128" s="56">
        <v>0</v>
      </c>
      <c r="H128" s="40">
        <f t="shared" si="1"/>
        <v>7989765.8030000003</v>
      </c>
      <c r="I128" s="1"/>
      <c r="J128" s="1"/>
      <c r="K128" s="1"/>
    </row>
    <row r="129" spans="1:11" x14ac:dyDescent="0.25">
      <c r="A129" s="3" t="s">
        <v>294</v>
      </c>
      <c r="B129" t="s">
        <v>292</v>
      </c>
      <c r="C129" s="8" t="s">
        <v>295</v>
      </c>
      <c r="D129" s="26">
        <v>27319224.710000001</v>
      </c>
      <c r="E129" s="10">
        <v>0</v>
      </c>
      <c r="F129" s="10">
        <v>0</v>
      </c>
      <c r="G129" s="56">
        <v>0</v>
      </c>
      <c r="H129" s="40">
        <f t="shared" si="1"/>
        <v>27319224.710000001</v>
      </c>
      <c r="I129" s="1"/>
      <c r="J129" s="1"/>
      <c r="K129" s="1"/>
    </row>
    <row r="130" spans="1:11" x14ac:dyDescent="0.25">
      <c r="A130" s="3" t="s">
        <v>296</v>
      </c>
      <c r="B130" t="s">
        <v>292</v>
      </c>
      <c r="C130" s="8" t="s">
        <v>297</v>
      </c>
      <c r="D130" s="26">
        <v>2870643.6300000004</v>
      </c>
      <c r="E130" s="10">
        <v>0</v>
      </c>
      <c r="F130" s="10">
        <v>0</v>
      </c>
      <c r="G130" s="56">
        <v>0</v>
      </c>
      <c r="H130" s="40">
        <f t="shared" si="1"/>
        <v>2870643.6300000004</v>
      </c>
      <c r="I130" s="1"/>
      <c r="J130" s="1"/>
      <c r="K130" s="1"/>
    </row>
    <row r="131" spans="1:11" x14ac:dyDescent="0.25">
      <c r="A131" s="3" t="s">
        <v>298</v>
      </c>
      <c r="B131" t="s">
        <v>292</v>
      </c>
      <c r="C131" s="8" t="s">
        <v>299</v>
      </c>
      <c r="D131" s="26">
        <v>0</v>
      </c>
      <c r="E131" s="10">
        <v>0</v>
      </c>
      <c r="F131" s="10">
        <v>0</v>
      </c>
      <c r="G131" s="57">
        <v>0</v>
      </c>
      <c r="H131" s="40">
        <f t="shared" si="1"/>
        <v>0</v>
      </c>
      <c r="I131" s="1"/>
      <c r="J131" s="1"/>
      <c r="K131" s="1"/>
    </row>
    <row r="132" spans="1:11" x14ac:dyDescent="0.25">
      <c r="A132" s="3" t="s">
        <v>300</v>
      </c>
      <c r="B132" t="s">
        <v>301</v>
      </c>
      <c r="C132" s="8" t="s">
        <v>302</v>
      </c>
      <c r="D132" s="26">
        <v>13473184.276000001</v>
      </c>
      <c r="E132" s="10">
        <v>0</v>
      </c>
      <c r="F132" s="10">
        <v>0</v>
      </c>
      <c r="G132" s="56">
        <v>0</v>
      </c>
      <c r="H132" s="40">
        <f t="shared" si="1"/>
        <v>13473184.276000001</v>
      </c>
      <c r="I132" s="1"/>
      <c r="J132" s="1"/>
      <c r="K132" s="1"/>
    </row>
    <row r="133" spans="1:11" x14ac:dyDescent="0.25">
      <c r="A133" s="3" t="s">
        <v>303</v>
      </c>
      <c r="B133" t="s">
        <v>301</v>
      </c>
      <c r="C133" s="8" t="s">
        <v>304</v>
      </c>
      <c r="D133" s="26">
        <v>7179700.2199999997</v>
      </c>
      <c r="E133" s="10">
        <v>0</v>
      </c>
      <c r="F133" s="10">
        <v>0</v>
      </c>
      <c r="G133" s="56">
        <v>0</v>
      </c>
      <c r="H133" s="40">
        <f t="shared" si="1"/>
        <v>7179700.2199999997</v>
      </c>
      <c r="I133" s="1"/>
      <c r="J133" s="1"/>
      <c r="K133" s="1"/>
    </row>
    <row r="134" spans="1:11" x14ac:dyDescent="0.25">
      <c r="A134" s="3" t="s">
        <v>305</v>
      </c>
      <c r="B134" t="s">
        <v>301</v>
      </c>
      <c r="C134" s="8" t="s">
        <v>306</v>
      </c>
      <c r="D134" s="26">
        <v>3285314.2958740001</v>
      </c>
      <c r="E134" s="10">
        <v>0</v>
      </c>
      <c r="F134" s="10">
        <v>0</v>
      </c>
      <c r="G134" s="56">
        <v>0</v>
      </c>
      <c r="H134" s="40">
        <f t="shared" si="1"/>
        <v>3285314.2958740001</v>
      </c>
      <c r="I134" s="1"/>
      <c r="J134" s="1"/>
      <c r="K134" s="1"/>
    </row>
    <row r="135" spans="1:11" x14ac:dyDescent="0.25">
      <c r="A135" s="3" t="s">
        <v>307</v>
      </c>
      <c r="B135" t="s">
        <v>301</v>
      </c>
      <c r="C135" s="8" t="s">
        <v>308</v>
      </c>
      <c r="D135" s="26">
        <v>4333938.7699999996</v>
      </c>
      <c r="E135" s="10">
        <v>0</v>
      </c>
      <c r="F135" s="10">
        <v>0</v>
      </c>
      <c r="G135" s="56">
        <v>0</v>
      </c>
      <c r="H135" s="40">
        <f t="shared" si="1"/>
        <v>4333938.7699999996</v>
      </c>
      <c r="I135" s="1"/>
      <c r="J135" s="1"/>
      <c r="K135" s="1"/>
    </row>
    <row r="136" spans="1:11" x14ac:dyDescent="0.25">
      <c r="A136" s="3" t="s">
        <v>309</v>
      </c>
      <c r="B136" t="s">
        <v>301</v>
      </c>
      <c r="C136" s="8" t="s">
        <v>310</v>
      </c>
      <c r="D136" s="26">
        <v>3530175.6519999998</v>
      </c>
      <c r="E136" s="10">
        <v>0</v>
      </c>
      <c r="F136" s="10">
        <v>0</v>
      </c>
      <c r="G136" s="56">
        <v>0</v>
      </c>
      <c r="H136" s="40">
        <f t="shared" si="1"/>
        <v>3530175.6519999998</v>
      </c>
      <c r="I136" s="1"/>
      <c r="J136" s="1"/>
      <c r="K136" s="1"/>
    </row>
    <row r="137" spans="1:11" x14ac:dyDescent="0.25">
      <c r="A137" s="3" t="s">
        <v>311</v>
      </c>
      <c r="B137" t="s">
        <v>301</v>
      </c>
      <c r="C137" s="8" t="s">
        <v>312</v>
      </c>
      <c r="D137" s="26">
        <v>4093697.8424250004</v>
      </c>
      <c r="E137" s="10">
        <v>0</v>
      </c>
      <c r="F137" s="10">
        <v>0</v>
      </c>
      <c r="G137" s="56">
        <v>0</v>
      </c>
      <c r="H137" s="40">
        <f t="shared" si="1"/>
        <v>4093697.8424250004</v>
      </c>
      <c r="I137" s="1"/>
      <c r="J137" s="1"/>
      <c r="K137" s="1"/>
    </row>
    <row r="138" spans="1:11" x14ac:dyDescent="0.25">
      <c r="A138" s="3" t="s">
        <v>313</v>
      </c>
      <c r="B138" t="s">
        <v>314</v>
      </c>
      <c r="C138" s="8" t="s">
        <v>315</v>
      </c>
      <c r="D138" s="26">
        <v>1229646.3384000002</v>
      </c>
      <c r="E138" s="10">
        <v>0</v>
      </c>
      <c r="F138" s="10">
        <v>0</v>
      </c>
      <c r="G138" s="56">
        <v>0</v>
      </c>
      <c r="H138" s="40">
        <f t="shared" si="1"/>
        <v>1229646.3384000002</v>
      </c>
      <c r="I138" s="1"/>
      <c r="J138" s="1"/>
      <c r="K138" s="1"/>
    </row>
    <row r="139" spans="1:11" x14ac:dyDescent="0.25">
      <c r="A139" s="3" t="s">
        <v>316</v>
      </c>
      <c r="B139" t="s">
        <v>314</v>
      </c>
      <c r="C139" s="8" t="s">
        <v>317</v>
      </c>
      <c r="D139" s="26">
        <v>1485060.2430399992</v>
      </c>
      <c r="E139" s="10">
        <v>0</v>
      </c>
      <c r="F139" s="10">
        <v>0</v>
      </c>
      <c r="G139" s="56">
        <v>0</v>
      </c>
      <c r="H139" s="40">
        <f t="shared" si="1"/>
        <v>1485060.2430399992</v>
      </c>
      <c r="I139" s="1"/>
      <c r="J139" s="1"/>
      <c r="K139" s="1"/>
    </row>
    <row r="140" spans="1:11" x14ac:dyDescent="0.25">
      <c r="A140" s="3" t="s">
        <v>318</v>
      </c>
      <c r="B140" t="s">
        <v>319</v>
      </c>
      <c r="C140" s="8" t="s">
        <v>320</v>
      </c>
      <c r="D140" s="26">
        <v>3792811.7438599998</v>
      </c>
      <c r="E140" s="10">
        <v>0</v>
      </c>
      <c r="F140" s="10">
        <v>0</v>
      </c>
      <c r="G140" s="56">
        <v>0</v>
      </c>
      <c r="H140" s="40">
        <f t="shared" si="1"/>
        <v>3792811.7438599998</v>
      </c>
      <c r="I140" s="1"/>
      <c r="J140" s="1"/>
      <c r="K140" s="1"/>
    </row>
    <row r="141" spans="1:11" x14ac:dyDescent="0.25">
      <c r="A141" s="3" t="s">
        <v>321</v>
      </c>
      <c r="B141" t="s">
        <v>319</v>
      </c>
      <c r="C141" s="8" t="s">
        <v>322</v>
      </c>
      <c r="D141" s="26">
        <v>0</v>
      </c>
      <c r="E141" s="10">
        <v>0</v>
      </c>
      <c r="F141" s="10">
        <v>0</v>
      </c>
      <c r="G141" s="56">
        <v>0</v>
      </c>
      <c r="H141" s="40">
        <f t="shared" si="1"/>
        <v>0</v>
      </c>
      <c r="I141" s="1"/>
      <c r="J141" s="1"/>
      <c r="K141" s="1"/>
    </row>
    <row r="142" spans="1:11" x14ac:dyDescent="0.25">
      <c r="A142" s="3" t="s">
        <v>323</v>
      </c>
      <c r="B142" t="s">
        <v>324</v>
      </c>
      <c r="C142" s="8" t="s">
        <v>325</v>
      </c>
      <c r="D142" s="26">
        <v>4762440.38</v>
      </c>
      <c r="E142" s="10">
        <v>0</v>
      </c>
      <c r="F142" s="10">
        <v>0</v>
      </c>
      <c r="G142" s="56">
        <v>0</v>
      </c>
      <c r="H142" s="40">
        <f t="shared" ref="H142:H205" si="2">SUM(D142:G142)</f>
        <v>4762440.38</v>
      </c>
      <c r="I142" s="1"/>
      <c r="J142" s="1"/>
      <c r="K142" s="1"/>
    </row>
    <row r="143" spans="1:11" x14ac:dyDescent="0.25">
      <c r="A143" s="3" t="s">
        <v>326</v>
      </c>
      <c r="B143" t="s">
        <v>324</v>
      </c>
      <c r="C143" s="8" t="s">
        <v>327</v>
      </c>
      <c r="D143" s="26">
        <v>3287567.2440000004</v>
      </c>
      <c r="E143" s="10">
        <v>0</v>
      </c>
      <c r="F143" s="10">
        <v>0</v>
      </c>
      <c r="G143" s="56">
        <v>0</v>
      </c>
      <c r="H143" s="40">
        <f t="shared" si="2"/>
        <v>3287567.2440000004</v>
      </c>
      <c r="I143" s="1"/>
      <c r="J143" s="1"/>
      <c r="K143" s="1"/>
    </row>
    <row r="144" spans="1:11" x14ac:dyDescent="0.25">
      <c r="A144" s="3" t="s">
        <v>328</v>
      </c>
      <c r="B144" t="s">
        <v>329</v>
      </c>
      <c r="C144" s="8" t="s">
        <v>330</v>
      </c>
      <c r="D144" s="26">
        <v>0</v>
      </c>
      <c r="E144" s="10">
        <v>0</v>
      </c>
      <c r="F144" s="10">
        <v>0</v>
      </c>
      <c r="G144" s="56">
        <v>0</v>
      </c>
      <c r="H144" s="40">
        <f t="shared" si="2"/>
        <v>0</v>
      </c>
      <c r="I144" s="1"/>
      <c r="J144" s="1"/>
      <c r="K144" s="1"/>
    </row>
    <row r="145" spans="1:11" x14ac:dyDescent="0.25">
      <c r="A145" s="3" t="s">
        <v>331</v>
      </c>
      <c r="B145" t="s">
        <v>332</v>
      </c>
      <c r="C145" s="8" t="s">
        <v>333</v>
      </c>
      <c r="D145" s="26">
        <v>3104140.5</v>
      </c>
      <c r="E145" s="10">
        <v>0</v>
      </c>
      <c r="F145" s="10">
        <v>0</v>
      </c>
      <c r="G145" s="56">
        <v>0</v>
      </c>
      <c r="H145" s="40">
        <f t="shared" si="2"/>
        <v>3104140.5</v>
      </c>
      <c r="I145" s="1"/>
      <c r="J145" s="1"/>
      <c r="K145" s="1"/>
    </row>
    <row r="146" spans="1:11" x14ac:dyDescent="0.25">
      <c r="A146" s="3" t="s">
        <v>334</v>
      </c>
      <c r="B146" t="s">
        <v>332</v>
      </c>
      <c r="C146" s="8" t="s">
        <v>335</v>
      </c>
      <c r="D146" s="26">
        <v>13991193.142125001</v>
      </c>
      <c r="E146" s="10">
        <v>0</v>
      </c>
      <c r="F146" s="10">
        <v>0</v>
      </c>
      <c r="G146" s="56">
        <v>0</v>
      </c>
      <c r="H146" s="40">
        <f t="shared" si="2"/>
        <v>13991193.142125001</v>
      </c>
      <c r="I146" s="1"/>
      <c r="J146" s="1"/>
      <c r="K146" s="1"/>
    </row>
    <row r="147" spans="1:11" x14ac:dyDescent="0.25">
      <c r="A147" s="3" t="s">
        <v>336</v>
      </c>
      <c r="B147" t="s">
        <v>332</v>
      </c>
      <c r="C147" s="8" t="s">
        <v>337</v>
      </c>
      <c r="D147" s="26">
        <v>3218275.6289999997</v>
      </c>
      <c r="E147" s="10">
        <v>0</v>
      </c>
      <c r="F147" s="10">
        <v>0</v>
      </c>
      <c r="G147" s="56">
        <v>0</v>
      </c>
      <c r="H147" s="40">
        <f t="shared" si="2"/>
        <v>3218275.6289999997</v>
      </c>
      <c r="I147" s="1"/>
      <c r="J147" s="1"/>
      <c r="K147" s="1"/>
    </row>
    <row r="148" spans="1:11" x14ac:dyDescent="0.25">
      <c r="A148" s="3" t="s">
        <v>338</v>
      </c>
      <c r="B148" t="s">
        <v>332</v>
      </c>
      <c r="C148" s="8" t="s">
        <v>339</v>
      </c>
      <c r="D148" s="26">
        <v>3647108.49</v>
      </c>
      <c r="E148" s="10">
        <v>0</v>
      </c>
      <c r="F148" s="10">
        <v>0</v>
      </c>
      <c r="G148" s="56">
        <v>0</v>
      </c>
      <c r="H148" s="40">
        <f t="shared" si="2"/>
        <v>3647108.49</v>
      </c>
      <c r="I148" s="1"/>
      <c r="J148" s="1"/>
      <c r="K148" s="1"/>
    </row>
    <row r="149" spans="1:11" x14ac:dyDescent="0.25">
      <c r="A149" s="3" t="s">
        <v>340</v>
      </c>
      <c r="B149" t="s">
        <v>341</v>
      </c>
      <c r="C149" s="8" t="s">
        <v>342</v>
      </c>
      <c r="D149" s="26">
        <v>126810336.79700002</v>
      </c>
      <c r="E149" s="10">
        <v>0</v>
      </c>
      <c r="F149" s="10">
        <v>0</v>
      </c>
      <c r="G149" s="56">
        <v>0</v>
      </c>
      <c r="H149" s="40">
        <f t="shared" si="2"/>
        <v>126810336.79700002</v>
      </c>
      <c r="I149" s="1"/>
      <c r="J149" s="1"/>
      <c r="K149" s="1"/>
    </row>
    <row r="150" spans="1:11" x14ac:dyDescent="0.25">
      <c r="A150" s="3" t="s">
        <v>343</v>
      </c>
      <c r="B150" t="s">
        <v>341</v>
      </c>
      <c r="C150" s="8" t="s">
        <v>344</v>
      </c>
      <c r="D150" s="26">
        <v>80372733.56099999</v>
      </c>
      <c r="E150" s="10">
        <v>0</v>
      </c>
      <c r="F150" s="10">
        <v>0</v>
      </c>
      <c r="G150" s="56">
        <v>0</v>
      </c>
      <c r="H150" s="40">
        <f t="shared" si="2"/>
        <v>80372733.56099999</v>
      </c>
      <c r="I150" s="1"/>
      <c r="J150" s="1"/>
      <c r="K150" s="1"/>
    </row>
    <row r="151" spans="1:11" x14ac:dyDescent="0.25">
      <c r="A151" s="3" t="s">
        <v>345</v>
      </c>
      <c r="B151" t="s">
        <v>346</v>
      </c>
      <c r="C151" s="8" t="s">
        <v>347</v>
      </c>
      <c r="D151" s="10">
        <v>5179861.2919299994</v>
      </c>
      <c r="E151" s="10">
        <v>0</v>
      </c>
      <c r="F151" s="10">
        <v>0</v>
      </c>
      <c r="G151" s="56">
        <v>0</v>
      </c>
      <c r="H151" s="40">
        <f t="shared" si="2"/>
        <v>5179861.2919299994</v>
      </c>
      <c r="I151" s="1"/>
      <c r="J151" s="1"/>
      <c r="K151" s="1"/>
    </row>
    <row r="152" spans="1:11" x14ac:dyDescent="0.25">
      <c r="A152" s="3" t="s">
        <v>348</v>
      </c>
      <c r="B152" t="s">
        <v>346</v>
      </c>
      <c r="C152" s="8" t="s">
        <v>349</v>
      </c>
      <c r="D152" s="26">
        <v>4001736.0226800004</v>
      </c>
      <c r="E152" s="10">
        <v>0</v>
      </c>
      <c r="F152" s="10">
        <v>0</v>
      </c>
      <c r="G152" s="56">
        <v>0</v>
      </c>
      <c r="H152" s="40">
        <f t="shared" si="2"/>
        <v>4001736.0226800004</v>
      </c>
      <c r="I152" s="1"/>
      <c r="J152" s="1"/>
      <c r="K152" s="1"/>
    </row>
    <row r="153" spans="1:11" x14ac:dyDescent="0.25">
      <c r="A153" s="3" t="s">
        <v>350</v>
      </c>
      <c r="B153" t="s">
        <v>351</v>
      </c>
      <c r="C153" s="8" t="s">
        <v>352</v>
      </c>
      <c r="D153" s="26">
        <v>2772445.7338200002</v>
      </c>
      <c r="E153" s="10">
        <v>0</v>
      </c>
      <c r="F153" s="10">
        <v>0</v>
      </c>
      <c r="G153" s="56">
        <v>0</v>
      </c>
      <c r="H153" s="40">
        <f t="shared" si="2"/>
        <v>2772445.7338200002</v>
      </c>
      <c r="I153" s="1"/>
      <c r="J153" s="1"/>
      <c r="K153" s="1"/>
    </row>
    <row r="154" spans="1:11" x14ac:dyDescent="0.25">
      <c r="A154" s="3" t="s">
        <v>353</v>
      </c>
      <c r="B154" t="s">
        <v>351</v>
      </c>
      <c r="C154" s="8" t="s">
        <v>354</v>
      </c>
      <c r="D154" s="26">
        <v>9544203.2299999986</v>
      </c>
      <c r="E154" s="10">
        <v>0</v>
      </c>
      <c r="F154" s="10">
        <v>0</v>
      </c>
      <c r="G154" s="56">
        <v>0</v>
      </c>
      <c r="H154" s="40">
        <f t="shared" si="2"/>
        <v>9544203.2299999986</v>
      </c>
      <c r="I154" s="1"/>
      <c r="J154" s="1"/>
      <c r="K154" s="1"/>
    </row>
    <row r="155" spans="1:11" x14ac:dyDescent="0.25">
      <c r="A155" s="3" t="s">
        <v>355</v>
      </c>
      <c r="B155" t="s">
        <v>351</v>
      </c>
      <c r="C155" s="8" t="s">
        <v>356</v>
      </c>
      <c r="D155" s="26">
        <v>3420305.2949999999</v>
      </c>
      <c r="E155" s="10">
        <v>0</v>
      </c>
      <c r="F155" s="10">
        <v>0</v>
      </c>
      <c r="G155" s="56">
        <v>0</v>
      </c>
      <c r="H155" s="40">
        <f t="shared" si="2"/>
        <v>3420305.2949999999</v>
      </c>
      <c r="I155" s="1"/>
      <c r="J155" s="1"/>
      <c r="K155" s="1"/>
    </row>
    <row r="156" spans="1:11" x14ac:dyDescent="0.25">
      <c r="A156" s="3" t="s">
        <v>357</v>
      </c>
      <c r="B156" t="s">
        <v>358</v>
      </c>
      <c r="C156" s="8" t="s">
        <v>359</v>
      </c>
      <c r="D156" s="26">
        <v>2115365.0727599994</v>
      </c>
      <c r="E156" s="10">
        <v>0</v>
      </c>
      <c r="F156" s="10">
        <v>0</v>
      </c>
      <c r="G156" s="56">
        <v>0</v>
      </c>
      <c r="H156" s="40">
        <f t="shared" si="2"/>
        <v>2115365.0727599994</v>
      </c>
      <c r="I156" s="1"/>
      <c r="J156" s="1"/>
      <c r="K156" s="1"/>
    </row>
    <row r="157" spans="1:11" x14ac:dyDescent="0.25">
      <c r="A157" s="3" t="s">
        <v>360</v>
      </c>
      <c r="B157" t="s">
        <v>358</v>
      </c>
      <c r="C157" s="8" t="s">
        <v>361</v>
      </c>
      <c r="D157" s="26">
        <v>17461279.677229997</v>
      </c>
      <c r="E157" s="10">
        <v>39380.933811033145</v>
      </c>
      <c r="F157" s="10">
        <v>0</v>
      </c>
      <c r="G157" s="56">
        <v>0</v>
      </c>
      <c r="H157" s="40">
        <f t="shared" si="2"/>
        <v>17500660.611041032</v>
      </c>
      <c r="I157" s="1"/>
      <c r="J157" s="1"/>
      <c r="K157" s="1"/>
    </row>
    <row r="158" spans="1:11" x14ac:dyDescent="0.25">
      <c r="A158" s="3" t="s">
        <v>362</v>
      </c>
      <c r="B158" t="s">
        <v>358</v>
      </c>
      <c r="C158" s="8" t="s">
        <v>363</v>
      </c>
      <c r="D158" s="26">
        <v>1926333.5703499997</v>
      </c>
      <c r="E158" s="10">
        <v>0</v>
      </c>
      <c r="F158" s="10">
        <v>0</v>
      </c>
      <c r="G158" s="56">
        <v>0</v>
      </c>
      <c r="H158" s="40">
        <f t="shared" si="2"/>
        <v>1926333.5703499997</v>
      </c>
      <c r="I158" s="1"/>
      <c r="J158" s="1"/>
      <c r="K158" s="1"/>
    </row>
    <row r="159" spans="1:11" x14ac:dyDescent="0.25">
      <c r="A159" s="3" t="s">
        <v>364</v>
      </c>
      <c r="B159" t="s">
        <v>365</v>
      </c>
      <c r="C159" s="8" t="s">
        <v>366</v>
      </c>
      <c r="D159" s="26">
        <v>2195259.9159999997</v>
      </c>
      <c r="E159" s="10">
        <v>0</v>
      </c>
      <c r="F159" s="10">
        <v>0</v>
      </c>
      <c r="G159" s="56">
        <v>0</v>
      </c>
      <c r="H159" s="40">
        <f t="shared" si="2"/>
        <v>2195259.9159999997</v>
      </c>
      <c r="I159" s="1"/>
      <c r="J159" s="1"/>
      <c r="K159" s="1"/>
    </row>
    <row r="160" spans="1:11" x14ac:dyDescent="0.25">
      <c r="A160" s="3" t="s">
        <v>367</v>
      </c>
      <c r="B160" t="s">
        <v>365</v>
      </c>
      <c r="C160" s="8" t="s">
        <v>368</v>
      </c>
      <c r="D160" s="26">
        <v>2897062.003</v>
      </c>
      <c r="E160" s="10">
        <v>0</v>
      </c>
      <c r="F160" s="10">
        <v>0</v>
      </c>
      <c r="G160" s="56">
        <v>0</v>
      </c>
      <c r="H160" s="40">
        <f t="shared" si="2"/>
        <v>2897062.003</v>
      </c>
      <c r="I160" s="1"/>
      <c r="J160" s="1"/>
      <c r="K160" s="1"/>
    </row>
    <row r="161" spans="1:11" x14ac:dyDescent="0.25">
      <c r="A161" s="3" t="s">
        <v>369</v>
      </c>
      <c r="B161" t="s">
        <v>365</v>
      </c>
      <c r="C161" s="8" t="s">
        <v>370</v>
      </c>
      <c r="D161" s="26">
        <v>6527427.7440000009</v>
      </c>
      <c r="E161" s="10">
        <v>0</v>
      </c>
      <c r="F161" s="10">
        <v>0</v>
      </c>
      <c r="G161" s="56">
        <v>0</v>
      </c>
      <c r="H161" s="40">
        <f t="shared" si="2"/>
        <v>6527427.7440000009</v>
      </c>
      <c r="I161" s="1"/>
      <c r="J161" s="1"/>
      <c r="K161" s="1"/>
    </row>
    <row r="162" spans="1:11" x14ac:dyDescent="0.25">
      <c r="A162" s="3" t="s">
        <v>371</v>
      </c>
      <c r="B162" t="s">
        <v>372</v>
      </c>
      <c r="C162" s="8" t="s">
        <v>373</v>
      </c>
      <c r="D162" s="26">
        <v>721934.32409000001</v>
      </c>
      <c r="E162" s="10">
        <v>0</v>
      </c>
      <c r="F162" s="10">
        <v>0</v>
      </c>
      <c r="G162" s="56">
        <v>0</v>
      </c>
      <c r="H162" s="40">
        <f t="shared" si="2"/>
        <v>721934.32409000001</v>
      </c>
      <c r="I162" s="1"/>
      <c r="J162" s="1"/>
      <c r="K162" s="1"/>
    </row>
    <row r="163" spans="1:11" x14ac:dyDescent="0.25">
      <c r="A163" s="3" t="s">
        <v>374</v>
      </c>
      <c r="B163" t="s">
        <v>375</v>
      </c>
      <c r="C163" s="8" t="s">
        <v>376</v>
      </c>
      <c r="D163" s="26">
        <v>4078512.7731340001</v>
      </c>
      <c r="E163" s="10">
        <v>0</v>
      </c>
      <c r="F163" s="10">
        <v>0</v>
      </c>
      <c r="G163" s="56">
        <v>0</v>
      </c>
      <c r="H163" s="40">
        <f t="shared" si="2"/>
        <v>4078512.7731340001</v>
      </c>
      <c r="I163" s="1"/>
      <c r="J163" s="1"/>
      <c r="K163" s="1"/>
    </row>
    <row r="164" spans="1:11" x14ac:dyDescent="0.25">
      <c r="A164" s="3" t="s">
        <v>377</v>
      </c>
      <c r="B164" t="s">
        <v>375</v>
      </c>
      <c r="C164" s="8" t="s">
        <v>378</v>
      </c>
      <c r="D164" s="26">
        <v>3221226.8261100003</v>
      </c>
      <c r="E164" s="10">
        <v>0</v>
      </c>
      <c r="F164" s="10">
        <v>0</v>
      </c>
      <c r="G164" s="56">
        <v>0</v>
      </c>
      <c r="H164" s="40">
        <f t="shared" si="2"/>
        <v>3221226.8261100003</v>
      </c>
      <c r="I164" s="1"/>
      <c r="J164" s="1"/>
      <c r="K164" s="1"/>
    </row>
    <row r="165" spans="1:11" x14ac:dyDescent="0.25">
      <c r="A165" s="3" t="s">
        <v>379</v>
      </c>
      <c r="B165" t="s">
        <v>380</v>
      </c>
      <c r="C165" s="8" t="s">
        <v>381</v>
      </c>
      <c r="D165" s="26">
        <v>6610995.25</v>
      </c>
      <c r="E165" s="10">
        <v>0</v>
      </c>
      <c r="F165" s="10">
        <v>0</v>
      </c>
      <c r="G165" s="56">
        <v>0</v>
      </c>
      <c r="H165" s="40">
        <f t="shared" si="2"/>
        <v>6610995.25</v>
      </c>
      <c r="I165" s="1"/>
      <c r="J165" s="1"/>
      <c r="K165" s="1"/>
    </row>
    <row r="166" spans="1:11" x14ac:dyDescent="0.25">
      <c r="A166" s="3" t="s">
        <v>382</v>
      </c>
      <c r="B166" t="s">
        <v>380</v>
      </c>
      <c r="C166" s="8" t="s">
        <v>383</v>
      </c>
      <c r="D166" s="26">
        <v>1880500.6441799996</v>
      </c>
      <c r="E166" s="10">
        <v>0</v>
      </c>
      <c r="F166" s="10">
        <v>0</v>
      </c>
      <c r="G166" s="56">
        <v>0</v>
      </c>
      <c r="H166" s="40">
        <f t="shared" si="2"/>
        <v>1880500.6441799996</v>
      </c>
      <c r="I166" s="1"/>
      <c r="J166" s="1"/>
      <c r="K166" s="1"/>
    </row>
    <row r="167" spans="1:11" x14ac:dyDescent="0.25">
      <c r="A167" s="3" t="s">
        <v>384</v>
      </c>
      <c r="B167" t="s">
        <v>385</v>
      </c>
      <c r="C167" s="8" t="s">
        <v>386</v>
      </c>
      <c r="D167" s="26">
        <v>3857337.9419819983</v>
      </c>
      <c r="E167" s="10">
        <v>0</v>
      </c>
      <c r="F167" s="10">
        <v>0</v>
      </c>
      <c r="G167" s="56">
        <v>0</v>
      </c>
      <c r="H167" s="40">
        <f t="shared" si="2"/>
        <v>3857337.9419819983</v>
      </c>
      <c r="I167" s="1"/>
      <c r="J167" s="1"/>
      <c r="K167" s="1"/>
    </row>
    <row r="168" spans="1:11" x14ac:dyDescent="0.25">
      <c r="A168" s="3" t="s">
        <v>387</v>
      </c>
      <c r="B168" t="s">
        <v>388</v>
      </c>
      <c r="C168" s="8" t="s">
        <v>389</v>
      </c>
      <c r="D168" s="26">
        <v>454763.92431999941</v>
      </c>
      <c r="E168" s="10">
        <v>0</v>
      </c>
      <c r="F168" s="10">
        <v>0</v>
      </c>
      <c r="G168" s="56">
        <v>0</v>
      </c>
      <c r="H168" s="40">
        <f t="shared" si="2"/>
        <v>454763.92431999941</v>
      </c>
      <c r="I168" s="1"/>
      <c r="J168" s="1"/>
      <c r="K168" s="1"/>
    </row>
    <row r="169" spans="1:11" x14ac:dyDescent="0.25">
      <c r="A169" s="3" t="s">
        <v>390</v>
      </c>
      <c r="B169" t="s">
        <v>388</v>
      </c>
      <c r="C169" s="8" t="s">
        <v>391</v>
      </c>
      <c r="D169" s="26">
        <v>10040049.289850002</v>
      </c>
      <c r="E169" s="10">
        <v>0</v>
      </c>
      <c r="F169" s="10">
        <v>0</v>
      </c>
      <c r="G169" s="56">
        <v>0</v>
      </c>
      <c r="H169" s="40">
        <f t="shared" si="2"/>
        <v>10040049.289850002</v>
      </c>
      <c r="I169" s="1"/>
      <c r="J169" s="1"/>
      <c r="K169" s="1"/>
    </row>
    <row r="170" spans="1:11" x14ac:dyDescent="0.25">
      <c r="A170" s="3" t="s">
        <v>392</v>
      </c>
      <c r="B170" t="s">
        <v>393</v>
      </c>
      <c r="C170" s="8" t="s">
        <v>394</v>
      </c>
      <c r="D170" s="26">
        <v>4160760.946</v>
      </c>
      <c r="E170" s="10">
        <v>0</v>
      </c>
      <c r="F170" s="10">
        <v>0</v>
      </c>
      <c r="G170" s="56">
        <v>0</v>
      </c>
      <c r="H170" s="40">
        <f t="shared" si="2"/>
        <v>4160760.946</v>
      </c>
      <c r="I170" s="1"/>
      <c r="J170" s="1"/>
      <c r="K170" s="1"/>
    </row>
    <row r="171" spans="1:11" x14ac:dyDescent="0.25">
      <c r="A171" s="3" t="s">
        <v>395</v>
      </c>
      <c r="B171" t="s">
        <v>393</v>
      </c>
      <c r="C171" s="8" t="s">
        <v>396</v>
      </c>
      <c r="D171" s="26">
        <v>1382782.895976</v>
      </c>
      <c r="E171" s="10">
        <v>0</v>
      </c>
      <c r="F171" s="10">
        <v>0</v>
      </c>
      <c r="G171" s="56">
        <v>0</v>
      </c>
      <c r="H171" s="40">
        <f t="shared" si="2"/>
        <v>1382782.895976</v>
      </c>
      <c r="I171" s="1"/>
      <c r="J171" s="1"/>
      <c r="K171" s="1"/>
    </row>
    <row r="172" spans="1:11" x14ac:dyDescent="0.25">
      <c r="A172" s="3" t="s">
        <v>397</v>
      </c>
      <c r="B172" t="s">
        <v>393</v>
      </c>
      <c r="C172" s="8" t="s">
        <v>398</v>
      </c>
      <c r="D172" s="26">
        <v>3037369.4129999997</v>
      </c>
      <c r="E172" s="10">
        <v>0</v>
      </c>
      <c r="F172" s="10">
        <v>0</v>
      </c>
      <c r="G172" s="56">
        <v>0</v>
      </c>
      <c r="H172" s="40">
        <f t="shared" si="2"/>
        <v>3037369.4129999997</v>
      </c>
      <c r="I172" s="1"/>
      <c r="J172" s="1"/>
      <c r="K172" s="1"/>
    </row>
    <row r="173" spans="1:11" x14ac:dyDescent="0.25">
      <c r="A173" s="3" t="s">
        <v>399</v>
      </c>
      <c r="B173" t="s">
        <v>393</v>
      </c>
      <c r="C173" s="8" t="s">
        <v>400</v>
      </c>
      <c r="D173" s="26">
        <v>1790644.963</v>
      </c>
      <c r="E173" s="10">
        <v>0</v>
      </c>
      <c r="F173" s="10">
        <v>0</v>
      </c>
      <c r="G173" s="56">
        <v>0</v>
      </c>
      <c r="H173" s="40">
        <f t="shared" si="2"/>
        <v>1790644.963</v>
      </c>
      <c r="I173" s="1"/>
      <c r="J173" s="1"/>
      <c r="K173" s="1"/>
    </row>
    <row r="174" spans="1:11" x14ac:dyDescent="0.25">
      <c r="A174" s="3" t="s">
        <v>401</v>
      </c>
      <c r="B174" t="s">
        <v>393</v>
      </c>
      <c r="C174" s="8" t="s">
        <v>402</v>
      </c>
      <c r="D174" s="26">
        <v>753008.93489599985</v>
      </c>
      <c r="E174" s="10">
        <v>0</v>
      </c>
      <c r="F174" s="10">
        <v>0</v>
      </c>
      <c r="G174" s="56">
        <v>0</v>
      </c>
      <c r="H174" s="40">
        <f t="shared" si="2"/>
        <v>753008.93489599985</v>
      </c>
      <c r="I174" s="1"/>
      <c r="J174" s="1"/>
      <c r="K174" s="1"/>
    </row>
    <row r="175" spans="1:11" x14ac:dyDescent="0.25">
      <c r="A175" s="3" t="s">
        <v>403</v>
      </c>
      <c r="B175" t="s">
        <v>404</v>
      </c>
      <c r="C175" s="3" t="s">
        <v>405</v>
      </c>
      <c r="D175" s="26">
        <v>6055149.0827580011</v>
      </c>
      <c r="E175" s="10">
        <v>0</v>
      </c>
      <c r="F175" s="10">
        <v>0</v>
      </c>
      <c r="G175" s="56">
        <v>0</v>
      </c>
      <c r="H175" s="40">
        <f t="shared" si="2"/>
        <v>6055149.0827580011</v>
      </c>
      <c r="I175" s="1"/>
      <c r="J175" s="1"/>
      <c r="K175" s="1"/>
    </row>
    <row r="176" spans="1:11" x14ac:dyDescent="0.25">
      <c r="A176" s="3" t="s">
        <v>406</v>
      </c>
      <c r="B176" t="s">
        <v>404</v>
      </c>
      <c r="C176" s="8" t="s">
        <v>407</v>
      </c>
      <c r="D176" s="26">
        <v>2806928.8258400001</v>
      </c>
      <c r="E176" s="10">
        <v>0</v>
      </c>
      <c r="F176" s="10">
        <v>0</v>
      </c>
      <c r="G176" s="56">
        <v>0</v>
      </c>
      <c r="H176" s="40">
        <f t="shared" si="2"/>
        <v>2806928.8258400001</v>
      </c>
      <c r="I176" s="1"/>
      <c r="J176" s="1"/>
      <c r="K176" s="1"/>
    </row>
    <row r="177" spans="1:11" x14ac:dyDescent="0.25">
      <c r="A177" s="3" t="s">
        <v>408</v>
      </c>
      <c r="B177" t="s">
        <v>404</v>
      </c>
      <c r="C177" s="8" t="s">
        <v>409</v>
      </c>
      <c r="D177" s="26">
        <v>4449050.2050499991</v>
      </c>
      <c r="E177" s="10">
        <v>0</v>
      </c>
      <c r="F177" s="10">
        <v>0</v>
      </c>
      <c r="G177" s="57">
        <v>0</v>
      </c>
      <c r="H177" s="40">
        <f t="shared" si="2"/>
        <v>4449050.2050499991</v>
      </c>
      <c r="I177" s="1"/>
      <c r="J177" s="1"/>
      <c r="K177" s="1"/>
    </row>
    <row r="178" spans="1:11" x14ac:dyDescent="0.25">
      <c r="A178" s="3" t="s">
        <v>410</v>
      </c>
      <c r="B178" t="s">
        <v>404</v>
      </c>
      <c r="C178" s="8" t="s">
        <v>411</v>
      </c>
      <c r="D178" s="26">
        <v>37244416.801999994</v>
      </c>
      <c r="E178" s="10">
        <v>0</v>
      </c>
      <c r="F178" s="10">
        <v>0</v>
      </c>
      <c r="G178" s="56">
        <v>0</v>
      </c>
      <c r="H178" s="40">
        <f t="shared" si="2"/>
        <v>37244416.801999994</v>
      </c>
      <c r="I178" s="1"/>
      <c r="J178" s="1"/>
      <c r="K178" s="1"/>
    </row>
    <row r="179" spans="1:11" x14ac:dyDescent="0.25">
      <c r="A179" s="3" t="s">
        <v>412</v>
      </c>
      <c r="B179" t="s">
        <v>404</v>
      </c>
      <c r="C179" s="8" t="s">
        <v>413</v>
      </c>
      <c r="D179" s="26">
        <v>15014058.850419998</v>
      </c>
      <c r="E179" s="10">
        <v>0</v>
      </c>
      <c r="F179" s="10">
        <v>0</v>
      </c>
      <c r="G179" s="56">
        <v>0</v>
      </c>
      <c r="H179" s="40">
        <f t="shared" si="2"/>
        <v>15014058.850419998</v>
      </c>
      <c r="I179" s="1"/>
      <c r="J179" s="1"/>
      <c r="K179" s="1"/>
    </row>
    <row r="180" spans="1:11" x14ac:dyDescent="0.25">
      <c r="A180" s="3" t="s">
        <v>414</v>
      </c>
      <c r="B180" t="s">
        <v>404</v>
      </c>
      <c r="C180" s="8" t="s">
        <v>415</v>
      </c>
      <c r="D180" s="26">
        <v>187158459.45000002</v>
      </c>
      <c r="E180" s="10">
        <v>0</v>
      </c>
      <c r="F180" s="10">
        <v>0</v>
      </c>
      <c r="G180" s="56">
        <v>0</v>
      </c>
      <c r="H180" s="40">
        <f t="shared" si="2"/>
        <v>187158459.45000002</v>
      </c>
      <c r="I180" s="1"/>
      <c r="J180" s="1"/>
      <c r="K180" s="1"/>
    </row>
    <row r="181" spans="1:11" x14ac:dyDescent="0.25">
      <c r="A181" s="3" t="s">
        <v>416</v>
      </c>
      <c r="B181" t="s">
        <v>404</v>
      </c>
      <c r="C181" s="8" t="s">
        <v>417</v>
      </c>
      <c r="D181" s="26">
        <v>0</v>
      </c>
      <c r="E181" s="10">
        <v>0</v>
      </c>
      <c r="F181" s="10">
        <v>0</v>
      </c>
      <c r="G181" s="57">
        <v>0</v>
      </c>
      <c r="H181" s="40">
        <f t="shared" si="2"/>
        <v>0</v>
      </c>
      <c r="I181" s="1"/>
      <c r="J181" s="1"/>
      <c r="K181" s="1"/>
    </row>
    <row r="182" spans="1:11" x14ac:dyDescent="0.25">
      <c r="A182" s="3" t="s">
        <v>418</v>
      </c>
      <c r="B182" t="s">
        <v>404</v>
      </c>
      <c r="C182" s="8" t="s">
        <v>419</v>
      </c>
      <c r="D182" s="26">
        <v>12045549.848855002</v>
      </c>
      <c r="E182" s="10">
        <v>0</v>
      </c>
      <c r="F182" s="10">
        <v>0</v>
      </c>
      <c r="G182" s="56">
        <v>0</v>
      </c>
      <c r="H182" s="40">
        <f t="shared" si="2"/>
        <v>12045549.848855002</v>
      </c>
      <c r="I182" s="1"/>
      <c r="J182" s="1"/>
      <c r="K182" s="1"/>
    </row>
    <row r="183" spans="1:11" x14ac:dyDescent="0.25">
      <c r="A183" s="3" t="s">
        <v>420</v>
      </c>
      <c r="B183" t="s">
        <v>404</v>
      </c>
      <c r="C183" s="8" t="s">
        <v>421</v>
      </c>
      <c r="D183" s="26">
        <v>0</v>
      </c>
      <c r="E183" s="10">
        <v>0</v>
      </c>
      <c r="F183" s="10">
        <v>0</v>
      </c>
      <c r="G183" s="56">
        <v>0</v>
      </c>
      <c r="H183" s="40">
        <f t="shared" si="2"/>
        <v>0</v>
      </c>
      <c r="I183" s="1"/>
      <c r="J183" s="1"/>
      <c r="K183" s="1"/>
    </row>
    <row r="184" spans="1:11" x14ac:dyDescent="0.25">
      <c r="A184" s="3" t="s">
        <v>422</v>
      </c>
      <c r="B184" t="s">
        <v>404</v>
      </c>
      <c r="C184" s="8" t="s">
        <v>423</v>
      </c>
      <c r="D184" s="26">
        <v>0</v>
      </c>
      <c r="E184" s="10">
        <v>0</v>
      </c>
      <c r="F184" s="10">
        <v>0</v>
      </c>
      <c r="G184" s="56">
        <v>0</v>
      </c>
      <c r="H184" s="40">
        <f t="shared" si="2"/>
        <v>0</v>
      </c>
      <c r="I184" s="1"/>
      <c r="J184" s="1"/>
      <c r="K184" s="1"/>
    </row>
    <row r="185" spans="1:11" x14ac:dyDescent="0.25">
      <c r="A185" s="3" t="s">
        <v>424</v>
      </c>
      <c r="B185" t="s">
        <v>404</v>
      </c>
      <c r="C185" s="8" t="s">
        <v>425</v>
      </c>
      <c r="D185" s="26">
        <v>613563.14332000026</v>
      </c>
      <c r="E185" s="10">
        <v>0</v>
      </c>
      <c r="F185" s="10">
        <v>0</v>
      </c>
      <c r="G185" s="57">
        <v>0</v>
      </c>
      <c r="H185" s="40">
        <f t="shared" si="2"/>
        <v>613563.14332000026</v>
      </c>
      <c r="I185" s="1"/>
      <c r="J185" s="1"/>
      <c r="K185" s="1"/>
    </row>
    <row r="186" spans="1:11" x14ac:dyDescent="0.25">
      <c r="A186" s="3" t="s">
        <v>426</v>
      </c>
      <c r="B186" t="s">
        <v>404</v>
      </c>
      <c r="C186" s="8" t="s">
        <v>427</v>
      </c>
      <c r="D186" s="26">
        <v>0</v>
      </c>
      <c r="E186" s="10">
        <v>0</v>
      </c>
      <c r="F186" s="10">
        <v>0</v>
      </c>
      <c r="G186" s="56">
        <v>0</v>
      </c>
      <c r="H186" s="40">
        <f t="shared" si="2"/>
        <v>0</v>
      </c>
      <c r="I186" s="1"/>
      <c r="J186" s="1"/>
      <c r="K186" s="1"/>
    </row>
    <row r="187" spans="1:11" x14ac:dyDescent="0.25">
      <c r="A187" s="3">
        <v>3200</v>
      </c>
      <c r="B187" t="s">
        <v>428</v>
      </c>
      <c r="C187" s="8" t="s">
        <v>429</v>
      </c>
      <c r="D187" s="26">
        <v>6905126.3795000007</v>
      </c>
      <c r="E187" s="10">
        <v>0</v>
      </c>
      <c r="F187" s="10">
        <v>0</v>
      </c>
      <c r="G187" s="56">
        <v>0</v>
      </c>
      <c r="H187" s="40">
        <f t="shared" si="2"/>
        <v>6905126.3795000007</v>
      </c>
      <c r="I187" s="1"/>
      <c r="J187" s="1"/>
      <c r="K187" s="1"/>
    </row>
    <row r="188" spans="1:11" x14ac:dyDescent="0.25">
      <c r="A188" s="3">
        <v>3210</v>
      </c>
      <c r="B188" t="s">
        <v>428</v>
      </c>
      <c r="C188" s="8" t="s">
        <v>430</v>
      </c>
      <c r="D188" s="26">
        <v>6281074.5008800002</v>
      </c>
      <c r="E188" s="10">
        <v>0</v>
      </c>
      <c r="F188" s="10">
        <v>0</v>
      </c>
      <c r="G188" s="56">
        <v>0</v>
      </c>
      <c r="H188" s="40">
        <f t="shared" si="2"/>
        <v>6281074.5008800002</v>
      </c>
      <c r="I188" s="1"/>
      <c r="J188" s="1"/>
      <c r="K188" s="1"/>
    </row>
    <row r="189" spans="1:11" x14ac:dyDescent="0.25">
      <c r="A189" s="3">
        <v>3220</v>
      </c>
      <c r="B189" t="s">
        <v>428</v>
      </c>
      <c r="C189" s="8" t="s">
        <v>431</v>
      </c>
      <c r="D189" s="26">
        <v>2791805.3951019999</v>
      </c>
      <c r="E189" s="10">
        <v>0</v>
      </c>
      <c r="F189" s="10">
        <v>0</v>
      </c>
      <c r="G189" s="56">
        <v>0</v>
      </c>
      <c r="H189" s="40">
        <f t="shared" si="2"/>
        <v>2791805.3951019999</v>
      </c>
      <c r="I189" s="1"/>
      <c r="J189" s="1"/>
      <c r="K189" s="1"/>
    </row>
    <row r="190" spans="1:11" x14ac:dyDescent="0.25">
      <c r="A190" s="3">
        <v>3230</v>
      </c>
      <c r="B190" t="s">
        <v>428</v>
      </c>
      <c r="C190" s="8" t="s">
        <v>432</v>
      </c>
      <c r="D190" s="26">
        <v>1281726.7192499998</v>
      </c>
      <c r="E190" s="10">
        <v>0</v>
      </c>
      <c r="F190" s="10">
        <v>0</v>
      </c>
      <c r="G190" s="56">
        <v>0</v>
      </c>
      <c r="H190" s="40">
        <f t="shared" si="2"/>
        <v>1281726.7192499998</v>
      </c>
      <c r="I190" s="1"/>
      <c r="J190" s="1"/>
      <c r="K190" s="1"/>
    </row>
    <row r="191" spans="1:11" x14ac:dyDescent="0.25">
      <c r="A191" s="3">
        <v>8001</v>
      </c>
      <c r="B191" t="s">
        <v>433</v>
      </c>
      <c r="C191" t="s">
        <v>434</v>
      </c>
      <c r="D191" s="26">
        <v>237943028.57999995</v>
      </c>
      <c r="E191" s="10">
        <v>0</v>
      </c>
      <c r="F191" s="10">
        <v>0</v>
      </c>
      <c r="G191" s="56">
        <v>0</v>
      </c>
      <c r="H191" s="40">
        <f t="shared" si="2"/>
        <v>237943028.57999995</v>
      </c>
      <c r="I191" s="1"/>
      <c r="J191" s="1"/>
    </row>
    <row r="192" spans="1:11" x14ac:dyDescent="0.25">
      <c r="A192" s="54">
        <v>8041</v>
      </c>
      <c r="B192" s="3">
        <v>8041</v>
      </c>
      <c r="C192" s="54" t="s">
        <v>435</v>
      </c>
      <c r="D192" s="29">
        <v>0</v>
      </c>
      <c r="E192" s="10">
        <v>0</v>
      </c>
      <c r="F192" s="10">
        <v>0</v>
      </c>
      <c r="G192" s="56">
        <v>0</v>
      </c>
      <c r="H192" s="40">
        <f t="shared" si="2"/>
        <v>0</v>
      </c>
      <c r="I192" s="1"/>
      <c r="J192" s="1"/>
    </row>
    <row r="193" spans="1:10" x14ac:dyDescent="0.25">
      <c r="A193" s="54">
        <v>8042</v>
      </c>
      <c r="B193" s="3">
        <v>8042</v>
      </c>
      <c r="C193" s="54" t="s">
        <v>436</v>
      </c>
      <c r="D193" s="29">
        <v>0</v>
      </c>
      <c r="E193" s="10">
        <v>0</v>
      </c>
      <c r="F193" s="10">
        <v>0</v>
      </c>
      <c r="G193" s="56">
        <v>0</v>
      </c>
      <c r="H193" s="40">
        <f t="shared" si="2"/>
        <v>0</v>
      </c>
      <c r="I193" s="1"/>
      <c r="J193" s="1"/>
    </row>
    <row r="194" spans="1:10" x14ac:dyDescent="0.25">
      <c r="A194" s="54">
        <v>9025</v>
      </c>
      <c r="B194" s="3">
        <v>9025</v>
      </c>
      <c r="C194" s="54" t="s">
        <v>437</v>
      </c>
      <c r="D194" s="29">
        <v>0</v>
      </c>
      <c r="E194" s="10">
        <v>0</v>
      </c>
      <c r="F194" s="10">
        <v>0</v>
      </c>
      <c r="G194" s="56">
        <v>0</v>
      </c>
      <c r="H194" s="40">
        <f t="shared" si="2"/>
        <v>0</v>
      </c>
      <c r="I194" s="1"/>
      <c r="J194" s="1"/>
    </row>
    <row r="195" spans="1:10" x14ac:dyDescent="0.25">
      <c r="A195" s="3">
        <v>9030</v>
      </c>
      <c r="B195" s="3">
        <v>9030</v>
      </c>
      <c r="C195" s="3" t="s">
        <v>438</v>
      </c>
      <c r="D195" s="1">
        <v>0</v>
      </c>
      <c r="E195" s="10">
        <v>0</v>
      </c>
      <c r="F195" s="10">
        <v>0</v>
      </c>
      <c r="G195" s="56">
        <v>0</v>
      </c>
      <c r="H195" s="40">
        <f t="shared" si="2"/>
        <v>0</v>
      </c>
      <c r="I195" s="1"/>
      <c r="J195" s="1"/>
    </row>
    <row r="196" spans="1:10" x14ac:dyDescent="0.25">
      <c r="A196" s="3">
        <v>9035</v>
      </c>
      <c r="B196" s="3">
        <v>9035</v>
      </c>
      <c r="C196" s="3" t="s">
        <v>439</v>
      </c>
      <c r="D196" s="1">
        <v>0</v>
      </c>
      <c r="E196" s="10">
        <v>0</v>
      </c>
      <c r="F196" s="10">
        <v>0</v>
      </c>
      <c r="G196" s="56">
        <v>0</v>
      </c>
      <c r="H196" s="40">
        <f t="shared" si="2"/>
        <v>0</v>
      </c>
      <c r="I196" s="1"/>
      <c r="J196" s="1"/>
    </row>
    <row r="197" spans="1:10" x14ac:dyDescent="0.25">
      <c r="A197" s="3">
        <v>9040</v>
      </c>
      <c r="B197" s="3">
        <v>9040</v>
      </c>
      <c r="C197" s="3" t="s">
        <v>440</v>
      </c>
      <c r="D197" s="1">
        <v>0</v>
      </c>
      <c r="E197" s="10">
        <v>0</v>
      </c>
      <c r="F197" s="10">
        <v>0</v>
      </c>
      <c r="G197" s="56">
        <v>0</v>
      </c>
      <c r="H197" s="40">
        <f t="shared" si="2"/>
        <v>0</v>
      </c>
      <c r="I197" s="1"/>
      <c r="J197" s="1"/>
    </row>
    <row r="198" spans="1:10" x14ac:dyDescent="0.25">
      <c r="A198" s="3">
        <v>9045</v>
      </c>
      <c r="B198" s="3">
        <v>9045</v>
      </c>
      <c r="C198" s="3" t="s">
        <v>441</v>
      </c>
      <c r="D198" s="1">
        <v>0</v>
      </c>
      <c r="E198" s="10">
        <v>0</v>
      </c>
      <c r="F198" s="10">
        <v>0</v>
      </c>
      <c r="G198" s="56">
        <v>0</v>
      </c>
      <c r="H198" s="40">
        <f t="shared" si="2"/>
        <v>0</v>
      </c>
      <c r="I198" s="1"/>
      <c r="J198" s="1"/>
    </row>
    <row r="199" spans="1:10" x14ac:dyDescent="0.25">
      <c r="A199" s="3">
        <v>9050</v>
      </c>
      <c r="B199" s="3">
        <v>9050</v>
      </c>
      <c r="C199" s="3" t="s">
        <v>442</v>
      </c>
      <c r="D199" s="1">
        <v>0</v>
      </c>
      <c r="E199" s="10">
        <v>0</v>
      </c>
      <c r="F199" s="10">
        <v>0</v>
      </c>
      <c r="G199" s="56">
        <v>0</v>
      </c>
      <c r="H199" s="40">
        <f t="shared" si="2"/>
        <v>0</v>
      </c>
      <c r="I199" s="1"/>
    </row>
    <row r="200" spans="1:10" x14ac:dyDescent="0.25">
      <c r="A200" s="3">
        <v>9055</v>
      </c>
      <c r="B200" s="3">
        <v>9055</v>
      </c>
      <c r="C200" s="3" t="s">
        <v>443</v>
      </c>
      <c r="D200" s="1">
        <v>0</v>
      </c>
      <c r="E200" s="10">
        <v>0</v>
      </c>
      <c r="F200" s="10">
        <v>0</v>
      </c>
      <c r="G200" s="56">
        <v>0</v>
      </c>
      <c r="H200" s="40">
        <f t="shared" si="2"/>
        <v>0</v>
      </c>
      <c r="I200" s="1"/>
    </row>
    <row r="201" spans="1:10" x14ac:dyDescent="0.25">
      <c r="A201" s="3">
        <v>9060</v>
      </c>
      <c r="B201" s="3">
        <v>9060</v>
      </c>
      <c r="C201" s="3" t="s">
        <v>444</v>
      </c>
      <c r="D201" s="1">
        <v>0</v>
      </c>
      <c r="E201" s="10">
        <v>0</v>
      </c>
      <c r="F201" s="10">
        <v>0</v>
      </c>
      <c r="G201" s="56">
        <v>0</v>
      </c>
      <c r="H201" s="40">
        <f t="shared" si="2"/>
        <v>0</v>
      </c>
      <c r="I201" s="1"/>
    </row>
    <row r="202" spans="1:10" x14ac:dyDescent="0.25">
      <c r="A202" s="3">
        <v>9075</v>
      </c>
      <c r="B202" s="3">
        <v>9075</v>
      </c>
      <c r="C202" s="3" t="s">
        <v>445</v>
      </c>
      <c r="D202" s="1">
        <v>0</v>
      </c>
      <c r="E202" s="10">
        <v>0</v>
      </c>
      <c r="F202" s="10">
        <v>0</v>
      </c>
      <c r="G202" s="56">
        <v>0</v>
      </c>
      <c r="H202" s="40">
        <f t="shared" si="2"/>
        <v>0</v>
      </c>
      <c r="I202" s="1"/>
    </row>
    <row r="203" spans="1:10" x14ac:dyDescent="0.25">
      <c r="A203" s="3">
        <v>9095</v>
      </c>
      <c r="B203" s="3">
        <v>9095</v>
      </c>
      <c r="C203" s="3" t="s">
        <v>446</v>
      </c>
      <c r="D203" s="1">
        <v>0</v>
      </c>
      <c r="E203" s="10">
        <v>0</v>
      </c>
      <c r="F203" s="10">
        <v>0</v>
      </c>
      <c r="G203" s="56">
        <v>0</v>
      </c>
      <c r="H203" s="40">
        <f t="shared" si="2"/>
        <v>0</v>
      </c>
      <c r="I203" s="1"/>
    </row>
    <row r="204" spans="1:10" x14ac:dyDescent="0.25">
      <c r="A204" s="3">
        <v>9120</v>
      </c>
      <c r="B204" s="3">
        <v>9120</v>
      </c>
      <c r="C204" s="3" t="s">
        <v>447</v>
      </c>
      <c r="D204" s="1">
        <v>0</v>
      </c>
      <c r="E204" s="10">
        <v>0</v>
      </c>
      <c r="F204" s="10">
        <v>0</v>
      </c>
      <c r="G204" s="56">
        <v>0</v>
      </c>
      <c r="H204" s="40">
        <f t="shared" si="2"/>
        <v>0</v>
      </c>
      <c r="I204" s="1"/>
    </row>
    <row r="205" spans="1:10" x14ac:dyDescent="0.25">
      <c r="A205" s="3">
        <v>9125</v>
      </c>
      <c r="B205" s="3">
        <v>9125</v>
      </c>
      <c r="C205" s="3" t="s">
        <v>448</v>
      </c>
      <c r="D205" s="1">
        <v>0</v>
      </c>
      <c r="E205" s="10">
        <v>0</v>
      </c>
      <c r="F205" s="10">
        <v>0</v>
      </c>
      <c r="G205" s="56">
        <v>0</v>
      </c>
      <c r="H205" s="40">
        <f t="shared" si="2"/>
        <v>0</v>
      </c>
      <c r="I205" s="1"/>
    </row>
    <row r="206" spans="1:10" x14ac:dyDescent="0.25">
      <c r="A206" s="3">
        <v>9130</v>
      </c>
      <c r="B206" s="3">
        <v>9130</v>
      </c>
      <c r="C206" s="3" t="s">
        <v>449</v>
      </c>
      <c r="D206" s="1">
        <v>0</v>
      </c>
      <c r="E206" s="10">
        <v>0</v>
      </c>
      <c r="F206" s="10">
        <v>0</v>
      </c>
      <c r="G206" s="56">
        <v>0</v>
      </c>
      <c r="H206" s="40">
        <f t="shared" ref="H206:H214" si="3">SUM(D206:G206)</f>
        <v>0</v>
      </c>
      <c r="I206" s="1"/>
    </row>
    <row r="207" spans="1:10" x14ac:dyDescent="0.25">
      <c r="A207" s="3">
        <v>9135</v>
      </c>
      <c r="B207" s="3">
        <v>9135</v>
      </c>
      <c r="C207" s="3" t="s">
        <v>450</v>
      </c>
      <c r="D207" s="1">
        <v>0</v>
      </c>
      <c r="E207" s="10">
        <v>0</v>
      </c>
      <c r="F207" s="10">
        <v>0</v>
      </c>
      <c r="G207" s="56">
        <v>0</v>
      </c>
      <c r="H207" s="40">
        <f t="shared" si="3"/>
        <v>0</v>
      </c>
      <c r="I207" s="1"/>
    </row>
    <row r="208" spans="1:10" x14ac:dyDescent="0.25">
      <c r="A208" s="3">
        <v>9140</v>
      </c>
      <c r="B208" s="3">
        <v>9140</v>
      </c>
      <c r="C208" s="3" t="s">
        <v>451</v>
      </c>
      <c r="D208" s="1">
        <v>0</v>
      </c>
      <c r="E208" s="10">
        <v>0</v>
      </c>
      <c r="F208" s="10">
        <v>0</v>
      </c>
      <c r="G208" s="56">
        <v>0</v>
      </c>
      <c r="H208" s="40">
        <f t="shared" si="3"/>
        <v>0</v>
      </c>
      <c r="I208" s="1"/>
    </row>
    <row r="209" spans="1:9" x14ac:dyDescent="0.25">
      <c r="A209" s="3">
        <v>9145</v>
      </c>
      <c r="B209" s="3">
        <v>9145</v>
      </c>
      <c r="C209" s="3" t="s">
        <v>452</v>
      </c>
      <c r="D209" s="1">
        <v>0</v>
      </c>
      <c r="E209" s="10">
        <v>0</v>
      </c>
      <c r="F209" s="10">
        <v>0</v>
      </c>
      <c r="G209" s="56">
        <v>0</v>
      </c>
      <c r="H209" s="40">
        <f t="shared" si="3"/>
        <v>0</v>
      </c>
      <c r="I209" s="1"/>
    </row>
    <row r="210" spans="1:9" x14ac:dyDescent="0.25">
      <c r="A210" s="3">
        <v>9150</v>
      </c>
      <c r="B210" s="3">
        <v>9150</v>
      </c>
      <c r="C210" s="3" t="s">
        <v>453</v>
      </c>
      <c r="D210" s="1">
        <v>0</v>
      </c>
      <c r="E210" s="10">
        <v>0</v>
      </c>
      <c r="F210" s="10">
        <v>0</v>
      </c>
      <c r="G210" s="56">
        <v>0</v>
      </c>
      <c r="H210" s="40">
        <f t="shared" si="3"/>
        <v>0</v>
      </c>
      <c r="I210" s="1"/>
    </row>
    <row r="211" spans="1:9" x14ac:dyDescent="0.25">
      <c r="A211" s="3">
        <v>9160</v>
      </c>
      <c r="B211" s="3">
        <v>9160</v>
      </c>
      <c r="C211" s="3" t="s">
        <v>454</v>
      </c>
      <c r="D211" s="1">
        <v>0</v>
      </c>
      <c r="E211" s="10">
        <v>0</v>
      </c>
      <c r="F211" s="10">
        <v>0</v>
      </c>
      <c r="G211" s="56">
        <v>0</v>
      </c>
      <c r="H211" s="40">
        <f t="shared" si="3"/>
        <v>0</v>
      </c>
      <c r="I211" s="1"/>
    </row>
    <row r="212" spans="1:9" x14ac:dyDescent="0.25">
      <c r="A212" s="3">
        <v>9165</v>
      </c>
      <c r="B212" s="3">
        <v>9165</v>
      </c>
      <c r="C212" s="3" t="s">
        <v>455</v>
      </c>
      <c r="D212" s="1">
        <v>0</v>
      </c>
      <c r="E212" s="10">
        <v>0</v>
      </c>
      <c r="F212" s="10">
        <v>0</v>
      </c>
      <c r="G212" s="56">
        <v>0</v>
      </c>
      <c r="H212" s="40">
        <f t="shared" si="3"/>
        <v>0</v>
      </c>
      <c r="I212" s="1"/>
    </row>
    <row r="213" spans="1:9" x14ac:dyDescent="0.25">
      <c r="A213" s="3">
        <v>9170</v>
      </c>
      <c r="B213" s="3">
        <v>9170</v>
      </c>
      <c r="C213" s="3" t="s">
        <v>456</v>
      </c>
      <c r="D213" s="1">
        <v>0</v>
      </c>
      <c r="E213" s="10">
        <v>0</v>
      </c>
      <c r="F213" s="10">
        <v>0</v>
      </c>
      <c r="G213" s="56">
        <v>0</v>
      </c>
      <c r="H213" s="40">
        <f t="shared" si="3"/>
        <v>0</v>
      </c>
      <c r="I213" s="1"/>
    </row>
    <row r="214" spans="1:9" x14ac:dyDescent="0.25">
      <c r="A214" s="3">
        <v>9175</v>
      </c>
      <c r="B214" s="3">
        <v>9175</v>
      </c>
      <c r="C214" s="3" t="s">
        <v>457</v>
      </c>
      <c r="D214" s="1">
        <v>0</v>
      </c>
      <c r="E214" s="10">
        <v>0</v>
      </c>
      <c r="F214" s="10">
        <v>0</v>
      </c>
      <c r="G214" s="56">
        <v>0</v>
      </c>
      <c r="H214" s="40">
        <f t="shared" si="3"/>
        <v>0</v>
      </c>
      <c r="I214" s="1"/>
    </row>
    <row r="215" spans="1:9" x14ac:dyDescent="0.25">
      <c r="B215" s="3"/>
      <c r="H215" s="34"/>
      <c r="I215" s="1"/>
    </row>
    <row r="216" spans="1:9" x14ac:dyDescent="0.25">
      <c r="B216" t="s">
        <v>458</v>
      </c>
      <c r="D216" s="1">
        <f>SUM(D13:D214)</f>
        <v>5592073213.3280973</v>
      </c>
      <c r="E216" s="10">
        <v>0</v>
      </c>
      <c r="F216" s="10">
        <f>SUM(F13:F214)</f>
        <v>0</v>
      </c>
      <c r="G216" s="10">
        <f>SUM(G13:G214)</f>
        <v>0</v>
      </c>
      <c r="H216" s="40">
        <f>SUM(H13:H214)</f>
        <v>5593636879.4982805</v>
      </c>
      <c r="I216" s="1"/>
    </row>
    <row r="217" spans="1:9" x14ac:dyDescent="0.25">
      <c r="F217" s="1"/>
      <c r="G217" s="1"/>
      <c r="I217" s="1"/>
    </row>
    <row r="218" spans="1:9" x14ac:dyDescent="0.25">
      <c r="E218" s="10"/>
      <c r="F218" s="1"/>
      <c r="G218" s="1"/>
      <c r="H218" s="1"/>
      <c r="I218" s="1"/>
    </row>
    <row r="219" spans="1:9" x14ac:dyDescent="0.25">
      <c r="D219" s="26"/>
      <c r="E219" s="10"/>
      <c r="F219" s="10"/>
      <c r="G219" s="10"/>
      <c r="H219" s="1"/>
      <c r="I219" s="1"/>
    </row>
    <row r="220" spans="1:9" x14ac:dyDescent="0.25">
      <c r="D220" s="26"/>
      <c r="H220" s="26"/>
      <c r="I220" s="1"/>
    </row>
    <row r="221" spans="1:9" x14ac:dyDescent="0.25">
      <c r="E221" s="30"/>
      <c r="F221" s="31"/>
      <c r="G221" s="31"/>
      <c r="H221" s="1"/>
      <c r="I221" s="1"/>
    </row>
    <row r="222" spans="1:9" x14ac:dyDescent="0.25">
      <c r="E222" s="30"/>
      <c r="H222" s="1"/>
      <c r="I222" s="1"/>
    </row>
    <row r="223" spans="1:9" x14ac:dyDescent="0.25">
      <c r="E223" s="30"/>
      <c r="I223" s="1"/>
    </row>
    <row r="224" spans="1:9" x14ac:dyDescent="0.25">
      <c r="E224" s="30"/>
      <c r="I224" s="1"/>
    </row>
    <row r="225" spans="5:9" x14ac:dyDescent="0.25">
      <c r="E225" s="30"/>
      <c r="I225" s="1"/>
    </row>
    <row r="226" spans="5:9" x14ac:dyDescent="0.25">
      <c r="E226" s="30"/>
      <c r="I226" s="1"/>
    </row>
    <row r="227" spans="5:9" x14ac:dyDescent="0.25">
      <c r="E227" s="30"/>
      <c r="I227" s="1"/>
    </row>
    <row r="228" spans="5:9" x14ac:dyDescent="0.25">
      <c r="E228" s="30"/>
      <c r="I228" s="1"/>
    </row>
    <row r="229" spans="5:9" x14ac:dyDescent="0.25">
      <c r="E229" s="30"/>
      <c r="I229" s="1"/>
    </row>
    <row r="230" spans="5:9" x14ac:dyDescent="0.25">
      <c r="E230" s="30"/>
      <c r="I230" s="1"/>
    </row>
    <row r="231" spans="5:9" x14ac:dyDescent="0.25">
      <c r="E231" s="30"/>
      <c r="I231" s="1"/>
    </row>
    <row r="232" spans="5:9" x14ac:dyDescent="0.25">
      <c r="E232" s="30"/>
      <c r="I232" s="1"/>
    </row>
    <row r="233" spans="5:9" x14ac:dyDescent="0.25">
      <c r="E233" s="30"/>
      <c r="I233" s="1"/>
    </row>
    <row r="234" spans="5:9" x14ac:dyDescent="0.25">
      <c r="E234" s="30"/>
      <c r="I234" s="1"/>
    </row>
    <row r="235" spans="5:9" x14ac:dyDescent="0.25">
      <c r="E235" s="31"/>
      <c r="I235" s="1"/>
    </row>
    <row r="236" spans="5:9" x14ac:dyDescent="0.25">
      <c r="E236" s="31"/>
      <c r="I236" s="1"/>
    </row>
    <row r="237" spans="5:9" x14ac:dyDescent="0.25">
      <c r="E237" s="31"/>
      <c r="I237" s="1"/>
    </row>
    <row r="238" spans="5:9" x14ac:dyDescent="0.25">
      <c r="I238" s="1"/>
    </row>
    <row r="239" spans="5:9" x14ac:dyDescent="0.25">
      <c r="I239" s="1"/>
    </row>
    <row r="240" spans="5:9" x14ac:dyDescent="0.25">
      <c r="I240" s="1"/>
    </row>
    <row r="241" spans="9:9" x14ac:dyDescent="0.25">
      <c r="I241" s="1"/>
    </row>
    <row r="242" spans="9:9" x14ac:dyDescent="0.25">
      <c r="I242" s="1"/>
    </row>
    <row r="243" spans="9:9" x14ac:dyDescent="0.25">
      <c r="I243" s="1"/>
    </row>
    <row r="244" spans="9:9" x14ac:dyDescent="0.25">
      <c r="I244" s="1"/>
    </row>
    <row r="245" spans="9:9" x14ac:dyDescent="0.25">
      <c r="I245" s="1"/>
    </row>
    <row r="246" spans="9:9" x14ac:dyDescent="0.25">
      <c r="I246" s="1"/>
    </row>
  </sheetData>
  <mergeCells count="3">
    <mergeCell ref="D6:F6"/>
    <mergeCell ref="D8:F8"/>
    <mergeCell ref="D9:F9"/>
  </mergeCells>
  <phoneticPr fontId="3" type="noConversion"/>
  <pageMargins left="0.5" right="0.5" top="1" bottom="1" header="0.5" footer="0.5"/>
  <pageSetup paperSize="5" scale="87" fitToHeight="0" orientation="landscape" r:id="rId1"/>
  <headerFooter alignWithMargins="0">
    <oddHeader>&amp;CState Share (State Equalization) Figures
FY 2023-24: Data Pipeline</oddHeader>
    <oddFooter>&amp;LCDE, School Finance&amp;R&amp;D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66FF99"/>
    <pageSetUpPr fitToPage="1"/>
  </sheetPr>
  <dimension ref="A1:P225"/>
  <sheetViews>
    <sheetView zoomScaleNormal="100" workbookViewId="0">
      <pane xSplit="3" ySplit="5" topLeftCell="F6" activePane="bottomRight" state="frozen"/>
      <selection activeCell="D6" sqref="D6"/>
      <selection pane="topRight" activeCell="D6" sqref="D6"/>
      <selection pane="bottomLeft" activeCell="D6" sqref="D6"/>
      <selection pane="bottomRight" activeCell="K11" sqref="K11:K212"/>
    </sheetView>
  </sheetViews>
  <sheetFormatPr defaultColWidth="9.1796875" defaultRowHeight="12.5" x14ac:dyDescent="0.25"/>
  <cols>
    <col min="1" max="1" width="6.453125" style="23" bestFit="1" customWidth="1"/>
    <col min="2" max="2" width="14.54296875" style="22" customWidth="1"/>
    <col min="3" max="3" width="36.81640625" style="33" customWidth="1"/>
    <col min="4" max="4" width="16.54296875" style="22" customWidth="1"/>
    <col min="5" max="5" width="14.453125" style="9" bestFit="1" customWidth="1"/>
    <col min="6" max="6" width="14.1796875" style="24" bestFit="1" customWidth="1"/>
    <col min="7" max="7" width="22.7265625" style="22" bestFit="1" customWidth="1"/>
    <col min="8" max="8" width="13.453125" style="22" bestFit="1" customWidth="1"/>
    <col min="9" max="9" width="14.453125" style="37" bestFit="1" customWidth="1"/>
    <col min="10" max="10" width="22" style="37" customWidth="1"/>
    <col min="11" max="11" width="20" style="22" customWidth="1"/>
    <col min="12" max="12" width="13.81640625" style="22" bestFit="1" customWidth="1"/>
    <col min="13" max="13" width="12" style="22" bestFit="1" customWidth="1"/>
    <col min="14" max="14" width="13.81640625" style="22" bestFit="1" customWidth="1"/>
    <col min="15" max="16384" width="9.1796875" style="22"/>
  </cols>
  <sheetData>
    <row r="1" spans="1:16" ht="13" x14ac:dyDescent="0.3">
      <c r="A1" s="50" t="s">
        <v>0</v>
      </c>
      <c r="B1" s="73" t="s">
        <v>1</v>
      </c>
      <c r="C1" s="73" t="s">
        <v>2</v>
      </c>
      <c r="D1" s="63" t="s">
        <v>459</v>
      </c>
      <c r="E1" s="63" t="s">
        <v>460</v>
      </c>
      <c r="F1" s="64" t="s">
        <v>461</v>
      </c>
      <c r="G1" s="63" t="s">
        <v>4</v>
      </c>
      <c r="H1" s="63" t="s">
        <v>462</v>
      </c>
      <c r="I1" s="66" t="s">
        <v>463</v>
      </c>
      <c r="J1" s="63" t="s">
        <v>6</v>
      </c>
      <c r="K1" s="65" t="s">
        <v>464</v>
      </c>
      <c r="L1" s="9"/>
      <c r="M1" s="9"/>
      <c r="N1" s="9"/>
      <c r="O1" s="9"/>
      <c r="P1" s="9"/>
    </row>
    <row r="2" spans="1:16" ht="13" x14ac:dyDescent="0.25">
      <c r="A2" s="8"/>
      <c r="B2" s="9"/>
      <c r="C2" s="74"/>
      <c r="D2" s="63" t="s">
        <v>465</v>
      </c>
      <c r="E2" s="63" t="s">
        <v>466</v>
      </c>
      <c r="F2" s="64" t="s">
        <v>467</v>
      </c>
      <c r="G2" s="63" t="s">
        <v>8</v>
      </c>
      <c r="H2" s="63" t="s">
        <v>468</v>
      </c>
      <c r="I2" s="66" t="s">
        <v>469</v>
      </c>
      <c r="J2" s="63" t="s">
        <v>9</v>
      </c>
      <c r="K2" s="65" t="s">
        <v>3</v>
      </c>
      <c r="L2" s="9"/>
      <c r="M2" s="9"/>
      <c r="N2" s="9"/>
      <c r="O2" s="9"/>
      <c r="P2" s="9"/>
    </row>
    <row r="3" spans="1:16" ht="13" x14ac:dyDescent="0.3">
      <c r="A3" s="8"/>
      <c r="B3" s="9"/>
      <c r="C3" s="74"/>
      <c r="D3" s="20" t="s">
        <v>470</v>
      </c>
      <c r="E3" s="25"/>
      <c r="F3" s="27" t="s">
        <v>471</v>
      </c>
      <c r="G3" s="20" t="s">
        <v>10</v>
      </c>
      <c r="H3" s="20" t="s">
        <v>472</v>
      </c>
      <c r="I3" s="35" t="s">
        <v>473</v>
      </c>
      <c r="J3" s="20" t="s">
        <v>11</v>
      </c>
      <c r="K3" s="78"/>
      <c r="L3" s="9"/>
      <c r="M3" s="9"/>
      <c r="N3" s="9"/>
      <c r="O3" s="9"/>
      <c r="P3" s="9"/>
    </row>
    <row r="4" spans="1:16" ht="13" x14ac:dyDescent="0.3">
      <c r="A4" s="8"/>
      <c r="B4" s="9"/>
      <c r="C4" s="74"/>
      <c r="D4" s="47"/>
      <c r="E4" s="25"/>
      <c r="F4" s="79"/>
      <c r="G4" s="20"/>
      <c r="H4" s="20"/>
      <c r="I4" s="35" t="s">
        <v>474</v>
      </c>
      <c r="J4" s="21"/>
      <c r="K4" s="78"/>
      <c r="L4" s="9"/>
      <c r="M4" s="9"/>
      <c r="N4" s="9"/>
      <c r="O4" s="9"/>
      <c r="P4" s="9"/>
    </row>
    <row r="5" spans="1:16" ht="13" x14ac:dyDescent="0.3">
      <c r="A5" s="8"/>
      <c r="B5" s="9"/>
      <c r="C5" s="74"/>
      <c r="D5" s="80" t="s">
        <v>13</v>
      </c>
      <c r="E5" s="59"/>
      <c r="F5" s="81"/>
      <c r="G5" s="76" t="s">
        <v>475</v>
      </c>
      <c r="H5" s="59"/>
      <c r="I5" s="82"/>
      <c r="J5" s="41"/>
      <c r="K5" s="83"/>
      <c r="L5" s="9"/>
      <c r="M5" s="9"/>
      <c r="N5" s="9"/>
      <c r="O5" s="9"/>
      <c r="P5" s="9"/>
    </row>
    <row r="6" spans="1:16" ht="13" x14ac:dyDescent="0.3">
      <c r="A6" s="8"/>
      <c r="B6" s="9"/>
      <c r="C6" s="6"/>
      <c r="D6" s="9"/>
      <c r="F6" s="19"/>
      <c r="G6" s="8"/>
      <c r="H6" s="8"/>
      <c r="I6" s="36"/>
      <c r="J6" s="36"/>
      <c r="K6" s="47"/>
      <c r="L6" s="9"/>
      <c r="M6" s="9"/>
      <c r="N6" s="9"/>
      <c r="O6" s="9"/>
      <c r="P6" s="9"/>
    </row>
    <row r="7" spans="1:16" x14ac:dyDescent="0.25">
      <c r="A7" s="8"/>
      <c r="B7" s="9"/>
      <c r="C7" s="9"/>
      <c r="D7" s="9"/>
      <c r="F7" s="19"/>
      <c r="G7" s="9"/>
      <c r="H7" s="9"/>
      <c r="I7" s="52"/>
      <c r="J7" s="52"/>
      <c r="K7" s="47"/>
      <c r="L7" s="9"/>
      <c r="M7" s="9"/>
      <c r="N7" s="9"/>
      <c r="O7" s="9"/>
      <c r="P7" s="9"/>
    </row>
    <row r="8" spans="1:16" ht="13" x14ac:dyDescent="0.3">
      <c r="A8" s="8"/>
      <c r="B8" s="9"/>
      <c r="C8" s="6" t="s">
        <v>16</v>
      </c>
      <c r="D8" s="9" t="s">
        <v>17</v>
      </c>
      <c r="F8" s="19"/>
      <c r="G8" s="9"/>
      <c r="H8" s="9"/>
      <c r="I8" s="52"/>
      <c r="J8" s="52"/>
      <c r="K8" s="47"/>
      <c r="L8" s="9"/>
      <c r="M8" s="9"/>
      <c r="N8" s="9"/>
      <c r="O8" s="9"/>
      <c r="P8" s="9"/>
    </row>
    <row r="9" spans="1:16" x14ac:dyDescent="0.25">
      <c r="A9" s="8"/>
      <c r="B9" s="9"/>
      <c r="C9" s="9"/>
      <c r="D9" s="9"/>
      <c r="F9" s="19"/>
      <c r="G9" s="9"/>
      <c r="H9" s="9"/>
      <c r="I9" s="52"/>
      <c r="J9" s="52"/>
      <c r="K9" s="47"/>
      <c r="L9" s="9"/>
      <c r="M9" s="9"/>
      <c r="N9" s="9"/>
      <c r="O9" s="9"/>
      <c r="P9" s="9"/>
    </row>
    <row r="10" spans="1:16" x14ac:dyDescent="0.25">
      <c r="A10" s="8"/>
      <c r="B10" s="9"/>
      <c r="C10" s="9"/>
      <c r="D10" s="9"/>
      <c r="F10" s="19"/>
      <c r="G10" s="19"/>
      <c r="H10" s="19"/>
      <c r="I10" s="52"/>
      <c r="J10" s="52"/>
      <c r="K10" s="47"/>
      <c r="L10" s="9"/>
      <c r="M10" s="9"/>
      <c r="N10" s="9"/>
      <c r="O10" s="9"/>
      <c r="P10" s="9"/>
    </row>
    <row r="11" spans="1:16" x14ac:dyDescent="0.25">
      <c r="A11" s="3" t="s">
        <v>18</v>
      </c>
      <c r="B11" t="s">
        <v>19</v>
      </c>
      <c r="C11" s="8" t="s">
        <v>20</v>
      </c>
      <c r="D11" s="29">
        <v>42421792.178555548</v>
      </c>
      <c r="E11" s="29">
        <v>183421.98444444401</v>
      </c>
      <c r="F11" s="19">
        <v>0</v>
      </c>
      <c r="G11" s="19">
        <v>0</v>
      </c>
      <c r="H11" s="10">
        <v>0</v>
      </c>
      <c r="I11" s="10">
        <v>0</v>
      </c>
      <c r="J11" s="10">
        <v>0</v>
      </c>
      <c r="K11" s="48">
        <f>SUM(D11:J11)</f>
        <v>42605214.162999995</v>
      </c>
      <c r="L11" s="19">
        <f>K11-'State Share Gross to Pipeline'!H13</f>
        <v>0</v>
      </c>
      <c r="M11" s="19"/>
      <c r="N11" s="19"/>
      <c r="O11" s="19"/>
      <c r="P11" s="19"/>
    </row>
    <row r="12" spans="1:16" x14ac:dyDescent="0.25">
      <c r="A12" s="3" t="s">
        <v>21</v>
      </c>
      <c r="B12" t="s">
        <v>19</v>
      </c>
      <c r="C12" s="8" t="s">
        <v>22</v>
      </c>
      <c r="D12" s="29">
        <v>279405071.39900011</v>
      </c>
      <c r="E12" s="1">
        <v>-299802.42</v>
      </c>
      <c r="F12" s="19">
        <v>-5489329.8600000003</v>
      </c>
      <c r="G12" s="19">
        <v>-410608.969453856</v>
      </c>
      <c r="H12" s="10">
        <v>0</v>
      </c>
      <c r="I12" s="10">
        <v>0</v>
      </c>
      <c r="J12" s="10">
        <v>0</v>
      </c>
      <c r="K12" s="48">
        <f t="shared" ref="K12:K75" si="0">SUM(D12:J12)</f>
        <v>273205330.14954621</v>
      </c>
      <c r="L12" s="19">
        <f>K12-'State Share Gross to Pipeline'!H14</f>
        <v>0</v>
      </c>
      <c r="M12" s="19"/>
      <c r="N12" s="19"/>
      <c r="O12" s="19"/>
      <c r="P12" s="19"/>
    </row>
    <row r="13" spans="1:16" x14ac:dyDescent="0.25">
      <c r="A13" s="3" t="s">
        <v>23</v>
      </c>
      <c r="B13" t="s">
        <v>19</v>
      </c>
      <c r="C13" s="8" t="s">
        <v>24</v>
      </c>
      <c r="D13" s="29">
        <v>29221095.513555564</v>
      </c>
      <c r="E13" s="1">
        <v>-259314.57555555558</v>
      </c>
      <c r="F13" s="19">
        <v>0</v>
      </c>
      <c r="G13" s="19">
        <v>31298.192105500028</v>
      </c>
      <c r="H13" s="10">
        <v>0</v>
      </c>
      <c r="I13" s="10">
        <v>0</v>
      </c>
      <c r="J13" s="10">
        <v>0</v>
      </c>
      <c r="K13" s="48">
        <f t="shared" si="0"/>
        <v>28993079.13010551</v>
      </c>
      <c r="L13" s="19">
        <f>K13-'State Share Gross to Pipeline'!H15</f>
        <v>0</v>
      </c>
      <c r="M13" s="19"/>
      <c r="N13" s="19"/>
      <c r="O13" s="19"/>
      <c r="P13" s="19"/>
    </row>
    <row r="14" spans="1:16" x14ac:dyDescent="0.25">
      <c r="A14" s="3" t="s">
        <v>25</v>
      </c>
      <c r="B14" t="s">
        <v>19</v>
      </c>
      <c r="C14" s="8" t="s">
        <v>26</v>
      </c>
      <c r="D14" s="29">
        <v>165929671.12899998</v>
      </c>
      <c r="E14" s="29">
        <v>0</v>
      </c>
      <c r="F14" s="19">
        <v>-3066386.6500000004</v>
      </c>
      <c r="G14" s="19">
        <v>-27226.492519614287</v>
      </c>
      <c r="H14" s="10">
        <v>0</v>
      </c>
      <c r="I14" s="10">
        <v>0</v>
      </c>
      <c r="J14" s="10">
        <v>0</v>
      </c>
      <c r="K14" s="48">
        <f t="shared" si="0"/>
        <v>162836057.98648036</v>
      </c>
      <c r="L14" s="19">
        <f>K14-'State Share Gross to Pipeline'!H16</f>
        <v>0</v>
      </c>
      <c r="M14" s="19"/>
      <c r="N14" s="19"/>
      <c r="O14" s="19"/>
      <c r="P14" s="19"/>
    </row>
    <row r="15" spans="1:16" x14ac:dyDescent="0.25">
      <c r="A15" s="3" t="s">
        <v>27</v>
      </c>
      <c r="B15" t="s">
        <v>19</v>
      </c>
      <c r="C15" s="8" t="s">
        <v>28</v>
      </c>
      <c r="D15" s="29">
        <v>8027112.5817200001</v>
      </c>
      <c r="E15" s="1">
        <v>0</v>
      </c>
      <c r="F15" s="19">
        <v>0</v>
      </c>
      <c r="G15" s="19">
        <v>0</v>
      </c>
      <c r="H15" s="10">
        <v>0</v>
      </c>
      <c r="I15" s="10">
        <v>0</v>
      </c>
      <c r="J15" s="10">
        <v>0</v>
      </c>
      <c r="K15" s="48">
        <f t="shared" si="0"/>
        <v>8027112.5817200001</v>
      </c>
      <c r="L15" s="19">
        <f>K15-'State Share Gross to Pipeline'!H17</f>
        <v>0</v>
      </c>
      <c r="M15" s="19"/>
      <c r="N15" s="19"/>
      <c r="O15" s="19"/>
      <c r="P15" s="19"/>
    </row>
    <row r="16" spans="1:16" x14ac:dyDescent="0.25">
      <c r="A16" s="3" t="s">
        <v>29</v>
      </c>
      <c r="B16" t="s">
        <v>19</v>
      </c>
      <c r="C16" s="8" t="s">
        <v>30</v>
      </c>
      <c r="D16" s="29">
        <v>9589307.375</v>
      </c>
      <c r="E16" s="1">
        <v>0</v>
      </c>
      <c r="F16" s="19">
        <v>0</v>
      </c>
      <c r="G16" s="19">
        <v>0</v>
      </c>
      <c r="H16" s="10">
        <v>9723.98</v>
      </c>
      <c r="I16" s="10">
        <v>0</v>
      </c>
      <c r="J16" s="10">
        <v>0</v>
      </c>
      <c r="K16" s="48">
        <f t="shared" si="0"/>
        <v>9599031.3550000004</v>
      </c>
      <c r="L16" s="19">
        <f>K16-'State Share Gross to Pipeline'!H18</f>
        <v>0</v>
      </c>
      <c r="M16" s="19"/>
      <c r="N16" s="19"/>
      <c r="O16" s="19"/>
      <c r="P16" s="19"/>
    </row>
    <row r="17" spans="1:16" x14ac:dyDescent="0.25">
      <c r="A17" s="3" t="s">
        <v>31</v>
      </c>
      <c r="B17" t="s">
        <v>19</v>
      </c>
      <c r="C17" s="8" t="s">
        <v>32</v>
      </c>
      <c r="D17" s="29">
        <v>58252256.054888889</v>
      </c>
      <c r="E17" s="1">
        <v>-262137.78388888892</v>
      </c>
      <c r="F17" s="19">
        <v>0</v>
      </c>
      <c r="G17" s="19">
        <v>128938.88851316459</v>
      </c>
      <c r="H17" s="10">
        <v>0</v>
      </c>
      <c r="I17" s="10">
        <v>0</v>
      </c>
      <c r="J17" s="10">
        <v>0</v>
      </c>
      <c r="K17" s="48">
        <f t="shared" si="0"/>
        <v>58119057.159513161</v>
      </c>
      <c r="L17" s="19">
        <f>K17-'State Share Gross to Pipeline'!H19</f>
        <v>0</v>
      </c>
      <c r="M17" s="19"/>
      <c r="N17" s="19"/>
      <c r="O17" s="19"/>
      <c r="P17" s="19"/>
    </row>
    <row r="18" spans="1:16" x14ac:dyDescent="0.25">
      <c r="A18" s="3" t="s">
        <v>33</v>
      </c>
      <c r="B18" t="s">
        <v>34</v>
      </c>
      <c r="C18" s="8" t="s">
        <v>35</v>
      </c>
      <c r="D18" s="29">
        <v>20291637.324999996</v>
      </c>
      <c r="E18" s="1">
        <v>-158011.65</v>
      </c>
      <c r="F18" s="19">
        <v>0</v>
      </c>
      <c r="G18" s="19">
        <v>0</v>
      </c>
      <c r="H18" s="10">
        <v>0</v>
      </c>
      <c r="I18" s="10">
        <v>-836393.64000000013</v>
      </c>
      <c r="J18" s="10">
        <v>0</v>
      </c>
      <c r="K18" s="48">
        <f t="shared" si="0"/>
        <v>19297232.034999996</v>
      </c>
      <c r="L18" s="19">
        <f>K18-'State Share Gross to Pipeline'!H20</f>
        <v>0</v>
      </c>
      <c r="M18" s="19"/>
      <c r="N18" s="19"/>
      <c r="O18" s="19"/>
      <c r="P18" s="19"/>
    </row>
    <row r="19" spans="1:16" x14ac:dyDescent="0.25">
      <c r="A19" s="3" t="s">
        <v>36</v>
      </c>
      <c r="B19" t="s">
        <v>34</v>
      </c>
      <c r="C19" s="8" t="s">
        <v>37</v>
      </c>
      <c r="D19" s="29">
        <v>2917210.6240000003</v>
      </c>
      <c r="E19" s="29">
        <v>0</v>
      </c>
      <c r="F19" s="19">
        <v>0</v>
      </c>
      <c r="G19" s="19">
        <v>0</v>
      </c>
      <c r="H19" s="10">
        <v>0</v>
      </c>
      <c r="I19" s="10">
        <v>-115514.64000000007</v>
      </c>
      <c r="J19" s="10">
        <v>0</v>
      </c>
      <c r="K19" s="48">
        <f t="shared" si="0"/>
        <v>2801695.9840000002</v>
      </c>
      <c r="L19" s="19">
        <f>K19-'State Share Gross to Pipeline'!H21</f>
        <v>0</v>
      </c>
      <c r="M19" s="19"/>
      <c r="N19" s="19"/>
      <c r="O19" s="19"/>
      <c r="P19" s="19"/>
    </row>
    <row r="20" spans="1:16" x14ac:dyDescent="0.25">
      <c r="A20" s="3" t="s">
        <v>38</v>
      </c>
      <c r="B20" t="s">
        <v>39</v>
      </c>
      <c r="C20" s="8" t="s">
        <v>40</v>
      </c>
      <c r="D20" s="29">
        <v>3047813.1799417459</v>
      </c>
      <c r="E20" s="29">
        <v>-110743.41103174604</v>
      </c>
      <c r="F20" s="19">
        <v>0</v>
      </c>
      <c r="G20" s="19">
        <v>0</v>
      </c>
      <c r="H20" s="10">
        <v>0</v>
      </c>
      <c r="I20" s="10">
        <v>0</v>
      </c>
      <c r="J20" s="10">
        <v>0</v>
      </c>
      <c r="K20" s="48">
        <f t="shared" si="0"/>
        <v>2937069.7689100001</v>
      </c>
      <c r="L20" s="19">
        <f>K20-'State Share Gross to Pipeline'!H22</f>
        <v>0</v>
      </c>
      <c r="M20" s="19"/>
      <c r="N20" s="19"/>
      <c r="O20" s="19"/>
      <c r="P20" s="19"/>
    </row>
    <row r="21" spans="1:16" x14ac:dyDescent="0.25">
      <c r="A21" s="3" t="s">
        <v>41</v>
      </c>
      <c r="B21" t="s">
        <v>39</v>
      </c>
      <c r="C21" s="8" t="s">
        <v>42</v>
      </c>
      <c r="D21" s="29">
        <v>4936293.9994659992</v>
      </c>
      <c r="E21" s="1">
        <v>0</v>
      </c>
      <c r="F21" s="19">
        <v>0</v>
      </c>
      <c r="G21" s="19">
        <v>0</v>
      </c>
      <c r="H21" s="10">
        <v>0</v>
      </c>
      <c r="I21" s="10">
        <v>0</v>
      </c>
      <c r="J21" s="10">
        <v>0</v>
      </c>
      <c r="K21" s="48">
        <f t="shared" si="0"/>
        <v>4936293.9994659992</v>
      </c>
      <c r="L21" s="19">
        <f>K21-'State Share Gross to Pipeline'!H23</f>
        <v>0</v>
      </c>
      <c r="M21" s="19"/>
      <c r="N21" s="19"/>
      <c r="O21" s="19"/>
      <c r="P21" s="19"/>
    </row>
    <row r="22" spans="1:16" x14ac:dyDescent="0.25">
      <c r="A22" s="3" t="s">
        <v>43</v>
      </c>
      <c r="B22" t="s">
        <v>39</v>
      </c>
      <c r="C22" s="8" t="s">
        <v>44</v>
      </c>
      <c r="D22" s="29">
        <v>405050977.16390002</v>
      </c>
      <c r="E22" s="1">
        <v>0</v>
      </c>
      <c r="F22" s="19">
        <v>-946503.54000000015</v>
      </c>
      <c r="G22" s="19">
        <v>0</v>
      </c>
      <c r="H22" s="10">
        <v>0</v>
      </c>
      <c r="I22" s="10">
        <v>0</v>
      </c>
      <c r="J22" s="10">
        <v>0</v>
      </c>
      <c r="K22" s="48">
        <f t="shared" si="0"/>
        <v>404104473.6239</v>
      </c>
      <c r="L22" s="19">
        <f>K22-'State Share Gross to Pipeline'!H24</f>
        <v>0</v>
      </c>
      <c r="M22" s="19"/>
      <c r="N22" s="19"/>
      <c r="O22" s="19"/>
      <c r="P22" s="19"/>
    </row>
    <row r="23" spans="1:16" x14ac:dyDescent="0.25">
      <c r="A23" s="3" t="s">
        <v>45</v>
      </c>
      <c r="B23" t="s">
        <v>39</v>
      </c>
      <c r="C23" s="8" t="s">
        <v>46</v>
      </c>
      <c r="D23" s="29">
        <v>72751229.918222219</v>
      </c>
      <c r="E23" s="1">
        <v>-292537.39722222218</v>
      </c>
      <c r="F23" s="19">
        <v>-978941.6050000001</v>
      </c>
      <c r="G23" s="19">
        <v>0</v>
      </c>
      <c r="H23" s="10">
        <v>0</v>
      </c>
      <c r="I23" s="10">
        <v>0</v>
      </c>
      <c r="J23" s="10">
        <v>0</v>
      </c>
      <c r="K23" s="48">
        <f t="shared" si="0"/>
        <v>71479750.915999994</v>
      </c>
      <c r="L23" s="19">
        <f>K23-'State Share Gross to Pipeline'!H25</f>
        <v>0</v>
      </c>
      <c r="M23" s="19"/>
      <c r="N23" s="19"/>
      <c r="O23" s="19"/>
      <c r="P23" s="19"/>
    </row>
    <row r="24" spans="1:16" x14ac:dyDescent="0.25">
      <c r="A24" s="3" t="s">
        <v>47</v>
      </c>
      <c r="B24" t="s">
        <v>39</v>
      </c>
      <c r="C24" s="8" t="s">
        <v>48</v>
      </c>
      <c r="D24" s="29">
        <v>4137418.4219999998</v>
      </c>
      <c r="E24" s="1">
        <v>0</v>
      </c>
      <c r="F24" s="19">
        <v>0</v>
      </c>
      <c r="G24" s="19">
        <v>0</v>
      </c>
      <c r="H24" s="10">
        <v>0</v>
      </c>
      <c r="I24" s="10">
        <v>-470040.92000000004</v>
      </c>
      <c r="J24" s="10">
        <v>0</v>
      </c>
      <c r="K24" s="48">
        <f t="shared" si="0"/>
        <v>3667377.5019999999</v>
      </c>
      <c r="L24" s="19">
        <f>K24-'State Share Gross to Pipeline'!H26</f>
        <v>0</v>
      </c>
      <c r="M24" s="19"/>
      <c r="N24" s="19"/>
      <c r="O24" s="19"/>
      <c r="P24" s="19"/>
    </row>
    <row r="25" spans="1:16" x14ac:dyDescent="0.25">
      <c r="A25" s="3" t="s">
        <v>49</v>
      </c>
      <c r="B25" t="s">
        <v>39</v>
      </c>
      <c r="C25" s="8" t="s">
        <v>50</v>
      </c>
      <c r="D25" s="29">
        <v>303439982.66655552</v>
      </c>
      <c r="E25" s="1">
        <v>-181520.96055555553</v>
      </c>
      <c r="F25" s="19">
        <v>-4756154.2699999996</v>
      </c>
      <c r="G25" s="19">
        <v>554858.22273710743</v>
      </c>
      <c r="H25" s="10">
        <v>0</v>
      </c>
      <c r="I25" s="10">
        <v>0</v>
      </c>
      <c r="J25" s="10">
        <v>0</v>
      </c>
      <c r="K25" s="48">
        <f t="shared" si="0"/>
        <v>299057165.65873712</v>
      </c>
      <c r="L25" s="19">
        <f>K25-'State Share Gross to Pipeline'!H27</f>
        <v>0</v>
      </c>
      <c r="M25" s="19"/>
      <c r="N25" s="19"/>
      <c r="O25" s="19"/>
      <c r="P25" s="19"/>
    </row>
    <row r="26" spans="1:16" x14ac:dyDescent="0.25">
      <c r="A26" s="3" t="s">
        <v>51</v>
      </c>
      <c r="B26" t="s">
        <v>39</v>
      </c>
      <c r="C26" s="8" t="s">
        <v>52</v>
      </c>
      <c r="D26" s="29">
        <v>75304083.880999997</v>
      </c>
      <c r="E26" s="1">
        <v>0</v>
      </c>
      <c r="F26" s="19">
        <v>0</v>
      </c>
      <c r="G26" s="19">
        <v>0</v>
      </c>
      <c r="H26" s="10">
        <v>0</v>
      </c>
      <c r="I26" s="10">
        <v>-4795129.9999999991</v>
      </c>
      <c r="J26" s="10">
        <v>0</v>
      </c>
      <c r="K26" s="48">
        <f t="shared" si="0"/>
        <v>70508953.880999997</v>
      </c>
      <c r="L26" s="19">
        <f>K26-'State Share Gross to Pipeline'!H28</f>
        <v>0</v>
      </c>
      <c r="M26" s="19"/>
      <c r="N26" s="19"/>
      <c r="O26" s="19"/>
      <c r="P26" s="19"/>
    </row>
    <row r="27" spans="1:16" x14ac:dyDescent="0.25">
      <c r="A27" s="3" t="s">
        <v>53</v>
      </c>
      <c r="B27" t="s">
        <v>54</v>
      </c>
      <c r="C27" s="8" t="s">
        <v>55</v>
      </c>
      <c r="D27" s="29">
        <v>3703577.8093199972</v>
      </c>
      <c r="E27" s="1">
        <v>0</v>
      </c>
      <c r="F27" s="19">
        <v>0</v>
      </c>
      <c r="G27" s="19">
        <v>0</v>
      </c>
      <c r="H27" s="10">
        <v>0</v>
      </c>
      <c r="I27" s="10">
        <v>0</v>
      </c>
      <c r="J27" s="10">
        <v>0</v>
      </c>
      <c r="K27" s="48">
        <f t="shared" si="0"/>
        <v>3703577.8093199972</v>
      </c>
      <c r="L27" s="19">
        <f>K27-'State Share Gross to Pipeline'!H29</f>
        <v>0</v>
      </c>
      <c r="M27" s="19"/>
      <c r="N27" s="19"/>
      <c r="O27" s="19"/>
      <c r="P27" s="19"/>
    </row>
    <row r="28" spans="1:16" x14ac:dyDescent="0.25">
      <c r="A28" s="3" t="s">
        <v>56</v>
      </c>
      <c r="B28" t="s">
        <v>57</v>
      </c>
      <c r="C28" s="8" t="s">
        <v>58</v>
      </c>
      <c r="D28" s="29">
        <v>2624581.7201130004</v>
      </c>
      <c r="E28" s="1">
        <v>0</v>
      </c>
      <c r="F28" s="19">
        <v>0</v>
      </c>
      <c r="G28" s="19">
        <v>0</v>
      </c>
      <c r="H28" s="10">
        <v>0</v>
      </c>
      <c r="I28" s="10">
        <v>0</v>
      </c>
      <c r="J28" s="10">
        <v>0</v>
      </c>
      <c r="K28" s="48">
        <f t="shared" si="0"/>
        <v>2624581.7201130004</v>
      </c>
      <c r="L28" s="19">
        <f>K28-'State Share Gross to Pipeline'!H30</f>
        <v>0</v>
      </c>
      <c r="M28" s="19"/>
      <c r="N28" s="19"/>
      <c r="O28" s="19"/>
      <c r="P28" s="19"/>
    </row>
    <row r="29" spans="1:16" x14ac:dyDescent="0.25">
      <c r="A29" s="3" t="s">
        <v>59</v>
      </c>
      <c r="B29" t="s">
        <v>57</v>
      </c>
      <c r="C29" s="8" t="s">
        <v>60</v>
      </c>
      <c r="D29" s="29">
        <v>619857.40806699987</v>
      </c>
      <c r="E29" s="1">
        <v>0</v>
      </c>
      <c r="F29" s="19">
        <v>0</v>
      </c>
      <c r="G29" s="19">
        <v>0</v>
      </c>
      <c r="H29" s="10">
        <v>0</v>
      </c>
      <c r="I29" s="10">
        <v>0</v>
      </c>
      <c r="J29" s="10">
        <v>0</v>
      </c>
      <c r="K29" s="48">
        <f t="shared" si="0"/>
        <v>619857.40806699987</v>
      </c>
      <c r="L29" s="19">
        <f>K29-'State Share Gross to Pipeline'!H31</f>
        <v>0</v>
      </c>
      <c r="M29" s="19"/>
      <c r="N29" s="19"/>
      <c r="O29" s="19"/>
      <c r="P29" s="19"/>
    </row>
    <row r="30" spans="1:16" x14ac:dyDescent="0.25">
      <c r="A30" s="3" t="s">
        <v>61</v>
      </c>
      <c r="B30" t="s">
        <v>57</v>
      </c>
      <c r="C30" s="8" t="s">
        <v>62</v>
      </c>
      <c r="D30" s="29">
        <v>3370073.8869999996</v>
      </c>
      <c r="E30" s="1">
        <v>0</v>
      </c>
      <c r="F30" s="19">
        <v>0</v>
      </c>
      <c r="G30" s="19">
        <v>0</v>
      </c>
      <c r="H30" s="10">
        <v>0</v>
      </c>
      <c r="I30" s="10">
        <v>-138950.16000000003</v>
      </c>
      <c r="J30" s="10">
        <v>0</v>
      </c>
      <c r="K30" s="48">
        <f t="shared" si="0"/>
        <v>3231123.7269999995</v>
      </c>
      <c r="L30" s="19">
        <f>K30-'State Share Gross to Pipeline'!H32</f>
        <v>0</v>
      </c>
      <c r="M30" s="19"/>
      <c r="N30" s="19"/>
      <c r="O30" s="19"/>
      <c r="P30" s="19"/>
    </row>
    <row r="31" spans="1:16" x14ac:dyDescent="0.25">
      <c r="A31" s="3" t="s">
        <v>63</v>
      </c>
      <c r="B31" t="s">
        <v>57</v>
      </c>
      <c r="C31" s="8" t="s">
        <v>64</v>
      </c>
      <c r="D31" s="29">
        <v>2601605.3279999997</v>
      </c>
      <c r="E31" s="1">
        <v>0</v>
      </c>
      <c r="F31" s="19">
        <v>0</v>
      </c>
      <c r="G31" s="19">
        <v>0</v>
      </c>
      <c r="H31" s="10">
        <v>0</v>
      </c>
      <c r="I31" s="10">
        <v>0</v>
      </c>
      <c r="J31" s="10">
        <v>0</v>
      </c>
      <c r="K31" s="48">
        <f t="shared" si="0"/>
        <v>2601605.3279999997</v>
      </c>
      <c r="L31" s="19">
        <f>K31-'State Share Gross to Pipeline'!H33</f>
        <v>0</v>
      </c>
      <c r="M31" s="19"/>
      <c r="N31" s="19"/>
      <c r="O31" s="19"/>
      <c r="P31" s="19"/>
    </row>
    <row r="32" spans="1:16" x14ac:dyDescent="0.25">
      <c r="A32" s="3" t="s">
        <v>65</v>
      </c>
      <c r="B32" t="s">
        <v>57</v>
      </c>
      <c r="C32" s="8" t="s">
        <v>66</v>
      </c>
      <c r="D32" s="29">
        <v>933874.06261599995</v>
      </c>
      <c r="E32" s="1">
        <v>0</v>
      </c>
      <c r="F32" s="19">
        <v>0</v>
      </c>
      <c r="G32" s="19">
        <v>0</v>
      </c>
      <c r="H32" s="10">
        <v>0</v>
      </c>
      <c r="I32" s="10">
        <v>0</v>
      </c>
      <c r="J32" s="10">
        <v>0</v>
      </c>
      <c r="K32" s="48">
        <f t="shared" si="0"/>
        <v>933874.06261599995</v>
      </c>
      <c r="L32" s="19">
        <f>K32-'State Share Gross to Pipeline'!H34</f>
        <v>0</v>
      </c>
      <c r="M32" s="19"/>
      <c r="N32" s="19"/>
      <c r="O32" s="19"/>
      <c r="P32" s="19"/>
    </row>
    <row r="33" spans="1:16" x14ac:dyDescent="0.25">
      <c r="A33" s="3" t="s">
        <v>67</v>
      </c>
      <c r="B33" t="s">
        <v>68</v>
      </c>
      <c r="C33" s="8" t="s">
        <v>69</v>
      </c>
      <c r="D33" s="29">
        <v>9568707.3967199996</v>
      </c>
      <c r="E33" s="1">
        <v>0</v>
      </c>
      <c r="F33" s="19">
        <v>0</v>
      </c>
      <c r="G33" s="19">
        <v>0</v>
      </c>
      <c r="H33" s="10">
        <v>0</v>
      </c>
      <c r="I33" s="10">
        <v>-376090.1399999999</v>
      </c>
      <c r="J33" s="10">
        <v>0</v>
      </c>
      <c r="K33" s="48">
        <f t="shared" si="0"/>
        <v>9192617.256719999</v>
      </c>
      <c r="L33" s="19">
        <f>K33-'State Share Gross to Pipeline'!H35</f>
        <v>0</v>
      </c>
      <c r="M33" s="19"/>
      <c r="N33" s="19"/>
      <c r="O33" s="19"/>
      <c r="P33" s="19"/>
    </row>
    <row r="34" spans="1:16" x14ac:dyDescent="0.25">
      <c r="A34" s="3" t="s">
        <v>70</v>
      </c>
      <c r="B34" t="s">
        <v>68</v>
      </c>
      <c r="C34" s="8" t="s">
        <v>71</v>
      </c>
      <c r="D34" s="29">
        <v>3141106.5724499999</v>
      </c>
      <c r="E34" s="1">
        <v>0</v>
      </c>
      <c r="F34" s="19">
        <v>0</v>
      </c>
      <c r="G34" s="19">
        <v>0</v>
      </c>
      <c r="H34" s="10">
        <v>0</v>
      </c>
      <c r="I34" s="10">
        <v>0</v>
      </c>
      <c r="J34" s="10">
        <v>0</v>
      </c>
      <c r="K34" s="48">
        <f t="shared" si="0"/>
        <v>3141106.5724499999</v>
      </c>
      <c r="L34" s="19">
        <f>K34-'State Share Gross to Pipeline'!H36</f>
        <v>0</v>
      </c>
      <c r="M34" s="19"/>
      <c r="N34" s="19"/>
      <c r="O34" s="19"/>
      <c r="P34" s="19"/>
    </row>
    <row r="35" spans="1:16" x14ac:dyDescent="0.25">
      <c r="A35" s="3" t="s">
        <v>72</v>
      </c>
      <c r="B35" t="s">
        <v>73</v>
      </c>
      <c r="C35" s="8" t="s">
        <v>74</v>
      </c>
      <c r="D35" s="29">
        <v>198950031.17495239</v>
      </c>
      <c r="E35" s="1">
        <v>-545298.02095238096</v>
      </c>
      <c r="F35" s="19">
        <v>-4267128.03</v>
      </c>
      <c r="G35" s="19">
        <v>0</v>
      </c>
      <c r="H35" s="10">
        <v>0</v>
      </c>
      <c r="I35" s="10">
        <v>0</v>
      </c>
      <c r="J35" s="10">
        <v>0</v>
      </c>
      <c r="K35" s="48">
        <f t="shared" si="0"/>
        <v>194137605.12400001</v>
      </c>
      <c r="L35" s="19">
        <f>K35-'State Share Gross to Pipeline'!H37</f>
        <v>0</v>
      </c>
      <c r="M35" s="19"/>
      <c r="N35" s="19"/>
      <c r="O35" s="19"/>
      <c r="P35" s="19"/>
    </row>
    <row r="36" spans="1:16" x14ac:dyDescent="0.25">
      <c r="A36" s="3" t="s">
        <v>75</v>
      </c>
      <c r="B36" t="s">
        <v>73</v>
      </c>
      <c r="C36" s="8" t="s">
        <v>76</v>
      </c>
      <c r="D36" s="29">
        <v>38273947.982119031</v>
      </c>
      <c r="E36" s="1">
        <v>-332266.12761904765</v>
      </c>
      <c r="F36" s="19">
        <v>-1426311.6725000001</v>
      </c>
      <c r="G36" s="19">
        <v>0</v>
      </c>
      <c r="H36" s="10">
        <v>0</v>
      </c>
      <c r="I36" s="10">
        <v>0</v>
      </c>
      <c r="J36" s="10">
        <v>0</v>
      </c>
      <c r="K36" s="48">
        <f t="shared" si="0"/>
        <v>36515370.181999981</v>
      </c>
      <c r="L36" s="19">
        <f>K36-'State Share Gross to Pipeline'!H38</f>
        <v>0</v>
      </c>
      <c r="M36" s="19"/>
      <c r="N36" s="19"/>
      <c r="O36" s="19"/>
      <c r="P36" s="19"/>
    </row>
    <row r="37" spans="1:16" x14ac:dyDescent="0.25">
      <c r="A37" s="3" t="s">
        <v>77</v>
      </c>
      <c r="B37" t="s">
        <v>78</v>
      </c>
      <c r="C37" s="8" t="s">
        <v>79</v>
      </c>
      <c r="D37" s="29">
        <v>2141151.9014399997</v>
      </c>
      <c r="E37" s="1">
        <v>0</v>
      </c>
      <c r="F37" s="19">
        <v>0</v>
      </c>
      <c r="G37" s="19">
        <v>0</v>
      </c>
      <c r="H37" s="10">
        <v>0</v>
      </c>
      <c r="I37" s="10">
        <v>0</v>
      </c>
      <c r="J37" s="10">
        <v>0</v>
      </c>
      <c r="K37" s="48">
        <f t="shared" si="0"/>
        <v>2141151.9014399997</v>
      </c>
      <c r="L37" s="19">
        <f>K37-'State Share Gross to Pipeline'!H39</f>
        <v>0</v>
      </c>
      <c r="M37" s="19"/>
      <c r="N37" s="19"/>
      <c r="O37" s="19"/>
      <c r="P37" s="19"/>
    </row>
    <row r="38" spans="1:16" x14ac:dyDescent="0.25">
      <c r="A38" s="3" t="s">
        <v>80</v>
      </c>
      <c r="B38" t="s">
        <v>78</v>
      </c>
      <c r="C38" s="8" t="s">
        <v>81</v>
      </c>
      <c r="D38" s="29">
        <v>4953473.9448959995</v>
      </c>
      <c r="E38" s="1">
        <v>0</v>
      </c>
      <c r="F38" s="19">
        <v>0</v>
      </c>
      <c r="G38" s="19">
        <v>71915.493121047039</v>
      </c>
      <c r="H38" s="10">
        <v>0</v>
      </c>
      <c r="I38" s="10">
        <v>0</v>
      </c>
      <c r="J38" s="10">
        <v>0</v>
      </c>
      <c r="K38" s="48">
        <f t="shared" si="0"/>
        <v>5025389.4380170461</v>
      </c>
      <c r="L38" s="19">
        <f>K38-'State Share Gross to Pipeline'!H40</f>
        <v>0</v>
      </c>
      <c r="M38" s="19"/>
      <c r="N38" s="19"/>
      <c r="O38" s="19"/>
      <c r="P38" s="19"/>
    </row>
    <row r="39" spans="1:16" x14ac:dyDescent="0.25">
      <c r="A39" s="3" t="s">
        <v>82</v>
      </c>
      <c r="B39" t="s">
        <v>83</v>
      </c>
      <c r="C39" s="8" t="s">
        <v>84</v>
      </c>
      <c r="D39" s="29">
        <v>1617395.8272580002</v>
      </c>
      <c r="E39" s="1">
        <v>0</v>
      </c>
      <c r="F39" s="19">
        <v>0</v>
      </c>
      <c r="G39" s="19">
        <v>0</v>
      </c>
      <c r="H39" s="10">
        <v>0</v>
      </c>
      <c r="I39" s="10">
        <v>-67566.679999999993</v>
      </c>
      <c r="J39" s="10">
        <v>0</v>
      </c>
      <c r="K39" s="48">
        <f t="shared" si="0"/>
        <v>1549829.1472580002</v>
      </c>
      <c r="L39" s="19">
        <f>K39-'State Share Gross to Pipeline'!H41</f>
        <v>0</v>
      </c>
      <c r="M39" s="19"/>
      <c r="N39" s="19"/>
      <c r="O39" s="19"/>
      <c r="P39" s="19"/>
    </row>
    <row r="40" spans="1:16" x14ac:dyDescent="0.25">
      <c r="A40" s="3" t="s">
        <v>85</v>
      </c>
      <c r="B40" t="s">
        <v>83</v>
      </c>
      <c r="C40" s="8" t="s">
        <v>86</v>
      </c>
      <c r="D40" s="29">
        <v>2390407.5034219995</v>
      </c>
      <c r="E40" s="1">
        <v>0</v>
      </c>
      <c r="F40" s="19">
        <v>0</v>
      </c>
      <c r="G40" s="19">
        <v>0</v>
      </c>
      <c r="H40" s="10">
        <v>0</v>
      </c>
      <c r="I40" s="10">
        <v>-95531.82</v>
      </c>
      <c r="J40" s="10">
        <v>0</v>
      </c>
      <c r="K40" s="48">
        <f t="shared" si="0"/>
        <v>2294875.6834219997</v>
      </c>
      <c r="L40" s="19">
        <f>K40-'State Share Gross to Pipeline'!H42</f>
        <v>0</v>
      </c>
      <c r="M40" s="19"/>
      <c r="N40" s="19"/>
      <c r="O40" s="19"/>
      <c r="P40" s="19"/>
    </row>
    <row r="41" spans="1:16" x14ac:dyDescent="0.25">
      <c r="A41" s="3" t="s">
        <v>87</v>
      </c>
      <c r="B41" t="s">
        <v>88</v>
      </c>
      <c r="C41" s="8" t="s">
        <v>89</v>
      </c>
      <c r="D41" s="29">
        <v>3402128.8773500007</v>
      </c>
      <c r="E41" s="1">
        <v>0</v>
      </c>
      <c r="F41" s="19">
        <v>0</v>
      </c>
      <c r="G41" s="19">
        <v>0</v>
      </c>
      <c r="H41" s="10">
        <v>0</v>
      </c>
      <c r="I41" s="10">
        <v>0</v>
      </c>
      <c r="J41" s="10">
        <v>0</v>
      </c>
      <c r="K41" s="48">
        <f t="shared" si="0"/>
        <v>3402128.8773500007</v>
      </c>
      <c r="L41" s="19">
        <f>K41-'State Share Gross to Pipeline'!H43</f>
        <v>0</v>
      </c>
      <c r="M41" s="19"/>
      <c r="N41" s="19"/>
      <c r="O41" s="19"/>
      <c r="P41" s="19"/>
    </row>
    <row r="42" spans="1:16" x14ac:dyDescent="0.25">
      <c r="A42" s="3" t="s">
        <v>90</v>
      </c>
      <c r="B42" t="s">
        <v>91</v>
      </c>
      <c r="C42" s="8" t="s">
        <v>92</v>
      </c>
      <c r="D42" s="29">
        <v>10682276.58842</v>
      </c>
      <c r="E42" s="1">
        <v>0</v>
      </c>
      <c r="F42" s="19">
        <v>0</v>
      </c>
      <c r="G42" s="19">
        <v>0</v>
      </c>
      <c r="H42" s="10">
        <v>0</v>
      </c>
      <c r="I42" s="10">
        <v>0</v>
      </c>
      <c r="J42" s="10">
        <v>0</v>
      </c>
      <c r="K42" s="48">
        <f t="shared" si="0"/>
        <v>10682276.58842</v>
      </c>
      <c r="L42" s="19">
        <f>K42-'State Share Gross to Pipeline'!H44</f>
        <v>0</v>
      </c>
      <c r="M42" s="19"/>
      <c r="N42" s="19"/>
      <c r="O42" s="19"/>
      <c r="P42" s="19"/>
    </row>
    <row r="43" spans="1:16" x14ac:dyDescent="0.25">
      <c r="A43" s="3" t="s">
        <v>93</v>
      </c>
      <c r="B43" t="s">
        <v>91</v>
      </c>
      <c r="C43" s="8" t="s">
        <v>94</v>
      </c>
      <c r="D43" s="29">
        <v>5175316.42</v>
      </c>
      <c r="E43" s="1">
        <v>0</v>
      </c>
      <c r="F43" s="19">
        <v>0</v>
      </c>
      <c r="G43" s="19">
        <v>0</v>
      </c>
      <c r="H43" s="10">
        <v>0</v>
      </c>
      <c r="I43" s="10">
        <v>-204000.02000000002</v>
      </c>
      <c r="J43" s="10">
        <v>0</v>
      </c>
      <c r="K43" s="48">
        <f t="shared" si="0"/>
        <v>4971316.4000000004</v>
      </c>
      <c r="L43" s="19">
        <f>K43-'State Share Gross to Pipeline'!H45</f>
        <v>0</v>
      </c>
      <c r="M43" s="19"/>
      <c r="N43" s="19"/>
      <c r="O43" s="19"/>
      <c r="P43" s="19"/>
    </row>
    <row r="44" spans="1:16" x14ac:dyDescent="0.25">
      <c r="A44" s="3" t="s">
        <v>95</v>
      </c>
      <c r="B44" t="s">
        <v>91</v>
      </c>
      <c r="C44" s="8" t="s">
        <v>96</v>
      </c>
      <c r="D44" s="29">
        <v>2645688.0812879996</v>
      </c>
      <c r="E44" s="1">
        <v>0</v>
      </c>
      <c r="F44" s="19">
        <v>0</v>
      </c>
      <c r="G44" s="19">
        <v>0</v>
      </c>
      <c r="H44" s="10">
        <v>0</v>
      </c>
      <c r="I44" s="10">
        <v>0</v>
      </c>
      <c r="J44" s="10">
        <v>0</v>
      </c>
      <c r="K44" s="48">
        <f t="shared" si="0"/>
        <v>2645688.0812879996</v>
      </c>
      <c r="L44" s="19">
        <f>K44-'State Share Gross to Pipeline'!H46</f>
        <v>0</v>
      </c>
      <c r="M44" s="19"/>
      <c r="N44" s="19"/>
      <c r="O44" s="19"/>
      <c r="P44" s="19"/>
    </row>
    <row r="45" spans="1:16" x14ac:dyDescent="0.25">
      <c r="A45" s="3" t="s">
        <v>97</v>
      </c>
      <c r="B45" t="s">
        <v>98</v>
      </c>
      <c r="C45" s="8" t="s">
        <v>99</v>
      </c>
      <c r="D45" s="29">
        <v>2134675.3965599998</v>
      </c>
      <c r="E45" s="1">
        <v>0</v>
      </c>
      <c r="F45" s="19">
        <v>0</v>
      </c>
      <c r="G45" s="19">
        <v>0</v>
      </c>
      <c r="H45" s="10">
        <v>0</v>
      </c>
      <c r="I45" s="10">
        <v>-89165.900000000023</v>
      </c>
      <c r="J45" s="10">
        <v>0</v>
      </c>
      <c r="K45" s="48">
        <f t="shared" si="0"/>
        <v>2045509.4965599999</v>
      </c>
      <c r="L45" s="19">
        <f>K45-'State Share Gross to Pipeline'!H47</f>
        <v>0</v>
      </c>
      <c r="M45" s="19"/>
      <c r="N45" s="19"/>
      <c r="O45" s="19"/>
      <c r="P45" s="19"/>
    </row>
    <row r="46" spans="1:16" x14ac:dyDescent="0.25">
      <c r="A46" s="3" t="s">
        <v>100</v>
      </c>
      <c r="B46" t="s">
        <v>98</v>
      </c>
      <c r="C46" s="8" t="s">
        <v>101</v>
      </c>
      <c r="D46" s="29">
        <v>1994586.6240000005</v>
      </c>
      <c r="E46" s="1">
        <v>0</v>
      </c>
      <c r="F46" s="19">
        <v>0</v>
      </c>
      <c r="G46" s="19">
        <v>0</v>
      </c>
      <c r="H46" s="10">
        <v>0</v>
      </c>
      <c r="I46" s="10">
        <v>0</v>
      </c>
      <c r="J46" s="10">
        <v>0</v>
      </c>
      <c r="K46" s="48">
        <f t="shared" si="0"/>
        <v>1994586.6240000005</v>
      </c>
      <c r="L46" s="19">
        <f>K46-'State Share Gross to Pipeline'!H48</f>
        <v>0</v>
      </c>
      <c r="M46" s="19"/>
      <c r="N46" s="19"/>
      <c r="O46" s="19"/>
      <c r="P46" s="19"/>
    </row>
    <row r="47" spans="1:16" x14ac:dyDescent="0.25">
      <c r="A47" s="3" t="s">
        <v>102</v>
      </c>
      <c r="B47" t="s">
        <v>103</v>
      </c>
      <c r="C47" s="8" t="s">
        <v>104</v>
      </c>
      <c r="D47" s="29">
        <v>3963842.576692</v>
      </c>
      <c r="E47" s="1">
        <v>0</v>
      </c>
      <c r="F47" s="19">
        <v>0</v>
      </c>
      <c r="G47" s="19">
        <v>0</v>
      </c>
      <c r="H47" s="10">
        <v>0</v>
      </c>
      <c r="I47" s="10">
        <v>0</v>
      </c>
      <c r="J47" s="10">
        <v>0</v>
      </c>
      <c r="K47" s="48">
        <f t="shared" si="0"/>
        <v>3963842.576692</v>
      </c>
      <c r="L47" s="19">
        <f>K47-'State Share Gross to Pipeline'!H49</f>
        <v>0</v>
      </c>
      <c r="M47" s="19"/>
      <c r="N47" s="19"/>
      <c r="O47" s="19"/>
      <c r="P47" s="19"/>
    </row>
    <row r="48" spans="1:16" x14ac:dyDescent="0.25">
      <c r="A48" s="3" t="s">
        <v>105</v>
      </c>
      <c r="B48" t="s">
        <v>106</v>
      </c>
      <c r="C48" s="8" t="s">
        <v>107</v>
      </c>
      <c r="D48" s="29">
        <v>122887.37630999991</v>
      </c>
      <c r="E48" s="1">
        <v>0</v>
      </c>
      <c r="F48" s="19">
        <v>0</v>
      </c>
      <c r="G48" s="19">
        <v>0</v>
      </c>
      <c r="H48" s="10">
        <v>0</v>
      </c>
      <c r="I48" s="10">
        <v>0</v>
      </c>
      <c r="J48" s="10">
        <v>0</v>
      </c>
      <c r="K48" s="48">
        <f t="shared" si="0"/>
        <v>122887.37630999991</v>
      </c>
      <c r="L48" s="19">
        <f>K48-'State Share Gross to Pipeline'!H50</f>
        <v>0</v>
      </c>
      <c r="M48" s="19"/>
      <c r="N48" s="19"/>
      <c r="O48" s="19"/>
      <c r="P48" s="19"/>
    </row>
    <row r="49" spans="1:16" x14ac:dyDescent="0.25">
      <c r="A49" s="3" t="s">
        <v>108</v>
      </c>
      <c r="B49" t="s">
        <v>109</v>
      </c>
      <c r="C49" s="8" t="s">
        <v>110</v>
      </c>
      <c r="D49" s="29">
        <v>36315731.766636193</v>
      </c>
      <c r="E49" s="1">
        <v>-140559.72047619047</v>
      </c>
      <c r="F49" s="19">
        <v>0</v>
      </c>
      <c r="G49" s="19">
        <v>0</v>
      </c>
      <c r="H49" s="10">
        <v>0</v>
      </c>
      <c r="I49" s="10">
        <v>0</v>
      </c>
      <c r="J49" s="10">
        <v>0</v>
      </c>
      <c r="K49" s="48">
        <f t="shared" si="0"/>
        <v>36175172.046160005</v>
      </c>
      <c r="L49" s="19">
        <f>K49-'State Share Gross to Pipeline'!H51</f>
        <v>0</v>
      </c>
      <c r="M49" s="19"/>
      <c r="N49" s="19"/>
      <c r="O49" s="19"/>
      <c r="P49" s="19"/>
    </row>
    <row r="50" spans="1:16" x14ac:dyDescent="0.25">
      <c r="A50" s="3" t="s">
        <v>111</v>
      </c>
      <c r="B50" t="s">
        <v>112</v>
      </c>
      <c r="C50" s="8" t="s">
        <v>113</v>
      </c>
      <c r="D50" s="29">
        <v>285730223.11314595</v>
      </c>
      <c r="E50" s="1">
        <v>-512920.93214598211</v>
      </c>
      <c r="F50" s="19">
        <v>-2383283.0100000002</v>
      </c>
      <c r="G50" s="19">
        <v>0</v>
      </c>
      <c r="H50" s="10">
        <v>0</v>
      </c>
      <c r="I50" s="10">
        <v>0</v>
      </c>
      <c r="J50" s="10">
        <v>0</v>
      </c>
      <c r="K50" s="48">
        <f t="shared" si="0"/>
        <v>282834019.171</v>
      </c>
      <c r="L50" s="19">
        <f>K50-'State Share Gross to Pipeline'!H52</f>
        <v>0</v>
      </c>
      <c r="M50" s="19"/>
      <c r="N50" s="19"/>
      <c r="O50" s="19"/>
      <c r="P50" s="19"/>
    </row>
    <row r="51" spans="1:16" x14ac:dyDescent="0.25">
      <c r="A51" s="3" t="s">
        <v>114</v>
      </c>
      <c r="B51" t="s">
        <v>115</v>
      </c>
      <c r="C51" s="8" t="s">
        <v>116</v>
      </c>
      <c r="D51" s="29">
        <v>2433109.7312849998</v>
      </c>
      <c r="E51" s="1">
        <v>0</v>
      </c>
      <c r="F51" s="19">
        <v>0</v>
      </c>
      <c r="G51" s="19">
        <v>0</v>
      </c>
      <c r="H51" s="10">
        <v>0</v>
      </c>
      <c r="I51" s="10">
        <v>0</v>
      </c>
      <c r="J51" s="10">
        <v>0</v>
      </c>
      <c r="K51" s="48">
        <f t="shared" si="0"/>
        <v>2433109.7312849998</v>
      </c>
      <c r="L51" s="19">
        <f>K51-'State Share Gross to Pipeline'!H53</f>
        <v>0</v>
      </c>
      <c r="M51" s="19"/>
      <c r="N51" s="19"/>
      <c r="O51" s="19"/>
      <c r="P51" s="19"/>
    </row>
    <row r="52" spans="1:16" x14ac:dyDescent="0.25">
      <c r="A52" s="3" t="s">
        <v>117</v>
      </c>
      <c r="B52" t="s">
        <v>118</v>
      </c>
      <c r="C52" s="8" t="s">
        <v>119</v>
      </c>
      <c r="D52" s="29">
        <v>379975579.59677619</v>
      </c>
      <c r="E52" s="1">
        <v>-266643.72547619045</v>
      </c>
      <c r="F52" s="19">
        <v>-21044359.002500001</v>
      </c>
      <c r="G52" s="19">
        <v>4767.8281203238294</v>
      </c>
      <c r="H52" s="10">
        <v>0</v>
      </c>
      <c r="I52" s="10">
        <v>0</v>
      </c>
      <c r="J52" s="10">
        <v>0</v>
      </c>
      <c r="K52" s="48">
        <f t="shared" si="0"/>
        <v>358669344.69692034</v>
      </c>
      <c r="L52" s="19">
        <f>K52-'State Share Gross to Pipeline'!H54</f>
        <v>0</v>
      </c>
      <c r="M52" s="19"/>
      <c r="N52" s="19"/>
      <c r="O52" s="19"/>
      <c r="P52" s="19"/>
    </row>
    <row r="53" spans="1:16" x14ac:dyDescent="0.25">
      <c r="A53" s="3" t="s">
        <v>120</v>
      </c>
      <c r="B53" t="s">
        <v>121</v>
      </c>
      <c r="C53" s="8" t="s">
        <v>122</v>
      </c>
      <c r="D53" s="29">
        <v>16351667.66693938</v>
      </c>
      <c r="E53" s="29">
        <v>-111464.41507936506</v>
      </c>
      <c r="F53" s="19">
        <v>0</v>
      </c>
      <c r="G53" s="19">
        <v>28219.015627137385</v>
      </c>
      <c r="H53" s="10">
        <v>0</v>
      </c>
      <c r="I53" s="10">
        <v>0</v>
      </c>
      <c r="J53" s="10">
        <v>0</v>
      </c>
      <c r="K53" s="48">
        <f t="shared" si="0"/>
        <v>16268422.267487153</v>
      </c>
      <c r="L53" s="19">
        <f>K53-'State Share Gross to Pipeline'!H55</f>
        <v>0</v>
      </c>
      <c r="M53" s="19"/>
      <c r="N53" s="19"/>
      <c r="O53" s="19"/>
      <c r="P53" s="19"/>
    </row>
    <row r="54" spans="1:16" x14ac:dyDescent="0.25">
      <c r="A54" s="3" t="s">
        <v>123</v>
      </c>
      <c r="B54" t="s">
        <v>124</v>
      </c>
      <c r="C54" s="8" t="s">
        <v>125</v>
      </c>
      <c r="D54" s="29">
        <v>15550699.529999999</v>
      </c>
      <c r="E54" s="1">
        <v>0</v>
      </c>
      <c r="F54" s="19">
        <v>-634035.52</v>
      </c>
      <c r="G54" s="19">
        <v>0</v>
      </c>
      <c r="H54" s="10">
        <v>0</v>
      </c>
      <c r="I54" s="10">
        <v>0</v>
      </c>
      <c r="J54" s="10">
        <v>0</v>
      </c>
      <c r="K54" s="48">
        <f t="shared" si="0"/>
        <v>14916664.01</v>
      </c>
      <c r="L54" s="19">
        <f>K54-'State Share Gross to Pipeline'!H56</f>
        <v>0</v>
      </c>
      <c r="M54" s="19"/>
      <c r="N54" s="19"/>
      <c r="O54" s="19"/>
      <c r="P54" s="19"/>
    </row>
    <row r="55" spans="1:16" x14ac:dyDescent="0.25">
      <c r="A55" s="3" t="s">
        <v>126</v>
      </c>
      <c r="B55" t="s">
        <v>124</v>
      </c>
      <c r="C55" s="8" t="s">
        <v>127</v>
      </c>
      <c r="D55" s="29">
        <v>2833734.8273080005</v>
      </c>
      <c r="E55" s="1">
        <v>0</v>
      </c>
      <c r="F55" s="19">
        <v>0</v>
      </c>
      <c r="G55" s="19">
        <v>0</v>
      </c>
      <c r="H55" s="10">
        <v>0</v>
      </c>
      <c r="I55" s="10">
        <v>-105923.15999999997</v>
      </c>
      <c r="J55" s="10">
        <v>0</v>
      </c>
      <c r="K55" s="48">
        <f t="shared" si="0"/>
        <v>2727811.6673080004</v>
      </c>
      <c r="L55" s="19">
        <f>K55-'State Share Gross to Pipeline'!H57</f>
        <v>0</v>
      </c>
      <c r="M55" s="19"/>
      <c r="N55" s="19"/>
      <c r="O55" s="19"/>
      <c r="P55" s="19"/>
    </row>
    <row r="56" spans="1:16" x14ac:dyDescent="0.25">
      <c r="A56" s="3" t="s">
        <v>128</v>
      </c>
      <c r="B56" t="s">
        <v>124</v>
      </c>
      <c r="C56" s="8" t="s">
        <v>129</v>
      </c>
      <c r="D56" s="29">
        <v>3675523.8789999997</v>
      </c>
      <c r="E56" s="1">
        <v>0</v>
      </c>
      <c r="F56" s="19">
        <v>0</v>
      </c>
      <c r="G56" s="19">
        <v>0</v>
      </c>
      <c r="H56" s="10">
        <v>0</v>
      </c>
      <c r="I56" s="10">
        <v>0</v>
      </c>
      <c r="J56" s="10">
        <v>0</v>
      </c>
      <c r="K56" s="48">
        <f t="shared" si="0"/>
        <v>3675523.8789999997</v>
      </c>
      <c r="L56" s="19">
        <f>K56-'State Share Gross to Pipeline'!H58</f>
        <v>0</v>
      </c>
      <c r="M56" s="19"/>
      <c r="N56" s="19"/>
      <c r="O56" s="19"/>
      <c r="P56" s="19"/>
    </row>
    <row r="57" spans="1:16" x14ac:dyDescent="0.25">
      <c r="A57" s="3" t="s">
        <v>130</v>
      </c>
      <c r="B57" t="s">
        <v>124</v>
      </c>
      <c r="C57" s="8" t="s">
        <v>131</v>
      </c>
      <c r="D57" s="29">
        <v>3341156.9220400001</v>
      </c>
      <c r="E57" s="1">
        <v>0</v>
      </c>
      <c r="F57" s="19">
        <v>0</v>
      </c>
      <c r="G57" s="19">
        <v>0</v>
      </c>
      <c r="H57" s="10">
        <v>0</v>
      </c>
      <c r="I57" s="10">
        <v>0</v>
      </c>
      <c r="J57" s="10">
        <v>0</v>
      </c>
      <c r="K57" s="48">
        <f t="shared" si="0"/>
        <v>3341156.9220400001</v>
      </c>
      <c r="L57" s="19">
        <f>K57-'State Share Gross to Pipeline'!H59</f>
        <v>0</v>
      </c>
      <c r="M57" s="19"/>
      <c r="N57" s="19"/>
      <c r="O57" s="19"/>
      <c r="P57" s="19"/>
    </row>
    <row r="58" spans="1:16" x14ac:dyDescent="0.25">
      <c r="A58" s="3" t="s">
        <v>132</v>
      </c>
      <c r="B58" t="s">
        <v>124</v>
      </c>
      <c r="C58" s="8" t="s">
        <v>133</v>
      </c>
      <c r="D58" s="29">
        <v>1128107.2340599999</v>
      </c>
      <c r="E58" s="1">
        <v>0</v>
      </c>
      <c r="F58" s="19">
        <v>0</v>
      </c>
      <c r="G58" s="19">
        <v>0</v>
      </c>
      <c r="H58" s="10">
        <v>0</v>
      </c>
      <c r="I58" s="10">
        <v>0</v>
      </c>
      <c r="J58" s="10">
        <v>0</v>
      </c>
      <c r="K58" s="48">
        <f t="shared" si="0"/>
        <v>1128107.2340599999</v>
      </c>
      <c r="L58" s="19">
        <f>K58-'State Share Gross to Pipeline'!H60</f>
        <v>0</v>
      </c>
      <c r="M58" s="19"/>
      <c r="N58" s="19"/>
      <c r="O58" s="19"/>
      <c r="P58" s="19"/>
    </row>
    <row r="59" spans="1:16" x14ac:dyDescent="0.25">
      <c r="A59" s="3" t="s">
        <v>134</v>
      </c>
      <c r="B59" t="s">
        <v>135</v>
      </c>
      <c r="C59" s="8" t="s">
        <v>136</v>
      </c>
      <c r="D59" s="29">
        <v>4266522.3400000008</v>
      </c>
      <c r="E59" s="1">
        <v>0</v>
      </c>
      <c r="F59" s="19">
        <v>0</v>
      </c>
      <c r="G59" s="19">
        <v>0</v>
      </c>
      <c r="H59" s="10">
        <v>0</v>
      </c>
      <c r="I59" s="10">
        <v>0</v>
      </c>
      <c r="J59" s="10">
        <v>0</v>
      </c>
      <c r="K59" s="48">
        <f t="shared" si="0"/>
        <v>4266522.3400000008</v>
      </c>
      <c r="L59" s="19">
        <f>K59-'State Share Gross to Pipeline'!H61</f>
        <v>0</v>
      </c>
      <c r="M59" s="19"/>
      <c r="N59" s="19"/>
      <c r="O59" s="19"/>
      <c r="P59" s="19"/>
    </row>
    <row r="60" spans="1:16" x14ac:dyDescent="0.25">
      <c r="A60" s="3" t="s">
        <v>137</v>
      </c>
      <c r="B60" t="s">
        <v>135</v>
      </c>
      <c r="C60" s="8" t="s">
        <v>138</v>
      </c>
      <c r="D60" s="29">
        <v>127406039.58626665</v>
      </c>
      <c r="E60" s="1">
        <v>-89222.458666666673</v>
      </c>
      <c r="F60" s="19">
        <v>-3055160.5799999996</v>
      </c>
      <c r="G60" s="19">
        <v>0</v>
      </c>
      <c r="H60" s="10">
        <v>0</v>
      </c>
      <c r="I60" s="10">
        <v>0</v>
      </c>
      <c r="J60" s="10">
        <v>0</v>
      </c>
      <c r="K60" s="48">
        <f t="shared" si="0"/>
        <v>124261656.54759999</v>
      </c>
      <c r="L60" s="19">
        <f>K60-'State Share Gross to Pipeline'!H62</f>
        <v>0</v>
      </c>
      <c r="M60" s="19"/>
      <c r="N60" s="19"/>
      <c r="O60" s="19"/>
      <c r="P60" s="19"/>
    </row>
    <row r="61" spans="1:16" x14ac:dyDescent="0.25">
      <c r="A61" s="3" t="s">
        <v>139</v>
      </c>
      <c r="B61" t="s">
        <v>135</v>
      </c>
      <c r="C61" s="8" t="s">
        <v>140</v>
      </c>
      <c r="D61" s="29">
        <v>74647949.837938115</v>
      </c>
      <c r="E61" s="1">
        <v>-70103.373238095228</v>
      </c>
      <c r="F61" s="19">
        <v>-167583.34</v>
      </c>
      <c r="G61" s="19">
        <v>0</v>
      </c>
      <c r="H61" s="10">
        <v>0</v>
      </c>
      <c r="I61" s="10">
        <v>0</v>
      </c>
      <c r="J61" s="10">
        <v>0</v>
      </c>
      <c r="K61" s="48">
        <f t="shared" si="0"/>
        <v>74410263.12470001</v>
      </c>
      <c r="L61" s="19">
        <f>K61-'State Share Gross to Pipeline'!H63</f>
        <v>0</v>
      </c>
      <c r="M61" s="19"/>
      <c r="N61" s="19"/>
      <c r="O61" s="19"/>
      <c r="P61" s="19"/>
    </row>
    <row r="62" spans="1:16" x14ac:dyDescent="0.25">
      <c r="A62" s="3" t="s">
        <v>141</v>
      </c>
      <c r="B62" t="s">
        <v>135</v>
      </c>
      <c r="C62" s="8" t="s">
        <v>142</v>
      </c>
      <c r="D62" s="29">
        <v>76905685.422404289</v>
      </c>
      <c r="E62" s="1">
        <v>-59747.186964285705</v>
      </c>
      <c r="F62" s="19">
        <v>0</v>
      </c>
      <c r="G62" s="19">
        <v>0</v>
      </c>
      <c r="H62" s="10">
        <v>0</v>
      </c>
      <c r="I62" s="10">
        <v>0</v>
      </c>
      <c r="J62" s="10">
        <v>0</v>
      </c>
      <c r="K62" s="48">
        <f t="shared" si="0"/>
        <v>76845938.235440001</v>
      </c>
      <c r="L62" s="19">
        <f>K62-'State Share Gross to Pipeline'!H64</f>
        <v>0</v>
      </c>
      <c r="M62" s="19"/>
      <c r="N62" s="19"/>
      <c r="O62" s="19"/>
      <c r="P62" s="19"/>
    </row>
    <row r="63" spans="1:16" x14ac:dyDescent="0.25">
      <c r="A63" s="3" t="s">
        <v>143</v>
      </c>
      <c r="B63" t="s">
        <v>135</v>
      </c>
      <c r="C63" s="8" t="s">
        <v>144</v>
      </c>
      <c r="D63" s="29">
        <v>154844697.3003</v>
      </c>
      <c r="E63" s="1">
        <v>0</v>
      </c>
      <c r="F63" s="19">
        <v>-1557962.04</v>
      </c>
      <c r="G63" s="19">
        <v>636527.71362306224</v>
      </c>
      <c r="H63" s="10">
        <v>0</v>
      </c>
      <c r="I63" s="10">
        <v>0</v>
      </c>
      <c r="J63" s="10">
        <v>0</v>
      </c>
      <c r="K63" s="48">
        <f t="shared" si="0"/>
        <v>153923262.97392309</v>
      </c>
      <c r="L63" s="19">
        <f>K63-'State Share Gross to Pipeline'!H65</f>
        <v>0</v>
      </c>
      <c r="M63" s="19"/>
      <c r="N63" s="19"/>
      <c r="O63" s="19"/>
      <c r="P63" s="19"/>
    </row>
    <row r="64" spans="1:16" x14ac:dyDescent="0.25">
      <c r="A64" s="3" t="s">
        <v>145</v>
      </c>
      <c r="B64" t="s">
        <v>135</v>
      </c>
      <c r="C64" s="8" t="s">
        <v>146</v>
      </c>
      <c r="D64" s="29">
        <v>23250726.535376981</v>
      </c>
      <c r="E64" s="1">
        <v>-38503.70537698413</v>
      </c>
      <c r="F64" s="19">
        <v>0</v>
      </c>
      <c r="G64" s="19">
        <v>0</v>
      </c>
      <c r="H64" s="10">
        <v>0</v>
      </c>
      <c r="I64" s="10">
        <v>0</v>
      </c>
      <c r="J64" s="10">
        <v>0</v>
      </c>
      <c r="K64" s="48">
        <f t="shared" si="0"/>
        <v>23212222.829999998</v>
      </c>
      <c r="L64" s="19">
        <f>K64-'State Share Gross to Pipeline'!H66</f>
        <v>0</v>
      </c>
      <c r="M64" s="19"/>
      <c r="N64" s="19"/>
      <c r="O64" s="19"/>
      <c r="P64" s="19"/>
    </row>
    <row r="65" spans="1:16" x14ac:dyDescent="0.25">
      <c r="A65" s="3" t="s">
        <v>147</v>
      </c>
      <c r="B65" t="s">
        <v>135</v>
      </c>
      <c r="C65" s="8" t="s">
        <v>148</v>
      </c>
      <c r="D65" s="29">
        <v>9056658.2558399998</v>
      </c>
      <c r="E65" s="1">
        <v>0</v>
      </c>
      <c r="F65" s="19">
        <v>0</v>
      </c>
      <c r="G65" s="19">
        <v>0</v>
      </c>
      <c r="H65" s="10">
        <v>0</v>
      </c>
      <c r="I65" s="10">
        <v>0</v>
      </c>
      <c r="J65" s="10">
        <v>0</v>
      </c>
      <c r="K65" s="48">
        <f t="shared" si="0"/>
        <v>9056658.2558399998</v>
      </c>
      <c r="L65" s="19">
        <f>K65-'State Share Gross to Pipeline'!H67</f>
        <v>0</v>
      </c>
      <c r="M65" s="19"/>
      <c r="N65" s="19"/>
      <c r="O65" s="19"/>
      <c r="P65" s="19"/>
    </row>
    <row r="66" spans="1:16" x14ac:dyDescent="0.25">
      <c r="A66" s="3" t="s">
        <v>149</v>
      </c>
      <c r="B66" t="s">
        <v>135</v>
      </c>
      <c r="C66" s="8" t="s">
        <v>150</v>
      </c>
      <c r="D66" s="29">
        <v>198353655.59968254</v>
      </c>
      <c r="E66" s="1">
        <v>-267625.04968253965</v>
      </c>
      <c r="F66" s="19">
        <v>-4710444.3699999992</v>
      </c>
      <c r="G66" s="19">
        <v>0</v>
      </c>
      <c r="H66" s="10">
        <v>0</v>
      </c>
      <c r="I66" s="10">
        <v>0</v>
      </c>
      <c r="J66" s="10">
        <v>0</v>
      </c>
      <c r="K66" s="48">
        <f t="shared" si="0"/>
        <v>193375586.18000001</v>
      </c>
      <c r="L66" s="19">
        <f>K66-'State Share Gross to Pipeline'!H68</f>
        <v>0</v>
      </c>
      <c r="M66" s="19"/>
      <c r="N66" s="19"/>
      <c r="O66" s="19"/>
      <c r="P66" s="19"/>
    </row>
    <row r="67" spans="1:16" x14ac:dyDescent="0.25">
      <c r="A67" s="3" t="s">
        <v>151</v>
      </c>
      <c r="B67" t="s">
        <v>135</v>
      </c>
      <c r="C67" s="8" t="s">
        <v>152</v>
      </c>
      <c r="D67" s="29">
        <v>9692889.5755952392</v>
      </c>
      <c r="E67" s="1">
        <v>-7966.2655952380946</v>
      </c>
      <c r="F67" s="19">
        <v>0</v>
      </c>
      <c r="G67" s="19">
        <v>0</v>
      </c>
      <c r="H67" s="10">
        <v>266894.53000000003</v>
      </c>
      <c r="I67" s="10">
        <v>0</v>
      </c>
      <c r="J67" s="10">
        <v>0</v>
      </c>
      <c r="K67" s="48">
        <f t="shared" si="0"/>
        <v>9951817.8399999999</v>
      </c>
      <c r="L67" s="19">
        <f>K67-'State Share Gross to Pipeline'!H69</f>
        <v>0</v>
      </c>
      <c r="M67" s="19"/>
      <c r="N67" s="19"/>
      <c r="O67" s="19"/>
      <c r="P67" s="19"/>
    </row>
    <row r="68" spans="1:16" x14ac:dyDescent="0.25">
      <c r="A68" s="3" t="s">
        <v>153</v>
      </c>
      <c r="B68" t="s">
        <v>135</v>
      </c>
      <c r="C68" s="8" t="s">
        <v>154</v>
      </c>
      <c r="D68" s="29">
        <v>5508962.2111</v>
      </c>
      <c r="E68" s="1">
        <v>0</v>
      </c>
      <c r="F68" s="19">
        <v>0</v>
      </c>
      <c r="G68" s="19">
        <v>0</v>
      </c>
      <c r="H68" s="10">
        <v>0</v>
      </c>
      <c r="I68" s="10">
        <v>0</v>
      </c>
      <c r="J68" s="10">
        <v>0</v>
      </c>
      <c r="K68" s="48">
        <f t="shared" si="0"/>
        <v>5508962.2111</v>
      </c>
      <c r="L68" s="19">
        <f>K68-'State Share Gross to Pipeline'!H70</f>
        <v>0</v>
      </c>
      <c r="M68" s="19"/>
      <c r="N68" s="19"/>
      <c r="O68" s="19"/>
      <c r="P68" s="19"/>
    </row>
    <row r="69" spans="1:16" x14ac:dyDescent="0.25">
      <c r="A69" s="3" t="s">
        <v>155</v>
      </c>
      <c r="B69" t="s">
        <v>135</v>
      </c>
      <c r="C69" s="8" t="s">
        <v>156</v>
      </c>
      <c r="D69" s="29">
        <v>3824756.4184899996</v>
      </c>
      <c r="E69" s="1">
        <v>0</v>
      </c>
      <c r="F69" s="19">
        <v>0</v>
      </c>
      <c r="G69" s="19">
        <v>0</v>
      </c>
      <c r="H69" s="10">
        <v>0</v>
      </c>
      <c r="I69" s="10">
        <v>0</v>
      </c>
      <c r="J69" s="10">
        <v>0</v>
      </c>
      <c r="K69" s="48">
        <f t="shared" si="0"/>
        <v>3824756.4184899996</v>
      </c>
      <c r="L69" s="19">
        <f>K69-'State Share Gross to Pipeline'!H71</f>
        <v>0</v>
      </c>
      <c r="M69" s="19"/>
      <c r="N69" s="19"/>
      <c r="O69" s="19"/>
      <c r="P69" s="19"/>
    </row>
    <row r="70" spans="1:16" x14ac:dyDescent="0.25">
      <c r="A70" s="3" t="s">
        <v>157</v>
      </c>
      <c r="B70" t="s">
        <v>135</v>
      </c>
      <c r="C70" s="8" t="s">
        <v>158</v>
      </c>
      <c r="D70" s="29">
        <v>43468494.300000012</v>
      </c>
      <c r="E70" s="1">
        <v>0</v>
      </c>
      <c r="F70" s="19">
        <v>-2772828.35</v>
      </c>
      <c r="G70" s="19">
        <v>0</v>
      </c>
      <c r="H70" s="10">
        <v>0</v>
      </c>
      <c r="I70" s="10">
        <v>0</v>
      </c>
      <c r="J70" s="10">
        <v>0</v>
      </c>
      <c r="K70" s="48">
        <f t="shared" si="0"/>
        <v>40695665.95000001</v>
      </c>
      <c r="L70" s="19">
        <f>K70-'State Share Gross to Pipeline'!H72</f>
        <v>0</v>
      </c>
      <c r="M70" s="19"/>
      <c r="N70" s="19"/>
      <c r="O70" s="19"/>
      <c r="P70" s="19"/>
    </row>
    <row r="71" spans="1:16" x14ac:dyDescent="0.25">
      <c r="A71" s="3" t="s">
        <v>159</v>
      </c>
      <c r="B71" t="s">
        <v>135</v>
      </c>
      <c r="C71" s="8" t="s">
        <v>160</v>
      </c>
      <c r="D71" s="29">
        <v>320570151.75150788</v>
      </c>
      <c r="E71" s="1">
        <v>-86077.001507936511</v>
      </c>
      <c r="F71" s="19">
        <v>-9498381.629999999</v>
      </c>
      <c r="G71" s="19">
        <v>0</v>
      </c>
      <c r="H71" s="10">
        <v>0</v>
      </c>
      <c r="I71" s="10">
        <v>0</v>
      </c>
      <c r="J71" s="10">
        <v>0</v>
      </c>
      <c r="K71" s="48">
        <f t="shared" si="0"/>
        <v>310985693.11999995</v>
      </c>
      <c r="L71" s="19">
        <f>K71-'State Share Gross to Pipeline'!H73</f>
        <v>0</v>
      </c>
      <c r="M71" s="19"/>
      <c r="N71" s="19"/>
      <c r="O71" s="19"/>
      <c r="P71" s="19"/>
    </row>
    <row r="72" spans="1:16" x14ac:dyDescent="0.25">
      <c r="A72" s="3" t="s">
        <v>161</v>
      </c>
      <c r="B72" t="s">
        <v>135</v>
      </c>
      <c r="C72" s="8" t="s">
        <v>162</v>
      </c>
      <c r="D72" s="29">
        <v>2058583.872</v>
      </c>
      <c r="E72" s="1">
        <v>0</v>
      </c>
      <c r="F72" s="19">
        <v>0</v>
      </c>
      <c r="G72" s="19">
        <v>0</v>
      </c>
      <c r="H72" s="10">
        <v>0</v>
      </c>
      <c r="I72" s="10">
        <v>-82257.660000000033</v>
      </c>
      <c r="J72" s="10">
        <v>0</v>
      </c>
      <c r="K72" s="48">
        <f t="shared" si="0"/>
        <v>1976326.2119999998</v>
      </c>
      <c r="L72" s="19">
        <f>K72-'State Share Gross to Pipeline'!H74</f>
        <v>0</v>
      </c>
      <c r="M72" s="19"/>
      <c r="N72" s="19"/>
      <c r="O72" s="19"/>
      <c r="P72" s="19"/>
    </row>
    <row r="73" spans="1:16" x14ac:dyDescent="0.25">
      <c r="A73" s="3" t="s">
        <v>163</v>
      </c>
      <c r="B73" t="s">
        <v>135</v>
      </c>
      <c r="C73" s="8" t="s">
        <v>164</v>
      </c>
      <c r="D73" s="29">
        <v>4267370.3791740006</v>
      </c>
      <c r="E73" s="1">
        <v>0</v>
      </c>
      <c r="F73" s="19">
        <v>0</v>
      </c>
      <c r="G73" s="19">
        <v>0</v>
      </c>
      <c r="H73" s="10">
        <v>0</v>
      </c>
      <c r="I73" s="10">
        <v>0</v>
      </c>
      <c r="J73" s="10">
        <v>0</v>
      </c>
      <c r="K73" s="48">
        <f t="shared" si="0"/>
        <v>4267370.3791740006</v>
      </c>
      <c r="L73" s="19">
        <f>K73-'State Share Gross to Pipeline'!H75</f>
        <v>0</v>
      </c>
      <c r="M73" s="19"/>
      <c r="N73" s="19"/>
      <c r="O73" s="19"/>
      <c r="P73" s="19"/>
    </row>
    <row r="74" spans="1:16" x14ac:dyDescent="0.25">
      <c r="A74" s="3" t="s">
        <v>165</v>
      </c>
      <c r="B74" t="s">
        <v>166</v>
      </c>
      <c r="C74" s="8" t="s">
        <v>167</v>
      </c>
      <c r="D74" s="29">
        <v>25049628.181888882</v>
      </c>
      <c r="E74" s="1">
        <v>-102842.46888888891</v>
      </c>
      <c r="F74" s="19">
        <v>0</v>
      </c>
      <c r="G74" s="19">
        <v>0</v>
      </c>
      <c r="H74" s="10">
        <v>0</v>
      </c>
      <c r="I74" s="10">
        <v>0</v>
      </c>
      <c r="J74" s="10">
        <v>0</v>
      </c>
      <c r="K74" s="48">
        <f t="shared" si="0"/>
        <v>24946785.712999992</v>
      </c>
      <c r="L74" s="19">
        <f>K74-'State Share Gross to Pipeline'!H76</f>
        <v>0</v>
      </c>
      <c r="M74" s="19"/>
      <c r="N74" s="19"/>
      <c r="O74" s="19"/>
      <c r="P74" s="19"/>
    </row>
    <row r="75" spans="1:16" x14ac:dyDescent="0.25">
      <c r="A75" s="3" t="s">
        <v>168</v>
      </c>
      <c r="B75" t="s">
        <v>166</v>
      </c>
      <c r="C75" s="8" t="s">
        <v>169</v>
      </c>
      <c r="D75" s="29">
        <v>11006390.928242998</v>
      </c>
      <c r="E75" s="1">
        <v>0</v>
      </c>
      <c r="F75" s="19">
        <v>0</v>
      </c>
      <c r="G75" s="19">
        <v>0</v>
      </c>
      <c r="H75" s="10">
        <v>0</v>
      </c>
      <c r="I75" s="10">
        <v>-451809.7799999998</v>
      </c>
      <c r="J75" s="10">
        <v>0</v>
      </c>
      <c r="K75" s="48">
        <f t="shared" si="0"/>
        <v>10554581.148242999</v>
      </c>
      <c r="L75" s="19">
        <f>K75-'State Share Gross to Pipeline'!H77</f>
        <v>0</v>
      </c>
      <c r="M75" s="19"/>
      <c r="N75" s="19"/>
      <c r="O75" s="19"/>
      <c r="P75" s="19"/>
    </row>
    <row r="76" spans="1:16" x14ac:dyDescent="0.25">
      <c r="A76" s="3" t="s">
        <v>170</v>
      </c>
      <c r="B76" t="s">
        <v>166</v>
      </c>
      <c r="C76" s="8" t="s">
        <v>171</v>
      </c>
      <c r="D76" s="29">
        <v>794534.27577399951</v>
      </c>
      <c r="E76" s="1">
        <v>0</v>
      </c>
      <c r="F76" s="19">
        <v>0</v>
      </c>
      <c r="G76" s="19">
        <v>0</v>
      </c>
      <c r="H76" s="10">
        <v>0</v>
      </c>
      <c r="I76" s="10">
        <v>0</v>
      </c>
      <c r="J76" s="10">
        <v>0</v>
      </c>
      <c r="K76" s="48">
        <f t="shared" ref="K76:K139" si="1">SUM(D76:J76)</f>
        <v>794534.27577399951</v>
      </c>
      <c r="L76" s="19">
        <f>K76-'State Share Gross to Pipeline'!H78</f>
        <v>0</v>
      </c>
      <c r="M76" s="19"/>
      <c r="N76" s="19"/>
      <c r="O76" s="19"/>
      <c r="P76" s="19"/>
    </row>
    <row r="77" spans="1:16" x14ac:dyDescent="0.25">
      <c r="A77" s="3" t="s">
        <v>172</v>
      </c>
      <c r="B77" t="s">
        <v>173</v>
      </c>
      <c r="C77" s="8" t="s">
        <v>174</v>
      </c>
      <c r="D77" s="29">
        <v>19638747.170820002</v>
      </c>
      <c r="E77" s="1">
        <v>0</v>
      </c>
      <c r="F77" s="19">
        <v>-508316.05000000005</v>
      </c>
      <c r="G77" s="19">
        <v>100078.65234500403</v>
      </c>
      <c r="H77" s="10">
        <v>0</v>
      </c>
      <c r="I77" s="10">
        <v>0</v>
      </c>
      <c r="J77" s="10">
        <v>0</v>
      </c>
      <c r="K77" s="48">
        <f t="shared" si="1"/>
        <v>19230509.773165006</v>
      </c>
      <c r="L77" s="19">
        <f>K77-'State Share Gross to Pipeline'!H79</f>
        <v>0</v>
      </c>
      <c r="M77" s="19"/>
      <c r="N77" s="19"/>
      <c r="O77" s="19"/>
      <c r="P77" s="19"/>
    </row>
    <row r="78" spans="1:16" x14ac:dyDescent="0.25">
      <c r="A78" s="3" t="s">
        <v>175</v>
      </c>
      <c r="B78" t="s">
        <v>173</v>
      </c>
      <c r="C78" s="8" t="s">
        <v>176</v>
      </c>
      <c r="D78" s="29">
        <v>41811440.245000005</v>
      </c>
      <c r="E78" s="1">
        <v>0</v>
      </c>
      <c r="F78" s="19">
        <v>0</v>
      </c>
      <c r="G78" s="19">
        <v>0</v>
      </c>
      <c r="H78" s="10">
        <v>0</v>
      </c>
      <c r="I78" s="10">
        <v>0</v>
      </c>
      <c r="J78" s="10">
        <v>0</v>
      </c>
      <c r="K78" s="48">
        <f t="shared" si="1"/>
        <v>41811440.245000005</v>
      </c>
      <c r="L78" s="19">
        <f>K78-'State Share Gross to Pipeline'!H80</f>
        <v>0</v>
      </c>
      <c r="M78" s="19"/>
      <c r="N78" s="19"/>
      <c r="O78" s="19"/>
      <c r="P78" s="19"/>
    </row>
    <row r="79" spans="1:16" x14ac:dyDescent="0.25">
      <c r="A79" s="3" t="s">
        <v>177</v>
      </c>
      <c r="B79" t="s">
        <v>173</v>
      </c>
      <c r="C79" s="8" t="s">
        <v>178</v>
      </c>
      <c r="D79" s="29">
        <v>10919866.196899999</v>
      </c>
      <c r="E79" s="1">
        <v>0</v>
      </c>
      <c r="F79" s="19">
        <v>0</v>
      </c>
      <c r="G79" s="19">
        <v>0</v>
      </c>
      <c r="H79" s="10">
        <v>0</v>
      </c>
      <c r="I79" s="10">
        <v>0</v>
      </c>
      <c r="J79" s="10">
        <v>0</v>
      </c>
      <c r="K79" s="48">
        <f t="shared" si="1"/>
        <v>10919866.196899999</v>
      </c>
      <c r="L79" s="19">
        <f>K79-'State Share Gross to Pipeline'!H81</f>
        <v>0</v>
      </c>
      <c r="M79" s="19"/>
      <c r="N79" s="19"/>
      <c r="O79" s="19"/>
      <c r="P79" s="19"/>
    </row>
    <row r="80" spans="1:16" x14ac:dyDescent="0.25">
      <c r="A80" s="3" t="s">
        <v>179</v>
      </c>
      <c r="B80" t="s">
        <v>180</v>
      </c>
      <c r="C80" s="8" t="s">
        <v>181</v>
      </c>
      <c r="D80" s="29">
        <v>2627792.5990300002</v>
      </c>
      <c r="E80" s="1">
        <v>0</v>
      </c>
      <c r="F80" s="19">
        <v>0</v>
      </c>
      <c r="G80" s="19">
        <v>0</v>
      </c>
      <c r="H80" s="10">
        <v>0</v>
      </c>
      <c r="I80" s="10">
        <v>-110807.86000000004</v>
      </c>
      <c r="J80" s="10">
        <v>0</v>
      </c>
      <c r="K80" s="48">
        <f t="shared" si="1"/>
        <v>2516984.7390300003</v>
      </c>
      <c r="L80" s="19">
        <f>K80-'State Share Gross to Pipeline'!H82</f>
        <v>0</v>
      </c>
      <c r="M80" s="19"/>
      <c r="N80" s="19"/>
      <c r="O80" s="19"/>
      <c r="P80" s="19"/>
    </row>
    <row r="81" spans="1:16" x14ac:dyDescent="0.25">
      <c r="A81" s="3" t="s">
        <v>182</v>
      </c>
      <c r="B81" t="s">
        <v>183</v>
      </c>
      <c r="C81" s="8" t="s">
        <v>184</v>
      </c>
      <c r="D81" s="29">
        <v>3704407.9333610004</v>
      </c>
      <c r="E81" s="1">
        <v>0</v>
      </c>
      <c r="F81" s="19">
        <v>0</v>
      </c>
      <c r="G81" s="19">
        <v>0</v>
      </c>
      <c r="H81" s="10">
        <v>0</v>
      </c>
      <c r="I81" s="10">
        <v>-149966.56000000006</v>
      </c>
      <c r="J81" s="10">
        <v>0</v>
      </c>
      <c r="K81" s="48">
        <f t="shared" si="1"/>
        <v>3554441.3733610003</v>
      </c>
      <c r="L81" s="19">
        <f>K81-'State Share Gross to Pipeline'!H83</f>
        <v>0</v>
      </c>
      <c r="M81" s="19"/>
      <c r="N81" s="19"/>
      <c r="O81" s="19"/>
      <c r="P81" s="19"/>
    </row>
    <row r="82" spans="1:16" x14ac:dyDescent="0.25">
      <c r="A82" s="3" t="s">
        <v>185</v>
      </c>
      <c r="B82" t="s">
        <v>183</v>
      </c>
      <c r="C82" s="8" t="s">
        <v>186</v>
      </c>
      <c r="D82" s="29">
        <v>0</v>
      </c>
      <c r="E82" s="1">
        <v>0</v>
      </c>
      <c r="F82" s="19">
        <v>0</v>
      </c>
      <c r="G82" s="19">
        <v>0</v>
      </c>
      <c r="H82" s="10">
        <v>0</v>
      </c>
      <c r="I82" s="10">
        <v>0</v>
      </c>
      <c r="J82" s="10">
        <v>0</v>
      </c>
      <c r="K82" s="48">
        <f t="shared" si="1"/>
        <v>0</v>
      </c>
      <c r="L82" s="19">
        <f>K82-'State Share Gross to Pipeline'!H84</f>
        <v>0</v>
      </c>
      <c r="M82" s="19"/>
      <c r="N82" s="19"/>
      <c r="O82" s="19"/>
      <c r="P82" s="19"/>
    </row>
    <row r="83" spans="1:16" x14ac:dyDescent="0.25">
      <c r="A83" s="3" t="s">
        <v>187</v>
      </c>
      <c r="B83" t="s">
        <v>188</v>
      </c>
      <c r="C83" s="8" t="s">
        <v>189</v>
      </c>
      <c r="D83" s="29">
        <v>5534662.7926799981</v>
      </c>
      <c r="E83" s="1">
        <v>0</v>
      </c>
      <c r="F83" s="19">
        <v>0</v>
      </c>
      <c r="G83" s="19">
        <v>0</v>
      </c>
      <c r="H83" s="10">
        <v>0</v>
      </c>
      <c r="I83" s="10">
        <v>0</v>
      </c>
      <c r="J83" s="10">
        <v>0</v>
      </c>
      <c r="K83" s="48">
        <f t="shared" si="1"/>
        <v>5534662.7926799981</v>
      </c>
      <c r="L83" s="19">
        <f>K83-'State Share Gross to Pipeline'!H85</f>
        <v>0</v>
      </c>
      <c r="M83" s="19"/>
      <c r="N83" s="19"/>
      <c r="O83" s="19"/>
      <c r="P83" s="19"/>
    </row>
    <row r="84" spans="1:16" x14ac:dyDescent="0.25">
      <c r="A84" s="3" t="s">
        <v>190</v>
      </c>
      <c r="B84" t="s">
        <v>191</v>
      </c>
      <c r="C84" s="8" t="s">
        <v>192</v>
      </c>
      <c r="D84" s="29">
        <v>632480.51428999985</v>
      </c>
      <c r="E84" s="1">
        <v>0</v>
      </c>
      <c r="F84" s="19">
        <v>0</v>
      </c>
      <c r="G84" s="19">
        <v>0</v>
      </c>
      <c r="H84" s="10">
        <v>0</v>
      </c>
      <c r="I84" s="10">
        <v>0</v>
      </c>
      <c r="J84" s="10">
        <v>0</v>
      </c>
      <c r="K84" s="48">
        <f t="shared" si="1"/>
        <v>632480.51428999985</v>
      </c>
      <c r="L84" s="19">
        <f>K84-'State Share Gross to Pipeline'!H86</f>
        <v>0</v>
      </c>
      <c r="M84" s="19"/>
      <c r="N84" s="19"/>
      <c r="O84" s="19"/>
      <c r="P84" s="19"/>
    </row>
    <row r="85" spans="1:16" x14ac:dyDescent="0.25">
      <c r="A85" s="3" t="s">
        <v>193</v>
      </c>
      <c r="B85" t="s">
        <v>194</v>
      </c>
      <c r="C85" s="8" t="s">
        <v>195</v>
      </c>
      <c r="D85" s="29">
        <v>2865475.0389999999</v>
      </c>
      <c r="E85" s="1">
        <v>0</v>
      </c>
      <c r="F85" s="19">
        <v>0</v>
      </c>
      <c r="G85" s="19">
        <v>0</v>
      </c>
      <c r="H85" s="10">
        <v>0</v>
      </c>
      <c r="I85" s="10">
        <v>0</v>
      </c>
      <c r="J85" s="10">
        <v>0</v>
      </c>
      <c r="K85" s="48">
        <f t="shared" si="1"/>
        <v>2865475.0389999999</v>
      </c>
      <c r="L85" s="19">
        <f>K85-'State Share Gross to Pipeline'!H87</f>
        <v>0</v>
      </c>
      <c r="M85" s="19"/>
      <c r="N85" s="19"/>
      <c r="O85" s="19"/>
      <c r="P85" s="19"/>
    </row>
    <row r="86" spans="1:16" x14ac:dyDescent="0.25">
      <c r="A86" s="3" t="s">
        <v>196</v>
      </c>
      <c r="B86" t="s">
        <v>194</v>
      </c>
      <c r="C86" s="8" t="s">
        <v>197</v>
      </c>
      <c r="D86" s="29">
        <v>2848143.301</v>
      </c>
      <c r="E86" s="1">
        <v>0</v>
      </c>
      <c r="F86" s="19">
        <v>0</v>
      </c>
      <c r="G86" s="19">
        <v>0</v>
      </c>
      <c r="H86" s="10">
        <v>0</v>
      </c>
      <c r="I86" s="10">
        <v>0</v>
      </c>
      <c r="J86" s="10">
        <v>0</v>
      </c>
      <c r="K86" s="48">
        <f t="shared" si="1"/>
        <v>2848143.301</v>
      </c>
      <c r="L86" s="19">
        <f>K86-'State Share Gross to Pipeline'!H88</f>
        <v>0</v>
      </c>
      <c r="M86" s="19"/>
      <c r="N86" s="19"/>
      <c r="O86" s="19"/>
      <c r="P86" s="19"/>
    </row>
    <row r="87" spans="1:16" x14ac:dyDescent="0.25">
      <c r="A87" s="3" t="s">
        <v>198</v>
      </c>
      <c r="B87" t="s">
        <v>199</v>
      </c>
      <c r="C87" s="8" t="s">
        <v>200</v>
      </c>
      <c r="D87" s="29">
        <v>440987.32055799983</v>
      </c>
      <c r="E87" s="1">
        <v>0</v>
      </c>
      <c r="F87" s="19">
        <v>0</v>
      </c>
      <c r="G87" s="19">
        <v>0</v>
      </c>
      <c r="H87" s="10">
        <v>0</v>
      </c>
      <c r="I87" s="10">
        <v>0</v>
      </c>
      <c r="J87" s="10">
        <v>0</v>
      </c>
      <c r="K87" s="48">
        <f t="shared" si="1"/>
        <v>440987.32055799983</v>
      </c>
      <c r="L87" s="19">
        <f>K87-'State Share Gross to Pipeline'!H89</f>
        <v>0</v>
      </c>
      <c r="M87" s="19"/>
      <c r="N87" s="19"/>
      <c r="O87" s="19"/>
      <c r="P87" s="19"/>
    </row>
    <row r="88" spans="1:16" x14ac:dyDescent="0.25">
      <c r="A88" s="3" t="s">
        <v>201</v>
      </c>
      <c r="B88" t="s">
        <v>202</v>
      </c>
      <c r="C88" s="8" t="s">
        <v>203</v>
      </c>
      <c r="D88" s="29">
        <v>431142955.9584111</v>
      </c>
      <c r="E88" s="1">
        <v>-504307.13111111114</v>
      </c>
      <c r="F88" s="19">
        <v>-5721913.1625000006</v>
      </c>
      <c r="G88" s="19">
        <v>9963.8807584501337</v>
      </c>
      <c r="H88" s="10">
        <v>0</v>
      </c>
      <c r="I88" s="10">
        <v>0</v>
      </c>
      <c r="J88" s="10">
        <v>0</v>
      </c>
      <c r="K88" s="48">
        <f t="shared" si="1"/>
        <v>424926699.54555845</v>
      </c>
      <c r="L88" s="19">
        <f>K88-'State Share Gross to Pipeline'!H90</f>
        <v>0</v>
      </c>
      <c r="M88" s="19"/>
      <c r="N88" s="19"/>
      <c r="O88" s="19"/>
      <c r="P88" s="19"/>
    </row>
    <row r="89" spans="1:16" x14ac:dyDescent="0.25">
      <c r="A89" s="3" t="s">
        <v>204</v>
      </c>
      <c r="B89" t="s">
        <v>205</v>
      </c>
      <c r="C89" s="8" t="s">
        <v>206</v>
      </c>
      <c r="D89" s="29">
        <v>3147476.7932159998</v>
      </c>
      <c r="E89" s="1">
        <v>0</v>
      </c>
      <c r="F89" s="19">
        <v>0</v>
      </c>
      <c r="G89" s="19">
        <v>0</v>
      </c>
      <c r="H89" s="10">
        <v>0</v>
      </c>
      <c r="I89" s="10">
        <v>-130890.84000000003</v>
      </c>
      <c r="J89" s="10">
        <v>0</v>
      </c>
      <c r="K89" s="48">
        <f t="shared" si="1"/>
        <v>3016585.953216</v>
      </c>
      <c r="L89" s="19">
        <f>K89-'State Share Gross to Pipeline'!H91</f>
        <v>0</v>
      </c>
      <c r="M89" s="19"/>
      <c r="N89" s="19"/>
      <c r="O89" s="19"/>
      <c r="P89" s="19"/>
    </row>
    <row r="90" spans="1:16" x14ac:dyDescent="0.25">
      <c r="A90" s="3" t="s">
        <v>207</v>
      </c>
      <c r="B90" t="s">
        <v>205</v>
      </c>
      <c r="C90" s="8" t="s">
        <v>208</v>
      </c>
      <c r="D90" s="29">
        <v>2277818.44184</v>
      </c>
      <c r="E90" s="1">
        <v>0</v>
      </c>
      <c r="F90" s="19">
        <v>0</v>
      </c>
      <c r="G90" s="19">
        <v>0</v>
      </c>
      <c r="H90" s="10">
        <v>0</v>
      </c>
      <c r="I90" s="10">
        <v>0</v>
      </c>
      <c r="J90" s="10">
        <v>0</v>
      </c>
      <c r="K90" s="48">
        <f t="shared" si="1"/>
        <v>2277818.44184</v>
      </c>
      <c r="L90" s="19">
        <f>K90-'State Share Gross to Pipeline'!H92</f>
        <v>0</v>
      </c>
      <c r="M90" s="19"/>
      <c r="N90" s="19"/>
      <c r="O90" s="19"/>
      <c r="P90" s="19"/>
    </row>
    <row r="91" spans="1:16" x14ac:dyDescent="0.25">
      <c r="A91" s="3" t="s">
        <v>209</v>
      </c>
      <c r="B91" t="s">
        <v>210</v>
      </c>
      <c r="C91" s="8" t="s">
        <v>211</v>
      </c>
      <c r="D91" s="29">
        <v>1835019.1239999998</v>
      </c>
      <c r="E91" s="1">
        <v>0</v>
      </c>
      <c r="F91" s="19">
        <v>0</v>
      </c>
      <c r="G91" s="19">
        <v>0</v>
      </c>
      <c r="H91" s="10">
        <v>-5267.34</v>
      </c>
      <c r="I91" s="10">
        <v>0</v>
      </c>
      <c r="J91" s="10">
        <v>0</v>
      </c>
      <c r="K91" s="48">
        <f t="shared" si="1"/>
        <v>1829751.7839999998</v>
      </c>
      <c r="L91" s="19">
        <f>K91-'State Share Gross to Pipeline'!H93</f>
        <v>0</v>
      </c>
      <c r="M91" s="19"/>
      <c r="N91" s="19"/>
      <c r="O91" s="19"/>
      <c r="P91" s="19"/>
    </row>
    <row r="92" spans="1:16" x14ac:dyDescent="0.25">
      <c r="A92" s="3" t="s">
        <v>212</v>
      </c>
      <c r="B92" t="s">
        <v>210</v>
      </c>
      <c r="C92" s="8" t="s">
        <v>213</v>
      </c>
      <c r="D92" s="29">
        <v>1687396.4306299998</v>
      </c>
      <c r="E92" s="1">
        <v>0</v>
      </c>
      <c r="F92" s="19">
        <v>0</v>
      </c>
      <c r="G92" s="19">
        <v>0</v>
      </c>
      <c r="H92" s="10">
        <v>0</v>
      </c>
      <c r="I92" s="10">
        <v>-71010.660000000033</v>
      </c>
      <c r="J92" s="10">
        <v>0</v>
      </c>
      <c r="K92" s="48">
        <f t="shared" si="1"/>
        <v>1616385.7706299997</v>
      </c>
      <c r="L92" s="19">
        <f>K92-'State Share Gross to Pipeline'!H94</f>
        <v>0</v>
      </c>
      <c r="M92" s="19"/>
      <c r="N92" s="19"/>
      <c r="O92" s="19"/>
      <c r="P92" s="19"/>
    </row>
    <row r="93" spans="1:16" x14ac:dyDescent="0.25">
      <c r="A93" s="3" t="s">
        <v>214</v>
      </c>
      <c r="B93" t="s">
        <v>210</v>
      </c>
      <c r="C93" s="8" t="s">
        <v>215</v>
      </c>
      <c r="D93" s="29">
        <v>3054095.0390000003</v>
      </c>
      <c r="E93" s="1">
        <v>0</v>
      </c>
      <c r="F93" s="19">
        <v>0</v>
      </c>
      <c r="G93" s="19">
        <v>0</v>
      </c>
      <c r="H93" s="10">
        <v>0</v>
      </c>
      <c r="I93" s="10">
        <v>-125091.53999999998</v>
      </c>
      <c r="J93" s="10">
        <v>0</v>
      </c>
      <c r="K93" s="48">
        <f t="shared" si="1"/>
        <v>2929003.4990000003</v>
      </c>
      <c r="L93" s="19">
        <f>K93-'State Share Gross to Pipeline'!H95</f>
        <v>0</v>
      </c>
      <c r="M93" s="19"/>
      <c r="N93" s="19"/>
      <c r="O93" s="19"/>
      <c r="P93" s="19"/>
    </row>
    <row r="94" spans="1:16" x14ac:dyDescent="0.25">
      <c r="A94" s="3" t="s">
        <v>216</v>
      </c>
      <c r="B94" t="s">
        <v>210</v>
      </c>
      <c r="C94" s="8" t="s">
        <v>217</v>
      </c>
      <c r="D94" s="29">
        <v>1788181.0846200001</v>
      </c>
      <c r="E94" s="1">
        <v>0</v>
      </c>
      <c r="F94" s="19">
        <v>0</v>
      </c>
      <c r="G94" s="19">
        <v>0</v>
      </c>
      <c r="H94" s="10">
        <v>0</v>
      </c>
      <c r="I94" s="10">
        <v>0</v>
      </c>
      <c r="J94" s="10">
        <v>0</v>
      </c>
      <c r="K94" s="48">
        <f t="shared" si="1"/>
        <v>1788181.0846200001</v>
      </c>
      <c r="L94" s="19">
        <f>K94-'State Share Gross to Pipeline'!H96</f>
        <v>0</v>
      </c>
      <c r="M94" s="19"/>
      <c r="N94" s="19"/>
      <c r="O94" s="19"/>
      <c r="P94" s="19"/>
    </row>
    <row r="95" spans="1:16" x14ac:dyDescent="0.25">
      <c r="A95" s="3" t="s">
        <v>218</v>
      </c>
      <c r="B95" t="s">
        <v>210</v>
      </c>
      <c r="C95" s="8" t="s">
        <v>219</v>
      </c>
      <c r="D95" s="29">
        <v>5137432.5129999993</v>
      </c>
      <c r="E95" s="1">
        <v>0</v>
      </c>
      <c r="F95" s="19">
        <v>0</v>
      </c>
      <c r="G95" s="19">
        <v>0</v>
      </c>
      <c r="H95" s="10">
        <v>0</v>
      </c>
      <c r="I95" s="10">
        <v>0</v>
      </c>
      <c r="J95" s="10">
        <v>0</v>
      </c>
      <c r="K95" s="48">
        <f t="shared" si="1"/>
        <v>5137432.5129999993</v>
      </c>
      <c r="L95" s="19">
        <f>K95-'State Share Gross to Pipeline'!H97</f>
        <v>0</v>
      </c>
      <c r="M95" s="19"/>
      <c r="N95" s="19"/>
      <c r="O95" s="19"/>
      <c r="P95" s="19"/>
    </row>
    <row r="96" spans="1:16" x14ac:dyDescent="0.25">
      <c r="A96" s="3" t="s">
        <v>220</v>
      </c>
      <c r="B96" t="s">
        <v>221</v>
      </c>
      <c r="C96" s="8" t="s">
        <v>222</v>
      </c>
      <c r="D96" s="29">
        <v>1334596.8128860011</v>
      </c>
      <c r="E96" s="1">
        <v>0</v>
      </c>
      <c r="F96" s="19">
        <v>0</v>
      </c>
      <c r="G96" s="19">
        <v>0</v>
      </c>
      <c r="H96" s="10">
        <v>0</v>
      </c>
      <c r="I96" s="10">
        <v>0</v>
      </c>
      <c r="J96" s="10">
        <v>0</v>
      </c>
      <c r="K96" s="48">
        <f t="shared" si="1"/>
        <v>1334596.8128860011</v>
      </c>
      <c r="L96" s="19">
        <f>K96-'State Share Gross to Pipeline'!H98</f>
        <v>0</v>
      </c>
      <c r="M96" s="19"/>
      <c r="N96" s="19"/>
      <c r="O96" s="19"/>
      <c r="P96" s="19"/>
    </row>
    <row r="97" spans="1:16" x14ac:dyDescent="0.25">
      <c r="A97" s="3" t="s">
        <v>223</v>
      </c>
      <c r="B97" t="s">
        <v>224</v>
      </c>
      <c r="C97" s="8" t="s">
        <v>225</v>
      </c>
      <c r="D97" s="29">
        <v>32857042.194059994</v>
      </c>
      <c r="E97" s="1">
        <v>0</v>
      </c>
      <c r="F97" s="19">
        <v>-224678.56000000003</v>
      </c>
      <c r="G97" s="19">
        <v>410627.63434669725</v>
      </c>
      <c r="H97" s="10">
        <v>0</v>
      </c>
      <c r="I97" s="10">
        <v>-1123590.3399999999</v>
      </c>
      <c r="J97" s="10">
        <v>0</v>
      </c>
      <c r="K97" s="48">
        <f t="shared" si="1"/>
        <v>31919400.928406693</v>
      </c>
      <c r="L97" s="19">
        <f>K97-'State Share Gross to Pipeline'!H99</f>
        <v>0</v>
      </c>
      <c r="M97" s="19"/>
      <c r="N97" s="19"/>
      <c r="O97" s="19"/>
      <c r="P97" s="19"/>
    </row>
    <row r="98" spans="1:16" x14ac:dyDescent="0.25">
      <c r="A98" s="3" t="s">
        <v>226</v>
      </c>
      <c r="B98" t="s">
        <v>224</v>
      </c>
      <c r="C98" s="8" t="s">
        <v>227</v>
      </c>
      <c r="D98" s="29">
        <v>12219955.0185</v>
      </c>
      <c r="E98" s="1">
        <v>0</v>
      </c>
      <c r="F98" s="19">
        <v>0</v>
      </c>
      <c r="G98" s="19">
        <v>0</v>
      </c>
      <c r="H98" s="10">
        <v>0</v>
      </c>
      <c r="I98" s="10">
        <v>0</v>
      </c>
      <c r="J98" s="10">
        <v>0</v>
      </c>
      <c r="K98" s="48">
        <f t="shared" si="1"/>
        <v>12219955.0185</v>
      </c>
      <c r="L98" s="19">
        <f>K98-'State Share Gross to Pipeline'!H100</f>
        <v>0</v>
      </c>
      <c r="M98" s="19"/>
      <c r="N98" s="19"/>
      <c r="O98" s="19"/>
      <c r="P98" s="19"/>
    </row>
    <row r="99" spans="1:16" x14ac:dyDescent="0.25">
      <c r="A99" s="3" t="s">
        <v>228</v>
      </c>
      <c r="B99" t="s">
        <v>224</v>
      </c>
      <c r="C99" s="8" t="s">
        <v>229</v>
      </c>
      <c r="D99" s="29">
        <v>7929532.4166399995</v>
      </c>
      <c r="E99" s="1">
        <v>0</v>
      </c>
      <c r="F99" s="19">
        <v>0</v>
      </c>
      <c r="G99" s="19">
        <v>0</v>
      </c>
      <c r="H99" s="10">
        <v>0</v>
      </c>
      <c r="I99" s="10">
        <v>-316815.80000000005</v>
      </c>
      <c r="J99" s="10">
        <v>0</v>
      </c>
      <c r="K99" s="48">
        <f t="shared" si="1"/>
        <v>7612716.6166399997</v>
      </c>
      <c r="L99" s="19">
        <f>K99-'State Share Gross to Pipeline'!H101</f>
        <v>0</v>
      </c>
      <c r="M99" s="19"/>
      <c r="N99" s="19"/>
      <c r="O99" s="19"/>
      <c r="P99" s="19"/>
    </row>
    <row r="100" spans="1:16" x14ac:dyDescent="0.25">
      <c r="A100" s="3" t="s">
        <v>230</v>
      </c>
      <c r="B100" t="s">
        <v>231</v>
      </c>
      <c r="C100" s="8" t="s">
        <v>232</v>
      </c>
      <c r="D100" s="29">
        <v>174383526.05019048</v>
      </c>
      <c r="E100" s="1">
        <v>-398050.47952380957</v>
      </c>
      <c r="F100" s="19">
        <v>-4391797.9966666661</v>
      </c>
      <c r="G100" s="19">
        <v>0</v>
      </c>
      <c r="H100" s="10">
        <v>0</v>
      </c>
      <c r="I100" s="10">
        <v>0</v>
      </c>
      <c r="J100" s="10">
        <v>0</v>
      </c>
      <c r="K100" s="48">
        <f t="shared" si="1"/>
        <v>169593677.574</v>
      </c>
      <c r="L100" s="19">
        <f>K100-'State Share Gross to Pipeline'!H102</f>
        <v>0</v>
      </c>
      <c r="M100" s="19"/>
      <c r="N100" s="19"/>
      <c r="O100" s="19"/>
      <c r="P100" s="19"/>
    </row>
    <row r="101" spans="1:16" x14ac:dyDescent="0.25">
      <c r="A101" s="3" t="s">
        <v>233</v>
      </c>
      <c r="B101" t="s">
        <v>231</v>
      </c>
      <c r="C101" s="8" t="s">
        <v>234</v>
      </c>
      <c r="D101" s="29">
        <v>71723941.616830453</v>
      </c>
      <c r="E101" s="1">
        <v>-190433.68119047617</v>
      </c>
      <c r="F101" s="19">
        <v>-3640308.1500000004</v>
      </c>
      <c r="G101" s="19">
        <v>0</v>
      </c>
      <c r="H101" s="10">
        <v>0</v>
      </c>
      <c r="I101" s="10">
        <v>0</v>
      </c>
      <c r="J101" s="10">
        <v>0</v>
      </c>
      <c r="K101" s="48">
        <f t="shared" si="1"/>
        <v>67893199.785639971</v>
      </c>
      <c r="L101" s="19">
        <f>K101-'State Share Gross to Pipeline'!H103</f>
        <v>0</v>
      </c>
      <c r="M101" s="19"/>
      <c r="N101" s="19"/>
      <c r="O101" s="19"/>
      <c r="P101" s="19"/>
    </row>
    <row r="102" spans="1:16" x14ac:dyDescent="0.25">
      <c r="A102" s="3" t="s">
        <v>235</v>
      </c>
      <c r="B102" t="s">
        <v>231</v>
      </c>
      <c r="C102" s="8" t="s">
        <v>236</v>
      </c>
      <c r="D102" s="29">
        <v>0</v>
      </c>
      <c r="E102" s="1">
        <v>0</v>
      </c>
      <c r="F102" s="19">
        <v>0</v>
      </c>
      <c r="G102" s="19">
        <v>0</v>
      </c>
      <c r="H102" s="10">
        <v>0</v>
      </c>
      <c r="I102" s="10">
        <v>0</v>
      </c>
      <c r="J102" s="10">
        <v>0</v>
      </c>
      <c r="K102" s="48">
        <f t="shared" si="1"/>
        <v>0</v>
      </c>
      <c r="L102" s="19">
        <f>K102-'State Share Gross to Pipeline'!H104</f>
        <v>0</v>
      </c>
      <c r="M102" s="19"/>
      <c r="N102" s="19"/>
      <c r="O102" s="19"/>
      <c r="P102" s="19"/>
    </row>
    <row r="103" spans="1:16" x14ac:dyDescent="0.25">
      <c r="A103" s="3" t="s">
        <v>237</v>
      </c>
      <c r="B103" t="s">
        <v>238</v>
      </c>
      <c r="C103" s="8" t="s">
        <v>239</v>
      </c>
      <c r="D103" s="29">
        <v>7430972.7533779992</v>
      </c>
      <c r="E103" s="1">
        <v>0</v>
      </c>
      <c r="F103" s="19">
        <v>0</v>
      </c>
      <c r="G103" s="19">
        <v>0</v>
      </c>
      <c r="H103" s="10">
        <v>0</v>
      </c>
      <c r="I103" s="10">
        <v>0</v>
      </c>
      <c r="J103" s="10">
        <v>0</v>
      </c>
      <c r="K103" s="48">
        <f t="shared" si="1"/>
        <v>7430972.7533779992</v>
      </c>
      <c r="L103" s="19">
        <f>K103-'State Share Gross to Pipeline'!H105</f>
        <v>0</v>
      </c>
      <c r="M103" s="19"/>
      <c r="N103" s="19"/>
      <c r="O103" s="19"/>
      <c r="P103" s="19"/>
    </row>
    <row r="104" spans="1:16" x14ac:dyDescent="0.25">
      <c r="A104" s="3" t="s">
        <v>240</v>
      </c>
      <c r="B104" t="s">
        <v>238</v>
      </c>
      <c r="C104" s="8" t="s">
        <v>241</v>
      </c>
      <c r="D104" s="29">
        <v>3490428.8850400001</v>
      </c>
      <c r="E104" s="1">
        <v>0</v>
      </c>
      <c r="F104" s="19">
        <v>0</v>
      </c>
      <c r="G104" s="19">
        <v>0</v>
      </c>
      <c r="H104" s="10">
        <v>0</v>
      </c>
      <c r="I104" s="10">
        <v>0</v>
      </c>
      <c r="J104" s="10">
        <v>0</v>
      </c>
      <c r="K104" s="48">
        <f t="shared" si="1"/>
        <v>3490428.8850400001</v>
      </c>
      <c r="L104" s="19">
        <f>K104-'State Share Gross to Pipeline'!H106</f>
        <v>0</v>
      </c>
      <c r="M104" s="19"/>
      <c r="N104" s="19"/>
      <c r="O104" s="19"/>
      <c r="P104" s="19"/>
    </row>
    <row r="105" spans="1:16" x14ac:dyDescent="0.25">
      <c r="A105" s="3" t="s">
        <v>242</v>
      </c>
      <c r="B105" t="s">
        <v>238</v>
      </c>
      <c r="C105" s="8" t="s">
        <v>243</v>
      </c>
      <c r="D105" s="29">
        <v>3000383.2911119997</v>
      </c>
      <c r="E105" s="1">
        <v>0</v>
      </c>
      <c r="F105" s="19">
        <v>0</v>
      </c>
      <c r="G105" s="19">
        <v>0</v>
      </c>
      <c r="H105" s="10">
        <v>0</v>
      </c>
      <c r="I105" s="10">
        <v>-123970.62</v>
      </c>
      <c r="J105" s="10">
        <v>0</v>
      </c>
      <c r="K105" s="48">
        <f t="shared" si="1"/>
        <v>2876412.6711119995</v>
      </c>
      <c r="L105" s="19">
        <f>K105-'State Share Gross to Pipeline'!H107</f>
        <v>0</v>
      </c>
      <c r="M105" s="19"/>
      <c r="N105" s="19"/>
      <c r="O105" s="19"/>
      <c r="P105" s="19"/>
    </row>
    <row r="106" spans="1:16" x14ac:dyDescent="0.25">
      <c r="A106" s="3" t="s">
        <v>244</v>
      </c>
      <c r="B106" t="s">
        <v>238</v>
      </c>
      <c r="C106" s="8" t="s">
        <v>245</v>
      </c>
      <c r="D106" s="29">
        <v>1690514.9540000001</v>
      </c>
      <c r="E106" s="1">
        <v>0</v>
      </c>
      <c r="F106" s="19">
        <v>0</v>
      </c>
      <c r="G106" s="19">
        <v>0</v>
      </c>
      <c r="H106" s="10">
        <v>0</v>
      </c>
      <c r="I106" s="10">
        <v>158307.79999999999</v>
      </c>
      <c r="J106" s="10">
        <v>0</v>
      </c>
      <c r="K106" s="48">
        <f t="shared" si="1"/>
        <v>1848822.7540000002</v>
      </c>
      <c r="L106" s="19">
        <f>K106-'State Share Gross to Pipeline'!H108</f>
        <v>0</v>
      </c>
      <c r="M106" s="19"/>
      <c r="N106" s="19"/>
      <c r="O106" s="19"/>
      <c r="P106" s="19"/>
    </row>
    <row r="107" spans="1:16" x14ac:dyDescent="0.25">
      <c r="A107" s="3" t="s">
        <v>246</v>
      </c>
      <c r="B107" t="s">
        <v>238</v>
      </c>
      <c r="C107" s="8" t="s">
        <v>247</v>
      </c>
      <c r="D107" s="29">
        <v>5063047.8964</v>
      </c>
      <c r="E107" s="1">
        <v>0</v>
      </c>
      <c r="F107" s="19">
        <v>0</v>
      </c>
      <c r="G107" s="19">
        <v>0</v>
      </c>
      <c r="H107" s="10">
        <v>0</v>
      </c>
      <c r="I107" s="10">
        <v>-224608.46000000008</v>
      </c>
      <c r="J107" s="10">
        <v>0</v>
      </c>
      <c r="K107" s="48">
        <f t="shared" si="1"/>
        <v>4838439.4364</v>
      </c>
      <c r="L107" s="19">
        <f>K107-'State Share Gross to Pipeline'!H109</f>
        <v>0</v>
      </c>
      <c r="M107" s="19"/>
      <c r="N107" s="19"/>
      <c r="O107" s="19"/>
      <c r="P107" s="19"/>
    </row>
    <row r="108" spans="1:16" x14ac:dyDescent="0.25">
      <c r="A108" s="3" t="s">
        <v>248</v>
      </c>
      <c r="B108" t="s">
        <v>238</v>
      </c>
      <c r="C108" s="8" t="s">
        <v>249</v>
      </c>
      <c r="D108" s="29">
        <v>697680.90489999996</v>
      </c>
      <c r="E108" s="1">
        <v>0</v>
      </c>
      <c r="F108" s="19">
        <v>0</v>
      </c>
      <c r="G108" s="19">
        <v>0</v>
      </c>
      <c r="H108" s="10">
        <v>0</v>
      </c>
      <c r="I108" s="10">
        <v>0</v>
      </c>
      <c r="J108" s="10">
        <v>0</v>
      </c>
      <c r="K108" s="48">
        <f t="shared" si="1"/>
        <v>697680.90489999996</v>
      </c>
      <c r="L108" s="19">
        <f>K108-'State Share Gross to Pipeline'!H110</f>
        <v>0</v>
      </c>
      <c r="M108" s="19"/>
      <c r="N108" s="19"/>
      <c r="O108" s="19"/>
      <c r="P108" s="19"/>
    </row>
    <row r="109" spans="1:16" x14ac:dyDescent="0.25">
      <c r="A109" s="3" t="s">
        <v>250</v>
      </c>
      <c r="B109" t="s">
        <v>251</v>
      </c>
      <c r="C109" s="8" t="s">
        <v>252</v>
      </c>
      <c r="D109" s="29">
        <v>2422906.5167769995</v>
      </c>
      <c r="E109" s="1">
        <v>0</v>
      </c>
      <c r="F109" s="19">
        <v>0</v>
      </c>
      <c r="G109" s="19">
        <v>0</v>
      </c>
      <c r="H109" s="10">
        <v>0</v>
      </c>
      <c r="I109" s="10">
        <v>0</v>
      </c>
      <c r="J109" s="10">
        <v>0</v>
      </c>
      <c r="K109" s="48">
        <f t="shared" si="1"/>
        <v>2422906.5167769995</v>
      </c>
      <c r="L109" s="19">
        <f>K109-'State Share Gross to Pipeline'!H111</f>
        <v>0</v>
      </c>
      <c r="M109" s="19"/>
      <c r="N109" s="19"/>
      <c r="O109" s="19"/>
      <c r="P109" s="19"/>
    </row>
    <row r="110" spans="1:16" x14ac:dyDescent="0.25">
      <c r="A110" s="3" t="s">
        <v>253</v>
      </c>
      <c r="B110" t="s">
        <v>251</v>
      </c>
      <c r="C110" s="8" t="s">
        <v>254</v>
      </c>
      <c r="D110" s="29">
        <v>3652280.6644960004</v>
      </c>
      <c r="E110" s="1">
        <v>0</v>
      </c>
      <c r="F110" s="19">
        <v>0</v>
      </c>
      <c r="G110" s="19">
        <v>0</v>
      </c>
      <c r="H110" s="10">
        <v>0</v>
      </c>
      <c r="I110" s="10">
        <v>0</v>
      </c>
      <c r="J110" s="10">
        <v>0</v>
      </c>
      <c r="K110" s="48">
        <f t="shared" si="1"/>
        <v>3652280.6644960004</v>
      </c>
      <c r="L110" s="19">
        <f>K110-'State Share Gross to Pipeline'!H112</f>
        <v>0</v>
      </c>
      <c r="M110" s="19"/>
      <c r="N110" s="19"/>
      <c r="O110" s="19"/>
      <c r="P110" s="19"/>
    </row>
    <row r="111" spans="1:16" x14ac:dyDescent="0.25">
      <c r="A111" s="3" t="s">
        <v>255</v>
      </c>
      <c r="B111" t="s">
        <v>251</v>
      </c>
      <c r="C111" s="8" t="s">
        <v>256</v>
      </c>
      <c r="D111" s="29">
        <v>1049478.865</v>
      </c>
      <c r="E111" s="1">
        <v>0</v>
      </c>
      <c r="F111" s="19">
        <v>0</v>
      </c>
      <c r="G111" s="19">
        <v>0</v>
      </c>
      <c r="H111" s="10">
        <v>-4177.32</v>
      </c>
      <c r="I111" s="10">
        <v>0</v>
      </c>
      <c r="J111" s="10">
        <v>0</v>
      </c>
      <c r="K111" s="48">
        <f t="shared" si="1"/>
        <v>1045301.545</v>
      </c>
      <c r="L111" s="19">
        <f>K111-'State Share Gross to Pipeline'!H113</f>
        <v>0</v>
      </c>
      <c r="M111" s="19"/>
      <c r="N111" s="19"/>
      <c r="O111" s="19"/>
      <c r="P111" s="19"/>
    </row>
    <row r="112" spans="1:16" x14ac:dyDescent="0.25">
      <c r="A112" s="3" t="s">
        <v>257</v>
      </c>
      <c r="B112" t="s">
        <v>258</v>
      </c>
      <c r="C112" s="8" t="s">
        <v>259</v>
      </c>
      <c r="D112" s="29">
        <v>14047467.488444446</v>
      </c>
      <c r="E112" s="1">
        <v>-4.4444444502005354E-3</v>
      </c>
      <c r="F112" s="19">
        <v>0</v>
      </c>
      <c r="G112" s="19">
        <v>0</v>
      </c>
      <c r="H112" s="10">
        <v>0</v>
      </c>
      <c r="I112" s="10">
        <v>0</v>
      </c>
      <c r="J112" s="10">
        <v>0</v>
      </c>
      <c r="K112" s="48">
        <f t="shared" si="1"/>
        <v>14047467.484000001</v>
      </c>
      <c r="L112" s="19">
        <f>K112-'State Share Gross to Pipeline'!H114</f>
        <v>0</v>
      </c>
      <c r="M112" s="19"/>
      <c r="N112" s="19"/>
      <c r="O112" s="19"/>
      <c r="P112" s="19"/>
    </row>
    <row r="113" spans="1:16" x14ac:dyDescent="0.25">
      <c r="A113" s="3" t="s">
        <v>260</v>
      </c>
      <c r="B113" t="s">
        <v>258</v>
      </c>
      <c r="C113" s="8" t="s">
        <v>261</v>
      </c>
      <c r="D113" s="29">
        <v>2284815.5250000004</v>
      </c>
      <c r="E113" s="1">
        <v>0</v>
      </c>
      <c r="F113" s="19">
        <v>0</v>
      </c>
      <c r="G113" s="19">
        <v>0</v>
      </c>
      <c r="H113" s="10">
        <v>0</v>
      </c>
      <c r="I113" s="10">
        <v>-93325.22000000003</v>
      </c>
      <c r="J113" s="10">
        <v>0</v>
      </c>
      <c r="K113" s="48">
        <f t="shared" si="1"/>
        <v>2191490.3050000002</v>
      </c>
      <c r="L113" s="19">
        <f>K113-'State Share Gross to Pipeline'!H115</f>
        <v>0</v>
      </c>
      <c r="M113" s="19"/>
      <c r="N113" s="19"/>
      <c r="O113" s="19"/>
      <c r="P113" s="19"/>
    </row>
    <row r="114" spans="1:16" x14ac:dyDescent="0.25">
      <c r="A114" s="3" t="s">
        <v>262</v>
      </c>
      <c r="B114" t="s">
        <v>258</v>
      </c>
      <c r="C114" s="8" t="s">
        <v>263</v>
      </c>
      <c r="D114" s="29">
        <v>3617979.5360000003</v>
      </c>
      <c r="E114" s="1">
        <v>0</v>
      </c>
      <c r="F114" s="19">
        <v>0</v>
      </c>
      <c r="G114" s="19">
        <v>0</v>
      </c>
      <c r="H114" s="10">
        <v>0</v>
      </c>
      <c r="I114" s="10">
        <v>-143269.8600000001</v>
      </c>
      <c r="J114" s="10">
        <v>0</v>
      </c>
      <c r="K114" s="48">
        <f t="shared" si="1"/>
        <v>3474709.676</v>
      </c>
      <c r="L114" s="19">
        <f>K114-'State Share Gross to Pipeline'!H116</f>
        <v>0</v>
      </c>
      <c r="M114" s="19"/>
      <c r="N114" s="19"/>
      <c r="O114" s="19"/>
      <c r="P114" s="19"/>
    </row>
    <row r="115" spans="1:16" x14ac:dyDescent="0.25">
      <c r="A115" s="3" t="s">
        <v>264</v>
      </c>
      <c r="B115" t="s">
        <v>258</v>
      </c>
      <c r="C115" s="8" t="s">
        <v>265</v>
      </c>
      <c r="D115" s="29">
        <v>2214908.7661580001</v>
      </c>
      <c r="E115" s="1">
        <v>0</v>
      </c>
      <c r="F115" s="19">
        <v>0</v>
      </c>
      <c r="G115" s="19">
        <v>0</v>
      </c>
      <c r="H115" s="10">
        <v>0</v>
      </c>
      <c r="I115" s="10">
        <v>-92132.979999999981</v>
      </c>
      <c r="J115" s="10">
        <v>0</v>
      </c>
      <c r="K115" s="48">
        <f t="shared" si="1"/>
        <v>2122775.7861580001</v>
      </c>
      <c r="L115" s="19">
        <f>K115-'State Share Gross to Pipeline'!H117</f>
        <v>0</v>
      </c>
      <c r="M115" s="19"/>
      <c r="N115" s="19"/>
      <c r="O115" s="19"/>
      <c r="P115" s="19"/>
    </row>
    <row r="116" spans="1:16" x14ac:dyDescent="0.25">
      <c r="A116" s="3" t="s">
        <v>266</v>
      </c>
      <c r="B116" t="s">
        <v>267</v>
      </c>
      <c r="C116" s="8" t="s">
        <v>268</v>
      </c>
      <c r="D116" s="29">
        <v>2398123.1231999998</v>
      </c>
      <c r="E116" s="1">
        <v>0</v>
      </c>
      <c r="F116" s="19">
        <v>0</v>
      </c>
      <c r="G116" s="19">
        <v>0</v>
      </c>
      <c r="H116" s="10">
        <v>0</v>
      </c>
      <c r="I116" s="10">
        <v>0</v>
      </c>
      <c r="J116" s="10">
        <v>0</v>
      </c>
      <c r="K116" s="48">
        <f t="shared" si="1"/>
        <v>2398123.1231999998</v>
      </c>
      <c r="L116" s="19">
        <f>K116-'State Share Gross to Pipeline'!H118</f>
        <v>0</v>
      </c>
      <c r="M116" s="19"/>
      <c r="N116" s="19"/>
      <c r="O116" s="19"/>
      <c r="P116" s="19"/>
    </row>
    <row r="117" spans="1:16" x14ac:dyDescent="0.25">
      <c r="A117" s="3" t="s">
        <v>269</v>
      </c>
      <c r="B117" t="s">
        <v>267</v>
      </c>
      <c r="C117" s="8" t="s">
        <v>270</v>
      </c>
      <c r="D117" s="29">
        <v>2454477.2024499997</v>
      </c>
      <c r="E117" s="1">
        <v>0</v>
      </c>
      <c r="F117" s="19">
        <v>0</v>
      </c>
      <c r="G117" s="19">
        <v>0</v>
      </c>
      <c r="H117" s="10">
        <v>0</v>
      </c>
      <c r="I117" s="10">
        <v>-102364.68000000005</v>
      </c>
      <c r="J117" s="10">
        <v>0</v>
      </c>
      <c r="K117" s="48">
        <f t="shared" si="1"/>
        <v>2352112.5224499996</v>
      </c>
      <c r="L117" s="19">
        <f>K117-'State Share Gross to Pipeline'!H119</f>
        <v>0</v>
      </c>
      <c r="M117" s="19"/>
      <c r="N117" s="19"/>
      <c r="O117" s="19"/>
      <c r="P117" s="19"/>
    </row>
    <row r="118" spans="1:16" x14ac:dyDescent="0.25">
      <c r="A118" s="3" t="s">
        <v>271</v>
      </c>
      <c r="B118" t="s">
        <v>267</v>
      </c>
      <c r="C118" s="8" t="s">
        <v>272</v>
      </c>
      <c r="D118" s="29">
        <v>139425249.44355553</v>
      </c>
      <c r="E118" s="1">
        <v>-342664.01555555558</v>
      </c>
      <c r="F118" s="19">
        <v>-826194.65000000014</v>
      </c>
      <c r="G118" s="19">
        <v>0</v>
      </c>
      <c r="H118" s="10">
        <v>0</v>
      </c>
      <c r="I118" s="10">
        <v>0</v>
      </c>
      <c r="J118" s="10">
        <v>0</v>
      </c>
      <c r="K118" s="48">
        <f t="shared" si="1"/>
        <v>138256390.77799997</v>
      </c>
      <c r="L118" s="19">
        <f>K118-'State Share Gross to Pipeline'!H120</f>
        <v>0</v>
      </c>
      <c r="M118" s="19"/>
      <c r="N118" s="19"/>
      <c r="O118" s="19"/>
      <c r="P118" s="19"/>
    </row>
    <row r="119" spans="1:16" x14ac:dyDescent="0.25">
      <c r="A119" s="3" t="s">
        <v>273</v>
      </c>
      <c r="B119" t="s">
        <v>274</v>
      </c>
      <c r="C119" s="8" t="s">
        <v>275</v>
      </c>
      <c r="D119" s="29">
        <v>749933.71580299968</v>
      </c>
      <c r="E119" s="1">
        <v>0</v>
      </c>
      <c r="F119" s="19">
        <v>0</v>
      </c>
      <c r="G119" s="19">
        <v>0</v>
      </c>
      <c r="H119" s="10">
        <v>0</v>
      </c>
      <c r="I119" s="10">
        <v>-29922.239999999991</v>
      </c>
      <c r="J119" s="10">
        <v>0</v>
      </c>
      <c r="K119" s="48">
        <f t="shared" si="1"/>
        <v>720011.47580299969</v>
      </c>
      <c r="L119" s="19">
        <f>K119-'State Share Gross to Pipeline'!H121</f>
        <v>0</v>
      </c>
      <c r="M119" s="19"/>
      <c r="N119" s="19"/>
      <c r="O119" s="19"/>
      <c r="P119" s="19"/>
    </row>
    <row r="120" spans="1:16" x14ac:dyDescent="0.25">
      <c r="A120" s="3" t="s">
        <v>276</v>
      </c>
      <c r="B120" t="s">
        <v>277</v>
      </c>
      <c r="C120" s="8" t="s">
        <v>278</v>
      </c>
      <c r="D120" s="29">
        <v>10074211.728582919</v>
      </c>
      <c r="E120" s="1">
        <v>-99580.84063492062</v>
      </c>
      <c r="F120" s="19">
        <v>0</v>
      </c>
      <c r="G120" s="19">
        <v>0</v>
      </c>
      <c r="H120" s="10">
        <v>0</v>
      </c>
      <c r="I120" s="10">
        <v>0</v>
      </c>
      <c r="J120" s="10">
        <v>0</v>
      </c>
      <c r="K120" s="48">
        <f t="shared" si="1"/>
        <v>9974630.8879479989</v>
      </c>
      <c r="L120" s="19">
        <f>K120-'State Share Gross to Pipeline'!H122</f>
        <v>0</v>
      </c>
      <c r="M120" s="19"/>
      <c r="N120" s="19"/>
      <c r="O120" s="19"/>
      <c r="P120" s="19"/>
    </row>
    <row r="121" spans="1:16" x14ac:dyDescent="0.25">
      <c r="A121" s="3" t="s">
        <v>279</v>
      </c>
      <c r="B121" t="s">
        <v>280</v>
      </c>
      <c r="C121" s="8" t="s">
        <v>281</v>
      </c>
      <c r="D121" s="29">
        <v>13654462.3935</v>
      </c>
      <c r="E121" s="1">
        <v>0</v>
      </c>
      <c r="F121" s="19">
        <v>0</v>
      </c>
      <c r="G121" s="19">
        <v>-15074.822951683542</v>
      </c>
      <c r="H121" s="10">
        <v>0</v>
      </c>
      <c r="I121" s="10">
        <v>0</v>
      </c>
      <c r="J121" s="10">
        <v>0</v>
      </c>
      <c r="K121" s="48">
        <f t="shared" si="1"/>
        <v>13639387.570548316</v>
      </c>
      <c r="L121" s="19">
        <f>K121-'State Share Gross to Pipeline'!H123</f>
        <v>0</v>
      </c>
      <c r="M121" s="19"/>
      <c r="N121" s="19"/>
      <c r="O121" s="19"/>
      <c r="P121" s="19"/>
    </row>
    <row r="122" spans="1:16" x14ac:dyDescent="0.25">
      <c r="A122" s="3" t="s">
        <v>282</v>
      </c>
      <c r="B122" t="s">
        <v>280</v>
      </c>
      <c r="C122" s="8" t="s">
        <v>283</v>
      </c>
      <c r="D122" s="29">
        <v>6346308.0161899999</v>
      </c>
      <c r="E122" s="1">
        <v>0</v>
      </c>
      <c r="F122" s="19">
        <v>0</v>
      </c>
      <c r="G122" s="19">
        <v>0</v>
      </c>
      <c r="H122" s="10">
        <v>0</v>
      </c>
      <c r="I122" s="10">
        <v>0</v>
      </c>
      <c r="J122" s="10">
        <v>0</v>
      </c>
      <c r="K122" s="48">
        <f t="shared" si="1"/>
        <v>6346308.0161899999</v>
      </c>
      <c r="L122" s="19">
        <f>K122-'State Share Gross to Pipeline'!H124</f>
        <v>0</v>
      </c>
      <c r="M122" s="19"/>
      <c r="N122" s="19"/>
      <c r="O122" s="19"/>
      <c r="P122" s="19"/>
    </row>
    <row r="123" spans="1:16" x14ac:dyDescent="0.25">
      <c r="A123" s="3" t="s">
        <v>284</v>
      </c>
      <c r="B123" t="s">
        <v>280</v>
      </c>
      <c r="C123" s="8" t="s">
        <v>285</v>
      </c>
      <c r="D123" s="29">
        <v>5309383.7805199996</v>
      </c>
      <c r="E123" s="1">
        <v>0</v>
      </c>
      <c r="F123" s="19">
        <v>0</v>
      </c>
      <c r="G123" s="19">
        <v>0</v>
      </c>
      <c r="H123" s="10">
        <v>0</v>
      </c>
      <c r="I123" s="10">
        <v>-212247.8600000001</v>
      </c>
      <c r="J123" s="10">
        <v>0</v>
      </c>
      <c r="K123" s="48">
        <f t="shared" si="1"/>
        <v>5097135.9205199992</v>
      </c>
      <c r="L123" s="19">
        <f>K123-'State Share Gross to Pipeline'!H125</f>
        <v>0</v>
      </c>
      <c r="M123" s="19"/>
      <c r="N123" s="19"/>
      <c r="O123" s="19"/>
      <c r="P123" s="19"/>
    </row>
    <row r="124" spans="1:16" x14ac:dyDescent="0.25">
      <c r="A124" s="3" t="s">
        <v>286</v>
      </c>
      <c r="B124" t="s">
        <v>287</v>
      </c>
      <c r="C124" s="8" t="s">
        <v>288</v>
      </c>
      <c r="D124" s="29">
        <v>43303235.169005558</v>
      </c>
      <c r="E124" s="1">
        <v>-82335.425555555557</v>
      </c>
      <c r="F124" s="19">
        <v>0</v>
      </c>
      <c r="G124" s="19">
        <v>0</v>
      </c>
      <c r="H124" s="10">
        <v>0</v>
      </c>
      <c r="I124" s="10">
        <v>-1778237.2599999998</v>
      </c>
      <c r="J124" s="10">
        <v>0</v>
      </c>
      <c r="K124" s="48">
        <f t="shared" si="1"/>
        <v>41442662.483450003</v>
      </c>
      <c r="L124" s="19">
        <f>K124-'State Share Gross to Pipeline'!H126</f>
        <v>0</v>
      </c>
      <c r="M124" s="19"/>
      <c r="N124" s="19"/>
      <c r="O124" s="19"/>
      <c r="P124" s="19"/>
    </row>
    <row r="125" spans="1:16" x14ac:dyDescent="0.25">
      <c r="A125" s="3" t="s">
        <v>289</v>
      </c>
      <c r="B125" t="s">
        <v>287</v>
      </c>
      <c r="C125" s="8" t="s">
        <v>290</v>
      </c>
      <c r="D125" s="29">
        <v>3638952.3911990002</v>
      </c>
      <c r="E125" s="1">
        <v>0</v>
      </c>
      <c r="F125" s="19">
        <v>0</v>
      </c>
      <c r="G125" s="19">
        <v>0</v>
      </c>
      <c r="H125" s="10">
        <v>0</v>
      </c>
      <c r="I125" s="10">
        <v>0</v>
      </c>
      <c r="J125" s="10">
        <v>0</v>
      </c>
      <c r="K125" s="48">
        <f t="shared" si="1"/>
        <v>3638952.3911990002</v>
      </c>
      <c r="L125" s="19">
        <f>K125-'State Share Gross to Pipeline'!H127</f>
        <v>0</v>
      </c>
      <c r="M125" s="19"/>
      <c r="N125" s="19"/>
      <c r="O125" s="19"/>
      <c r="P125" s="19"/>
    </row>
    <row r="126" spans="1:16" x14ac:dyDescent="0.25">
      <c r="A126" s="3" t="s">
        <v>291</v>
      </c>
      <c r="B126" t="s">
        <v>292</v>
      </c>
      <c r="C126" s="8" t="s">
        <v>293</v>
      </c>
      <c r="D126" s="29">
        <v>7989765.8030000003</v>
      </c>
      <c r="E126" s="1">
        <v>0</v>
      </c>
      <c r="F126" s="19">
        <v>0</v>
      </c>
      <c r="G126" s="19">
        <v>0</v>
      </c>
      <c r="H126" s="10">
        <v>0</v>
      </c>
      <c r="I126" s="10">
        <v>0</v>
      </c>
      <c r="J126" s="10">
        <v>0</v>
      </c>
      <c r="K126" s="48">
        <f t="shared" si="1"/>
        <v>7989765.8030000003</v>
      </c>
      <c r="L126" s="19">
        <f>K126-'State Share Gross to Pipeline'!H128</f>
        <v>0</v>
      </c>
      <c r="M126" s="19"/>
      <c r="N126" s="19"/>
      <c r="O126" s="19"/>
      <c r="P126" s="19"/>
    </row>
    <row r="127" spans="1:16" x14ac:dyDescent="0.25">
      <c r="A127" s="3" t="s">
        <v>294</v>
      </c>
      <c r="B127" t="s">
        <v>292</v>
      </c>
      <c r="C127" s="8" t="s">
        <v>295</v>
      </c>
      <c r="D127" s="29">
        <v>27319224.710000001</v>
      </c>
      <c r="E127" s="1">
        <v>0</v>
      </c>
      <c r="F127" s="19">
        <v>0</v>
      </c>
      <c r="G127" s="19">
        <v>0</v>
      </c>
      <c r="H127" s="10">
        <v>0</v>
      </c>
      <c r="I127" s="10">
        <v>0</v>
      </c>
      <c r="J127" s="10">
        <v>0</v>
      </c>
      <c r="K127" s="48">
        <f t="shared" si="1"/>
        <v>27319224.710000001</v>
      </c>
      <c r="L127" s="19">
        <f>K127-'State Share Gross to Pipeline'!H129</f>
        <v>0</v>
      </c>
      <c r="M127" s="19"/>
      <c r="N127" s="19"/>
      <c r="O127" s="19"/>
      <c r="P127" s="19"/>
    </row>
    <row r="128" spans="1:16" x14ac:dyDescent="0.25">
      <c r="A128" s="3" t="s">
        <v>296</v>
      </c>
      <c r="B128" t="s">
        <v>292</v>
      </c>
      <c r="C128" s="8" t="s">
        <v>297</v>
      </c>
      <c r="D128" s="29">
        <v>2992233.4300000006</v>
      </c>
      <c r="E128" s="1">
        <v>0</v>
      </c>
      <c r="F128" s="19">
        <v>0</v>
      </c>
      <c r="G128" s="19">
        <v>0</v>
      </c>
      <c r="H128" s="10">
        <v>0</v>
      </c>
      <c r="I128" s="10">
        <v>-121589.80000000005</v>
      </c>
      <c r="J128" s="10">
        <v>0</v>
      </c>
      <c r="K128" s="48">
        <f t="shared" si="1"/>
        <v>2870643.6300000008</v>
      </c>
      <c r="L128" s="19">
        <f>K128-'State Share Gross to Pipeline'!H130</f>
        <v>0</v>
      </c>
      <c r="M128" s="19"/>
      <c r="N128" s="19"/>
      <c r="O128" s="19"/>
      <c r="P128" s="19"/>
    </row>
    <row r="129" spans="1:16" x14ac:dyDescent="0.25">
      <c r="A129" s="3" t="s">
        <v>298</v>
      </c>
      <c r="B129" t="s">
        <v>292</v>
      </c>
      <c r="C129" s="8" t="s">
        <v>299</v>
      </c>
      <c r="D129" s="29">
        <v>0</v>
      </c>
      <c r="E129" s="1">
        <v>0</v>
      </c>
      <c r="F129" s="19">
        <v>0</v>
      </c>
      <c r="G129" s="19">
        <v>0</v>
      </c>
      <c r="H129" s="10">
        <v>0</v>
      </c>
      <c r="I129" s="10">
        <v>0</v>
      </c>
      <c r="J129" s="10">
        <v>0</v>
      </c>
      <c r="K129" s="48">
        <f t="shared" si="1"/>
        <v>0</v>
      </c>
      <c r="L129" s="19">
        <f>K129-'State Share Gross to Pipeline'!H131</f>
        <v>0</v>
      </c>
      <c r="M129" s="19"/>
      <c r="N129" s="19"/>
      <c r="O129" s="19"/>
      <c r="P129" s="19"/>
    </row>
    <row r="130" spans="1:16" x14ac:dyDescent="0.25">
      <c r="A130" s="3" t="s">
        <v>300</v>
      </c>
      <c r="B130" t="s">
        <v>301</v>
      </c>
      <c r="C130" s="8" t="s">
        <v>302</v>
      </c>
      <c r="D130" s="29">
        <v>14045877.296</v>
      </c>
      <c r="E130" s="1">
        <v>0</v>
      </c>
      <c r="F130" s="19">
        <v>0</v>
      </c>
      <c r="G130" s="19">
        <v>0</v>
      </c>
      <c r="H130" s="10">
        <v>0</v>
      </c>
      <c r="I130" s="10">
        <v>-572693.02</v>
      </c>
      <c r="J130" s="10">
        <v>0</v>
      </c>
      <c r="K130" s="48">
        <f t="shared" si="1"/>
        <v>13473184.276000001</v>
      </c>
      <c r="L130" s="19">
        <f>K130-'State Share Gross to Pipeline'!H132</f>
        <v>0</v>
      </c>
      <c r="M130" s="19"/>
      <c r="N130" s="19"/>
      <c r="O130" s="19"/>
      <c r="P130" s="19"/>
    </row>
    <row r="131" spans="1:16" x14ac:dyDescent="0.25">
      <c r="A131" s="3" t="s">
        <v>303</v>
      </c>
      <c r="B131" t="s">
        <v>301</v>
      </c>
      <c r="C131" s="8" t="s">
        <v>304</v>
      </c>
      <c r="D131" s="29">
        <v>7483831.8199999994</v>
      </c>
      <c r="E131" s="1">
        <v>0</v>
      </c>
      <c r="F131" s="19">
        <v>0</v>
      </c>
      <c r="G131" s="19">
        <v>0</v>
      </c>
      <c r="H131" s="10">
        <v>0</v>
      </c>
      <c r="I131" s="10">
        <v>-304131.59999999986</v>
      </c>
      <c r="J131" s="10">
        <v>0</v>
      </c>
      <c r="K131" s="48">
        <f t="shared" si="1"/>
        <v>7179700.2199999997</v>
      </c>
      <c r="L131" s="19">
        <f>K131-'State Share Gross to Pipeline'!H133</f>
        <v>0</v>
      </c>
      <c r="M131" s="19"/>
      <c r="N131" s="19"/>
      <c r="O131" s="19"/>
      <c r="P131" s="19"/>
    </row>
    <row r="132" spans="1:16" x14ac:dyDescent="0.25">
      <c r="A132" s="3" t="s">
        <v>305</v>
      </c>
      <c r="B132" t="s">
        <v>301</v>
      </c>
      <c r="C132" s="8" t="s">
        <v>306</v>
      </c>
      <c r="D132" s="29">
        <v>3423836.9558740002</v>
      </c>
      <c r="E132" s="1">
        <v>0</v>
      </c>
      <c r="F132" s="19">
        <v>0</v>
      </c>
      <c r="G132" s="19">
        <v>0</v>
      </c>
      <c r="H132" s="10">
        <v>0</v>
      </c>
      <c r="I132" s="10">
        <v>-138522.66000000003</v>
      </c>
      <c r="J132" s="10">
        <v>0</v>
      </c>
      <c r="K132" s="48">
        <f t="shared" si="1"/>
        <v>3285314.2958740001</v>
      </c>
      <c r="L132" s="19">
        <f>K132-'State Share Gross to Pipeline'!H134</f>
        <v>0</v>
      </c>
      <c r="M132" s="19"/>
      <c r="N132" s="19"/>
      <c r="O132" s="19"/>
      <c r="P132" s="19"/>
    </row>
    <row r="133" spans="1:16" x14ac:dyDescent="0.25">
      <c r="A133" s="3" t="s">
        <v>307</v>
      </c>
      <c r="B133" t="s">
        <v>301</v>
      </c>
      <c r="C133" s="8" t="s">
        <v>308</v>
      </c>
      <c r="D133" s="29">
        <v>4517390.6899999995</v>
      </c>
      <c r="E133" s="1">
        <v>0</v>
      </c>
      <c r="F133" s="19">
        <v>0</v>
      </c>
      <c r="G133" s="19">
        <v>0</v>
      </c>
      <c r="H133" s="10">
        <v>0</v>
      </c>
      <c r="I133" s="10">
        <v>-183451.92000000004</v>
      </c>
      <c r="J133" s="10">
        <v>0</v>
      </c>
      <c r="K133" s="48">
        <f t="shared" si="1"/>
        <v>4333938.7699999996</v>
      </c>
      <c r="L133" s="19">
        <f>K133-'State Share Gross to Pipeline'!H135</f>
        <v>0</v>
      </c>
      <c r="M133" s="19"/>
      <c r="N133" s="19"/>
      <c r="O133" s="19"/>
      <c r="P133" s="19"/>
    </row>
    <row r="134" spans="1:16" x14ac:dyDescent="0.25">
      <c r="A134" s="3" t="s">
        <v>309</v>
      </c>
      <c r="B134" t="s">
        <v>301</v>
      </c>
      <c r="C134" s="8" t="s">
        <v>310</v>
      </c>
      <c r="D134" s="29">
        <v>3530175.6519999998</v>
      </c>
      <c r="E134" s="1">
        <v>0</v>
      </c>
      <c r="F134" s="19">
        <v>0</v>
      </c>
      <c r="G134" s="19">
        <v>0</v>
      </c>
      <c r="H134" s="10">
        <v>0</v>
      </c>
      <c r="I134" s="10">
        <v>0</v>
      </c>
      <c r="J134" s="10">
        <v>0</v>
      </c>
      <c r="K134" s="48">
        <f t="shared" si="1"/>
        <v>3530175.6519999998</v>
      </c>
      <c r="L134" s="19">
        <f>K134-'State Share Gross to Pipeline'!H136</f>
        <v>0</v>
      </c>
      <c r="M134" s="19"/>
      <c r="N134" s="19"/>
      <c r="O134" s="19"/>
      <c r="P134" s="19"/>
    </row>
    <row r="135" spans="1:16" x14ac:dyDescent="0.25">
      <c r="A135" s="3" t="s">
        <v>311</v>
      </c>
      <c r="B135" t="s">
        <v>301</v>
      </c>
      <c r="C135" s="8" t="s">
        <v>312</v>
      </c>
      <c r="D135" s="29">
        <v>4093697.8424250004</v>
      </c>
      <c r="E135" s="1">
        <v>0</v>
      </c>
      <c r="F135" s="19">
        <v>0</v>
      </c>
      <c r="G135" s="19">
        <v>0</v>
      </c>
      <c r="H135" s="55">
        <v>0</v>
      </c>
      <c r="I135" s="10">
        <v>0</v>
      </c>
      <c r="J135" s="10">
        <v>0</v>
      </c>
      <c r="K135" s="48">
        <f t="shared" si="1"/>
        <v>4093697.8424250004</v>
      </c>
      <c r="L135" s="19">
        <f>K135-'State Share Gross to Pipeline'!H137</f>
        <v>0</v>
      </c>
      <c r="M135" s="19"/>
      <c r="N135" s="19"/>
      <c r="O135" s="19"/>
      <c r="P135" s="19"/>
    </row>
    <row r="136" spans="1:16" x14ac:dyDescent="0.25">
      <c r="A136" s="3" t="s">
        <v>313</v>
      </c>
      <c r="B136" t="s">
        <v>314</v>
      </c>
      <c r="C136" s="8" t="s">
        <v>315</v>
      </c>
      <c r="D136" s="29">
        <v>1229646.3384000002</v>
      </c>
      <c r="E136" s="1">
        <v>0</v>
      </c>
      <c r="F136" s="19">
        <v>0</v>
      </c>
      <c r="G136" s="19">
        <v>0</v>
      </c>
      <c r="H136" s="10">
        <v>0</v>
      </c>
      <c r="I136" s="10">
        <v>0</v>
      </c>
      <c r="J136" s="10">
        <v>0</v>
      </c>
      <c r="K136" s="48">
        <f t="shared" si="1"/>
        <v>1229646.3384000002</v>
      </c>
      <c r="L136" s="19">
        <f>K136-'State Share Gross to Pipeline'!H138</f>
        <v>0</v>
      </c>
      <c r="M136" s="19"/>
      <c r="N136" s="19"/>
      <c r="O136" s="19"/>
      <c r="P136" s="19"/>
    </row>
    <row r="137" spans="1:16" x14ac:dyDescent="0.25">
      <c r="A137" s="3" t="s">
        <v>316</v>
      </c>
      <c r="B137" t="s">
        <v>314</v>
      </c>
      <c r="C137" s="8" t="s">
        <v>317</v>
      </c>
      <c r="D137" s="29">
        <v>1485060.2430399992</v>
      </c>
      <c r="E137" s="1">
        <v>0</v>
      </c>
      <c r="F137" s="19">
        <v>0</v>
      </c>
      <c r="G137" s="19">
        <v>0</v>
      </c>
      <c r="H137" s="10">
        <v>0</v>
      </c>
      <c r="I137" s="10">
        <v>0</v>
      </c>
      <c r="J137" s="10">
        <v>0</v>
      </c>
      <c r="K137" s="48">
        <f t="shared" si="1"/>
        <v>1485060.2430399992</v>
      </c>
      <c r="L137" s="19">
        <f>K137-'State Share Gross to Pipeline'!H139</f>
        <v>0</v>
      </c>
      <c r="M137" s="19"/>
      <c r="N137" s="19"/>
      <c r="O137" s="19"/>
      <c r="P137" s="19"/>
    </row>
    <row r="138" spans="1:16" x14ac:dyDescent="0.25">
      <c r="A138" s="3" t="s">
        <v>318</v>
      </c>
      <c r="B138" t="s">
        <v>319</v>
      </c>
      <c r="C138" s="8" t="s">
        <v>320</v>
      </c>
      <c r="D138" s="29">
        <v>3792811.7438599998</v>
      </c>
      <c r="E138" s="1">
        <v>0</v>
      </c>
      <c r="F138" s="19">
        <v>0</v>
      </c>
      <c r="G138" s="19">
        <v>0</v>
      </c>
      <c r="H138" s="10">
        <v>0</v>
      </c>
      <c r="I138" s="10">
        <v>0</v>
      </c>
      <c r="J138" s="10">
        <v>0</v>
      </c>
      <c r="K138" s="48">
        <f t="shared" si="1"/>
        <v>3792811.7438599998</v>
      </c>
      <c r="L138" s="19">
        <f>K138-'State Share Gross to Pipeline'!H140</f>
        <v>0</v>
      </c>
      <c r="M138" s="19"/>
      <c r="N138" s="19"/>
      <c r="O138" s="19"/>
      <c r="P138" s="19"/>
    </row>
    <row r="139" spans="1:16" x14ac:dyDescent="0.25">
      <c r="A139" s="3" t="s">
        <v>321</v>
      </c>
      <c r="B139" t="s">
        <v>319</v>
      </c>
      <c r="C139" s="8" t="s">
        <v>322</v>
      </c>
      <c r="D139" s="29">
        <v>0</v>
      </c>
      <c r="E139" s="1">
        <v>0</v>
      </c>
      <c r="F139" s="19">
        <v>0</v>
      </c>
      <c r="G139" s="19">
        <v>0</v>
      </c>
      <c r="H139" s="10">
        <v>0</v>
      </c>
      <c r="I139" s="10">
        <v>0</v>
      </c>
      <c r="J139" s="10">
        <v>0</v>
      </c>
      <c r="K139" s="48">
        <f t="shared" si="1"/>
        <v>0</v>
      </c>
      <c r="L139" s="19">
        <f>K139-'State Share Gross to Pipeline'!H141</f>
        <v>0</v>
      </c>
      <c r="M139" s="19"/>
      <c r="N139" s="19"/>
      <c r="O139" s="19"/>
      <c r="P139" s="19"/>
    </row>
    <row r="140" spans="1:16" x14ac:dyDescent="0.25">
      <c r="A140" s="3" t="s">
        <v>323</v>
      </c>
      <c r="B140" t="s">
        <v>324</v>
      </c>
      <c r="C140" s="8" t="s">
        <v>325</v>
      </c>
      <c r="D140" s="29">
        <v>4965996.72</v>
      </c>
      <c r="E140" s="1">
        <v>0</v>
      </c>
      <c r="F140" s="19">
        <v>0</v>
      </c>
      <c r="G140" s="19">
        <v>0</v>
      </c>
      <c r="H140" s="10">
        <v>0</v>
      </c>
      <c r="I140" s="10">
        <v>-203556.34000000008</v>
      </c>
      <c r="J140" s="10">
        <v>0</v>
      </c>
      <c r="K140" s="48">
        <f t="shared" ref="K140:K203" si="2">SUM(D140:J140)</f>
        <v>4762440.38</v>
      </c>
      <c r="L140" s="19">
        <f>K140-'State Share Gross to Pipeline'!H142</f>
        <v>0</v>
      </c>
      <c r="M140" s="19"/>
      <c r="N140" s="19"/>
      <c r="O140" s="19"/>
      <c r="P140" s="19"/>
    </row>
    <row r="141" spans="1:16" x14ac:dyDescent="0.25">
      <c r="A141" s="3" t="s">
        <v>326</v>
      </c>
      <c r="B141" t="s">
        <v>324</v>
      </c>
      <c r="C141" s="8" t="s">
        <v>327</v>
      </c>
      <c r="D141" s="29">
        <v>3427909.6840000004</v>
      </c>
      <c r="E141" s="1">
        <v>0</v>
      </c>
      <c r="F141" s="19">
        <v>0</v>
      </c>
      <c r="G141" s="19">
        <v>0</v>
      </c>
      <c r="H141" s="10">
        <v>0</v>
      </c>
      <c r="I141" s="10">
        <v>-140342.44000000006</v>
      </c>
      <c r="J141" s="10">
        <v>0</v>
      </c>
      <c r="K141" s="48">
        <f t="shared" si="2"/>
        <v>3287567.2440000004</v>
      </c>
      <c r="L141" s="19">
        <f>K141-'State Share Gross to Pipeline'!H143</f>
        <v>0</v>
      </c>
      <c r="M141" s="19"/>
      <c r="N141" s="19"/>
      <c r="O141" s="19"/>
      <c r="P141" s="19"/>
    </row>
    <row r="142" spans="1:16" x14ac:dyDescent="0.25">
      <c r="A142" s="3" t="s">
        <v>328</v>
      </c>
      <c r="B142" t="s">
        <v>329</v>
      </c>
      <c r="C142" s="8" t="s">
        <v>330</v>
      </c>
      <c r="D142" s="29">
        <v>0</v>
      </c>
      <c r="E142" s="1">
        <v>0</v>
      </c>
      <c r="F142" s="19">
        <v>0</v>
      </c>
      <c r="G142" s="19">
        <v>0</v>
      </c>
      <c r="H142" s="10">
        <v>0</v>
      </c>
      <c r="I142" s="10">
        <v>0</v>
      </c>
      <c r="J142" s="10">
        <v>0</v>
      </c>
      <c r="K142" s="48">
        <f t="shared" si="2"/>
        <v>0</v>
      </c>
      <c r="L142" s="19">
        <f>K142-'State Share Gross to Pipeline'!H144</f>
        <v>0</v>
      </c>
      <c r="M142" s="19"/>
      <c r="N142" s="19"/>
      <c r="O142" s="19"/>
      <c r="P142" s="19"/>
    </row>
    <row r="143" spans="1:16" x14ac:dyDescent="0.25">
      <c r="A143" s="3" t="s">
        <v>331</v>
      </c>
      <c r="B143" t="s">
        <v>332</v>
      </c>
      <c r="C143" s="8" t="s">
        <v>333</v>
      </c>
      <c r="D143" s="29">
        <v>3236247.44</v>
      </c>
      <c r="E143" s="1">
        <v>0</v>
      </c>
      <c r="F143" s="19">
        <v>0</v>
      </c>
      <c r="G143" s="19">
        <v>0</v>
      </c>
      <c r="H143" s="10">
        <v>0</v>
      </c>
      <c r="I143" s="10">
        <v>-132106.94000000006</v>
      </c>
      <c r="J143" s="10">
        <v>0</v>
      </c>
      <c r="K143" s="48">
        <f t="shared" si="2"/>
        <v>3104140.5</v>
      </c>
      <c r="L143" s="19">
        <f>K143-'State Share Gross to Pipeline'!H145</f>
        <v>0</v>
      </c>
      <c r="M143" s="19"/>
      <c r="N143" s="19"/>
      <c r="O143" s="19"/>
      <c r="P143" s="19"/>
    </row>
    <row r="144" spans="1:16" x14ac:dyDescent="0.25">
      <c r="A144" s="3" t="s">
        <v>334</v>
      </c>
      <c r="B144" t="s">
        <v>332</v>
      </c>
      <c r="C144" s="8" t="s">
        <v>335</v>
      </c>
      <c r="D144" s="29">
        <v>14583408.222125001</v>
      </c>
      <c r="E144" s="1">
        <v>0</v>
      </c>
      <c r="F144" s="19">
        <v>0</v>
      </c>
      <c r="G144" s="19">
        <v>0</v>
      </c>
      <c r="H144" s="10">
        <v>0</v>
      </c>
      <c r="I144" s="10">
        <v>-592215.08000000007</v>
      </c>
      <c r="J144" s="10">
        <v>0</v>
      </c>
      <c r="K144" s="48">
        <f t="shared" si="2"/>
        <v>13991193.142125001</v>
      </c>
      <c r="L144" s="19">
        <f>K144-'State Share Gross to Pipeline'!H146</f>
        <v>0</v>
      </c>
      <c r="M144" s="19"/>
      <c r="N144" s="19"/>
      <c r="O144" s="19"/>
      <c r="P144" s="19"/>
    </row>
    <row r="145" spans="1:16" x14ac:dyDescent="0.25">
      <c r="A145" s="3" t="s">
        <v>336</v>
      </c>
      <c r="B145" t="s">
        <v>332</v>
      </c>
      <c r="C145" s="8" t="s">
        <v>337</v>
      </c>
      <c r="D145" s="29">
        <v>3357319.5889999997</v>
      </c>
      <c r="E145" s="1">
        <v>0</v>
      </c>
      <c r="F145" s="19">
        <v>0</v>
      </c>
      <c r="G145" s="19">
        <v>0</v>
      </c>
      <c r="H145" s="10">
        <v>0</v>
      </c>
      <c r="I145" s="10">
        <v>-139043.95999999996</v>
      </c>
      <c r="J145" s="10">
        <v>0</v>
      </c>
      <c r="K145" s="48">
        <f t="shared" si="2"/>
        <v>3218275.6289999997</v>
      </c>
      <c r="L145" s="19">
        <f>K145-'State Share Gross to Pipeline'!H147</f>
        <v>0</v>
      </c>
      <c r="M145" s="19"/>
      <c r="N145" s="19"/>
      <c r="O145" s="19"/>
      <c r="P145" s="19"/>
    </row>
    <row r="146" spans="1:16" x14ac:dyDescent="0.25">
      <c r="A146" s="3" t="s">
        <v>338</v>
      </c>
      <c r="B146" t="s">
        <v>332</v>
      </c>
      <c r="C146" s="8" t="s">
        <v>339</v>
      </c>
      <c r="D146" s="29">
        <v>3801170.6100000003</v>
      </c>
      <c r="E146" s="1">
        <v>0</v>
      </c>
      <c r="F146" s="19">
        <v>0</v>
      </c>
      <c r="G146" s="19">
        <v>0</v>
      </c>
      <c r="H146" s="10">
        <v>0</v>
      </c>
      <c r="I146" s="10">
        <v>-154062.12</v>
      </c>
      <c r="J146" s="10">
        <v>0</v>
      </c>
      <c r="K146" s="48">
        <f t="shared" si="2"/>
        <v>3647108.49</v>
      </c>
      <c r="L146" s="19">
        <f>K146-'State Share Gross to Pipeline'!H148</f>
        <v>0</v>
      </c>
      <c r="M146" s="19"/>
      <c r="N146" s="19"/>
      <c r="O146" s="19"/>
      <c r="P146" s="19"/>
    </row>
    <row r="147" spans="1:16" x14ac:dyDescent="0.25">
      <c r="A147" s="3" t="s">
        <v>340</v>
      </c>
      <c r="B147" t="s">
        <v>341</v>
      </c>
      <c r="C147" s="8" t="s">
        <v>342</v>
      </c>
      <c r="D147" s="29">
        <v>134953704.45700002</v>
      </c>
      <c r="E147" s="1">
        <v>0</v>
      </c>
      <c r="F147" s="19">
        <v>-2679506.2599999998</v>
      </c>
      <c r="G147" s="19">
        <v>0</v>
      </c>
      <c r="H147" s="10">
        <v>0</v>
      </c>
      <c r="I147" s="10">
        <v>-5463861.3999999985</v>
      </c>
      <c r="J147" s="10">
        <v>0</v>
      </c>
      <c r="K147" s="48">
        <f t="shared" si="2"/>
        <v>126810336.79700002</v>
      </c>
      <c r="L147" s="19">
        <f>K147-'State Share Gross to Pipeline'!H149</f>
        <v>0</v>
      </c>
      <c r="M147" s="19"/>
      <c r="N147" s="19"/>
      <c r="O147" s="19"/>
      <c r="P147" s="19"/>
    </row>
    <row r="148" spans="1:16" x14ac:dyDescent="0.25">
      <c r="A148" s="3" t="s">
        <v>343</v>
      </c>
      <c r="B148" t="s">
        <v>341</v>
      </c>
      <c r="C148" s="8" t="s">
        <v>344</v>
      </c>
      <c r="D148" s="29">
        <v>82115043.010999992</v>
      </c>
      <c r="E148" s="1">
        <v>0</v>
      </c>
      <c r="F148" s="19">
        <v>-1742309.4500000002</v>
      </c>
      <c r="G148" s="19">
        <v>0</v>
      </c>
      <c r="H148" s="10">
        <v>0</v>
      </c>
      <c r="I148" s="10">
        <v>0</v>
      </c>
      <c r="J148" s="10">
        <v>0</v>
      </c>
      <c r="K148" s="48">
        <f t="shared" si="2"/>
        <v>80372733.56099999</v>
      </c>
      <c r="L148" s="19">
        <f>K148-'State Share Gross to Pipeline'!H150</f>
        <v>0</v>
      </c>
      <c r="M148" s="19"/>
      <c r="N148" s="19"/>
      <c r="O148" s="19"/>
      <c r="P148" s="19"/>
    </row>
    <row r="149" spans="1:16" x14ac:dyDescent="0.25">
      <c r="A149" s="3" t="s">
        <v>345</v>
      </c>
      <c r="B149" t="s">
        <v>346</v>
      </c>
      <c r="C149" s="8" t="s">
        <v>347</v>
      </c>
      <c r="D149" s="29">
        <v>5179861.2919299994</v>
      </c>
      <c r="E149" s="1">
        <v>0</v>
      </c>
      <c r="F149" s="19">
        <v>0</v>
      </c>
      <c r="G149" s="19">
        <v>0</v>
      </c>
      <c r="H149" s="10">
        <v>0</v>
      </c>
      <c r="I149" s="10">
        <v>0</v>
      </c>
      <c r="J149" s="10">
        <v>0</v>
      </c>
      <c r="K149" s="48">
        <f t="shared" si="2"/>
        <v>5179861.2919299994</v>
      </c>
      <c r="L149" s="19">
        <f>K149-'State Share Gross to Pipeline'!H151</f>
        <v>0</v>
      </c>
      <c r="M149" s="19"/>
      <c r="N149" s="19"/>
      <c r="O149" s="19"/>
      <c r="P149" s="19"/>
    </row>
    <row r="150" spans="1:16" x14ac:dyDescent="0.25">
      <c r="A150" s="3" t="s">
        <v>348</v>
      </c>
      <c r="B150" t="s">
        <v>346</v>
      </c>
      <c r="C150" s="8" t="s">
        <v>349</v>
      </c>
      <c r="D150" s="29">
        <v>4123688.2797434926</v>
      </c>
      <c r="E150" s="1">
        <v>-121952.25706349208</v>
      </c>
      <c r="F150" s="19">
        <v>0</v>
      </c>
      <c r="G150" s="19">
        <v>0</v>
      </c>
      <c r="H150" s="10">
        <v>0</v>
      </c>
      <c r="I150" s="10">
        <v>0</v>
      </c>
      <c r="J150" s="10">
        <v>0</v>
      </c>
      <c r="K150" s="48">
        <f t="shared" si="2"/>
        <v>4001736.0226800004</v>
      </c>
      <c r="L150" s="19">
        <f>K150-'State Share Gross to Pipeline'!H152</f>
        <v>0</v>
      </c>
      <c r="M150" s="19"/>
      <c r="N150" s="19"/>
      <c r="O150" s="19"/>
      <c r="P150" s="19"/>
    </row>
    <row r="151" spans="1:16" x14ac:dyDescent="0.25">
      <c r="A151" s="3" t="s">
        <v>350</v>
      </c>
      <c r="B151" t="s">
        <v>351</v>
      </c>
      <c r="C151" s="8" t="s">
        <v>352</v>
      </c>
      <c r="D151" s="29">
        <v>2772445.7338200002</v>
      </c>
      <c r="E151" s="1">
        <v>0</v>
      </c>
      <c r="F151" s="19">
        <v>0</v>
      </c>
      <c r="G151" s="19">
        <v>0</v>
      </c>
      <c r="H151" s="10">
        <v>0</v>
      </c>
      <c r="I151" s="10">
        <v>0</v>
      </c>
      <c r="J151" s="10">
        <v>0</v>
      </c>
      <c r="K151" s="48">
        <f t="shared" si="2"/>
        <v>2772445.7338200002</v>
      </c>
      <c r="L151" s="19">
        <f>K151-'State Share Gross to Pipeline'!H153</f>
        <v>0</v>
      </c>
      <c r="M151" s="19"/>
      <c r="N151" s="19"/>
      <c r="O151" s="19"/>
      <c r="P151" s="19"/>
    </row>
    <row r="152" spans="1:16" x14ac:dyDescent="0.25">
      <c r="A152" s="3" t="s">
        <v>353</v>
      </c>
      <c r="B152" t="s">
        <v>351</v>
      </c>
      <c r="C152" s="8" t="s">
        <v>354</v>
      </c>
      <c r="D152" s="29">
        <v>9544203.2299999986</v>
      </c>
      <c r="E152" s="1">
        <v>0</v>
      </c>
      <c r="F152" s="19">
        <v>0</v>
      </c>
      <c r="G152" s="19">
        <v>0</v>
      </c>
      <c r="H152" s="10">
        <v>0</v>
      </c>
      <c r="I152" s="10">
        <v>0</v>
      </c>
      <c r="J152" s="10">
        <v>0</v>
      </c>
      <c r="K152" s="48">
        <f t="shared" si="2"/>
        <v>9544203.2299999986</v>
      </c>
      <c r="L152" s="19">
        <f>K152-'State Share Gross to Pipeline'!H154</f>
        <v>0</v>
      </c>
      <c r="M152" s="19"/>
      <c r="N152" s="19"/>
      <c r="O152" s="19"/>
      <c r="P152" s="19"/>
    </row>
    <row r="153" spans="1:16" x14ac:dyDescent="0.25">
      <c r="A153" s="3" t="s">
        <v>355</v>
      </c>
      <c r="B153" t="s">
        <v>351</v>
      </c>
      <c r="C153" s="8" t="s">
        <v>356</v>
      </c>
      <c r="D153" s="29">
        <v>3566170.2149999999</v>
      </c>
      <c r="E153" s="1">
        <v>0</v>
      </c>
      <c r="F153" s="19">
        <v>0</v>
      </c>
      <c r="G153" s="19">
        <v>0</v>
      </c>
      <c r="H153" s="10">
        <v>0</v>
      </c>
      <c r="I153" s="10">
        <v>-145864.92000000004</v>
      </c>
      <c r="J153" s="10">
        <v>0</v>
      </c>
      <c r="K153" s="48">
        <f t="shared" si="2"/>
        <v>3420305.2949999999</v>
      </c>
      <c r="L153" s="19">
        <f>K153-'State Share Gross to Pipeline'!H155</f>
        <v>0</v>
      </c>
      <c r="M153" s="19"/>
      <c r="N153" s="19"/>
      <c r="O153" s="19"/>
      <c r="P153" s="19"/>
    </row>
    <row r="154" spans="1:16" x14ac:dyDescent="0.25">
      <c r="A154" s="3" t="s">
        <v>357</v>
      </c>
      <c r="B154" t="s">
        <v>358</v>
      </c>
      <c r="C154" s="8" t="s">
        <v>359</v>
      </c>
      <c r="D154" s="29">
        <v>2115365.0727599994</v>
      </c>
      <c r="E154" s="1">
        <v>0</v>
      </c>
      <c r="F154" s="19">
        <v>0</v>
      </c>
      <c r="G154" s="19">
        <v>0</v>
      </c>
      <c r="H154" s="10">
        <v>0</v>
      </c>
      <c r="I154" s="10">
        <v>0</v>
      </c>
      <c r="J154" s="10">
        <v>0</v>
      </c>
      <c r="K154" s="48">
        <f t="shared" si="2"/>
        <v>2115365.0727599994</v>
      </c>
      <c r="L154" s="19">
        <f>K154-'State Share Gross to Pipeline'!H156</f>
        <v>0</v>
      </c>
      <c r="M154" s="19"/>
      <c r="N154" s="19"/>
      <c r="O154" s="19"/>
      <c r="P154" s="19"/>
    </row>
    <row r="155" spans="1:16" x14ac:dyDescent="0.25">
      <c r="A155" s="3" t="s">
        <v>360</v>
      </c>
      <c r="B155" t="s">
        <v>358</v>
      </c>
      <c r="C155" s="8" t="s">
        <v>361</v>
      </c>
      <c r="D155" s="29">
        <v>17461279.67723</v>
      </c>
      <c r="E155" s="1">
        <v>0</v>
      </c>
      <c r="F155" s="19">
        <v>0</v>
      </c>
      <c r="G155" s="19">
        <v>39380.933811033145</v>
      </c>
      <c r="H155" s="10">
        <v>0</v>
      </c>
      <c r="I155" s="10">
        <v>0</v>
      </c>
      <c r="J155" s="10">
        <v>0</v>
      </c>
      <c r="K155" s="48">
        <f t="shared" si="2"/>
        <v>17500660.611041032</v>
      </c>
      <c r="L155" s="19">
        <f>K155-'State Share Gross to Pipeline'!H157</f>
        <v>0</v>
      </c>
      <c r="M155" s="19"/>
      <c r="N155" s="19"/>
      <c r="O155" s="19"/>
      <c r="P155" s="19"/>
    </row>
    <row r="156" spans="1:16" x14ac:dyDescent="0.25">
      <c r="A156" s="3" t="s">
        <v>362</v>
      </c>
      <c r="B156" t="s">
        <v>358</v>
      </c>
      <c r="C156" s="8" t="s">
        <v>363</v>
      </c>
      <c r="D156" s="29">
        <v>2011864.2703499997</v>
      </c>
      <c r="E156" s="1">
        <v>0</v>
      </c>
      <c r="F156" s="19">
        <v>0</v>
      </c>
      <c r="G156" s="19">
        <v>0</v>
      </c>
      <c r="H156" s="10">
        <v>0</v>
      </c>
      <c r="I156" s="10">
        <v>-85530.700000000012</v>
      </c>
      <c r="J156" s="10">
        <v>0</v>
      </c>
      <c r="K156" s="48">
        <f t="shared" si="2"/>
        <v>1926333.5703499997</v>
      </c>
      <c r="L156" s="19">
        <f>K156-'State Share Gross to Pipeline'!H158</f>
        <v>0</v>
      </c>
      <c r="M156" s="19"/>
      <c r="N156" s="19"/>
      <c r="O156" s="19"/>
      <c r="P156" s="19"/>
    </row>
    <row r="157" spans="1:16" x14ac:dyDescent="0.25">
      <c r="A157" s="3" t="s">
        <v>364</v>
      </c>
      <c r="B157" t="s">
        <v>365</v>
      </c>
      <c r="C157" s="8" t="s">
        <v>366</v>
      </c>
      <c r="D157" s="29">
        <v>2280095.7959999996</v>
      </c>
      <c r="E157" s="1">
        <v>0</v>
      </c>
      <c r="F157" s="19">
        <v>0</v>
      </c>
      <c r="G157" s="19">
        <v>0</v>
      </c>
      <c r="H157" s="10">
        <v>0</v>
      </c>
      <c r="I157" s="10">
        <v>-84835.88</v>
      </c>
      <c r="J157" s="10">
        <v>0</v>
      </c>
      <c r="K157" s="48">
        <f t="shared" si="2"/>
        <v>2195259.9159999997</v>
      </c>
      <c r="L157" s="19">
        <f>K157-'State Share Gross to Pipeline'!H159</f>
        <v>0</v>
      </c>
      <c r="M157" s="19"/>
      <c r="N157" s="19"/>
      <c r="O157" s="19"/>
      <c r="P157" s="19"/>
    </row>
    <row r="158" spans="1:16" x14ac:dyDescent="0.25">
      <c r="A158" s="3" t="s">
        <v>367</v>
      </c>
      <c r="B158" t="s">
        <v>365</v>
      </c>
      <c r="C158" s="8" t="s">
        <v>368</v>
      </c>
      <c r="D158" s="29">
        <v>3027682.5830000001</v>
      </c>
      <c r="E158" s="1">
        <v>0</v>
      </c>
      <c r="F158" s="19">
        <v>0</v>
      </c>
      <c r="G158" s="19">
        <v>0</v>
      </c>
      <c r="H158" s="10">
        <v>0</v>
      </c>
      <c r="I158" s="10">
        <v>-130620.58000000002</v>
      </c>
      <c r="J158" s="10">
        <v>0</v>
      </c>
      <c r="K158" s="48">
        <f t="shared" si="2"/>
        <v>2897062.003</v>
      </c>
      <c r="L158" s="19">
        <f>K158-'State Share Gross to Pipeline'!H160</f>
        <v>0</v>
      </c>
      <c r="M158" s="19"/>
      <c r="N158" s="19"/>
      <c r="O158" s="19"/>
      <c r="P158" s="19"/>
    </row>
    <row r="159" spans="1:16" x14ac:dyDescent="0.25">
      <c r="A159" s="3" t="s">
        <v>369</v>
      </c>
      <c r="B159" t="s">
        <v>365</v>
      </c>
      <c r="C159" s="8" t="s">
        <v>370</v>
      </c>
      <c r="D159" s="29">
        <v>6806339.6840000004</v>
      </c>
      <c r="E159" s="1">
        <v>0</v>
      </c>
      <c r="F159" s="19">
        <v>0</v>
      </c>
      <c r="G159" s="19">
        <v>0</v>
      </c>
      <c r="H159" s="10">
        <v>0</v>
      </c>
      <c r="I159" s="10">
        <v>-278911.93999999994</v>
      </c>
      <c r="J159" s="10">
        <v>0</v>
      </c>
      <c r="K159" s="48">
        <f t="shared" si="2"/>
        <v>6527427.7440000009</v>
      </c>
      <c r="L159" s="19">
        <f>K159-'State Share Gross to Pipeline'!H161</f>
        <v>0</v>
      </c>
      <c r="M159" s="19"/>
      <c r="N159" s="19"/>
      <c r="O159" s="19"/>
      <c r="P159" s="19"/>
    </row>
    <row r="160" spans="1:16" x14ac:dyDescent="0.25">
      <c r="A160" s="3" t="s">
        <v>371</v>
      </c>
      <c r="B160" t="s">
        <v>372</v>
      </c>
      <c r="C160" s="8" t="s">
        <v>373</v>
      </c>
      <c r="D160" s="29">
        <v>721934.32409000001</v>
      </c>
      <c r="E160" s="1">
        <v>0</v>
      </c>
      <c r="F160" s="19">
        <v>0</v>
      </c>
      <c r="G160" s="19">
        <v>0</v>
      </c>
      <c r="H160" s="10">
        <v>0</v>
      </c>
      <c r="I160" s="10">
        <v>0</v>
      </c>
      <c r="J160" s="10">
        <v>0</v>
      </c>
      <c r="K160" s="48">
        <f t="shared" si="2"/>
        <v>721934.32409000001</v>
      </c>
      <c r="L160" s="19">
        <f>K160-'State Share Gross to Pipeline'!H162</f>
        <v>0</v>
      </c>
      <c r="M160" s="19"/>
      <c r="N160" s="19"/>
      <c r="O160" s="19"/>
      <c r="P160" s="19"/>
    </row>
    <row r="161" spans="1:16" x14ac:dyDescent="0.25">
      <c r="A161" s="3" t="s">
        <v>374</v>
      </c>
      <c r="B161" t="s">
        <v>375</v>
      </c>
      <c r="C161" s="8" t="s">
        <v>376</v>
      </c>
      <c r="D161" s="29">
        <v>4078512.7731340001</v>
      </c>
      <c r="E161" s="1">
        <v>0</v>
      </c>
      <c r="F161" s="19">
        <v>0</v>
      </c>
      <c r="G161" s="19">
        <v>0</v>
      </c>
      <c r="H161" s="10">
        <v>0</v>
      </c>
      <c r="I161" s="10">
        <v>0</v>
      </c>
      <c r="J161" s="10">
        <v>0</v>
      </c>
      <c r="K161" s="48">
        <f t="shared" si="2"/>
        <v>4078512.7731340001</v>
      </c>
      <c r="L161" s="19">
        <f>K161-'State Share Gross to Pipeline'!H163</f>
        <v>0</v>
      </c>
      <c r="M161" s="19"/>
      <c r="N161" s="19"/>
      <c r="O161" s="19"/>
      <c r="P161" s="19"/>
    </row>
    <row r="162" spans="1:16" x14ac:dyDescent="0.25">
      <c r="A162" s="3" t="s">
        <v>377</v>
      </c>
      <c r="B162" t="s">
        <v>375</v>
      </c>
      <c r="C162" s="8" t="s">
        <v>378</v>
      </c>
      <c r="D162" s="29">
        <v>3357954.3861100003</v>
      </c>
      <c r="E162" s="1">
        <v>0</v>
      </c>
      <c r="F162" s="19">
        <v>0</v>
      </c>
      <c r="G162" s="19">
        <v>0</v>
      </c>
      <c r="H162" s="10">
        <v>0</v>
      </c>
      <c r="I162" s="10">
        <v>-136727.55999999994</v>
      </c>
      <c r="J162" s="10">
        <v>0</v>
      </c>
      <c r="K162" s="48">
        <f t="shared" si="2"/>
        <v>3221226.8261100003</v>
      </c>
      <c r="L162" s="19">
        <f>K162-'State Share Gross to Pipeline'!H164</f>
        <v>0</v>
      </c>
      <c r="M162" s="19"/>
      <c r="N162" s="19"/>
      <c r="O162" s="19"/>
      <c r="P162" s="19"/>
    </row>
    <row r="163" spans="1:16" x14ac:dyDescent="0.25">
      <c r="A163" s="3" t="s">
        <v>379</v>
      </c>
      <c r="B163" t="s">
        <v>380</v>
      </c>
      <c r="C163" s="8" t="s">
        <v>381</v>
      </c>
      <c r="D163" s="29">
        <v>6610995.25</v>
      </c>
      <c r="E163" s="1">
        <v>0</v>
      </c>
      <c r="F163" s="19">
        <v>0</v>
      </c>
      <c r="G163" s="19">
        <v>0</v>
      </c>
      <c r="H163" s="10">
        <v>0</v>
      </c>
      <c r="I163" s="10">
        <v>0</v>
      </c>
      <c r="J163" s="10">
        <v>0</v>
      </c>
      <c r="K163" s="48">
        <f t="shared" si="2"/>
        <v>6610995.25</v>
      </c>
      <c r="L163" s="19">
        <f>K163-'State Share Gross to Pipeline'!H165</f>
        <v>0</v>
      </c>
      <c r="M163" s="19"/>
      <c r="N163" s="19"/>
      <c r="O163" s="19"/>
      <c r="P163" s="19"/>
    </row>
    <row r="164" spans="1:16" x14ac:dyDescent="0.25">
      <c r="A164" s="3" t="s">
        <v>382</v>
      </c>
      <c r="B164" t="s">
        <v>380</v>
      </c>
      <c r="C164" s="8" t="s">
        <v>383</v>
      </c>
      <c r="D164" s="29">
        <v>1959460.5441799997</v>
      </c>
      <c r="E164" s="1">
        <v>0</v>
      </c>
      <c r="F164" s="19">
        <v>0</v>
      </c>
      <c r="G164" s="19">
        <v>0</v>
      </c>
      <c r="H164" s="10">
        <v>0</v>
      </c>
      <c r="I164" s="10">
        <v>-78959.900000000023</v>
      </c>
      <c r="J164" s="10">
        <v>0</v>
      </c>
      <c r="K164" s="48">
        <f t="shared" si="2"/>
        <v>1880500.6441799998</v>
      </c>
      <c r="L164" s="19">
        <f>K164-'State Share Gross to Pipeline'!H166</f>
        <v>0</v>
      </c>
      <c r="M164" s="19"/>
      <c r="N164" s="19"/>
      <c r="O164" s="19"/>
      <c r="P164" s="19"/>
    </row>
    <row r="165" spans="1:16" x14ac:dyDescent="0.25">
      <c r="A165" s="3" t="s">
        <v>384</v>
      </c>
      <c r="B165" t="s">
        <v>385</v>
      </c>
      <c r="C165" s="8" t="s">
        <v>386</v>
      </c>
      <c r="D165" s="29">
        <v>3857337.9419819983</v>
      </c>
      <c r="E165" s="1">
        <v>0</v>
      </c>
      <c r="F165" s="19">
        <v>0</v>
      </c>
      <c r="G165" s="19">
        <v>0</v>
      </c>
      <c r="H165" s="10">
        <v>0</v>
      </c>
      <c r="I165" s="10">
        <v>0</v>
      </c>
      <c r="J165" s="10">
        <v>0</v>
      </c>
      <c r="K165" s="48">
        <f t="shared" si="2"/>
        <v>3857337.9419819983</v>
      </c>
      <c r="L165" s="19">
        <f>K165-'State Share Gross to Pipeline'!H167</f>
        <v>0</v>
      </c>
      <c r="M165" s="19"/>
      <c r="N165" s="19"/>
      <c r="O165" s="19"/>
      <c r="P165" s="19"/>
    </row>
    <row r="166" spans="1:16" x14ac:dyDescent="0.25">
      <c r="A166" s="3" t="s">
        <v>387</v>
      </c>
      <c r="B166" t="s">
        <v>388</v>
      </c>
      <c r="C166" s="8" t="s">
        <v>389</v>
      </c>
      <c r="D166" s="29">
        <v>454763.92431999941</v>
      </c>
      <c r="E166" s="1">
        <v>0</v>
      </c>
      <c r="F166" s="19">
        <v>0</v>
      </c>
      <c r="G166" s="19">
        <v>0</v>
      </c>
      <c r="H166" s="10">
        <v>0</v>
      </c>
      <c r="I166" s="10">
        <v>0</v>
      </c>
      <c r="J166" s="10">
        <v>0</v>
      </c>
      <c r="K166" s="48">
        <f t="shared" si="2"/>
        <v>454763.92431999941</v>
      </c>
      <c r="L166" s="19">
        <f>K166-'State Share Gross to Pipeline'!H168</f>
        <v>0</v>
      </c>
      <c r="M166" s="19"/>
      <c r="N166" s="19"/>
      <c r="O166" s="19"/>
      <c r="P166" s="19"/>
    </row>
    <row r="167" spans="1:16" x14ac:dyDescent="0.25">
      <c r="A167" s="3" t="s">
        <v>390</v>
      </c>
      <c r="B167" t="s">
        <v>388</v>
      </c>
      <c r="C167" s="8" t="s">
        <v>391</v>
      </c>
      <c r="D167" s="29">
        <v>10198502.640326193</v>
      </c>
      <c r="E167" s="1">
        <v>-158453.35047619048</v>
      </c>
      <c r="F167" s="19">
        <v>0</v>
      </c>
      <c r="G167" s="19">
        <v>0</v>
      </c>
      <c r="H167" s="10">
        <v>0</v>
      </c>
      <c r="I167" s="10">
        <v>0</v>
      </c>
      <c r="J167" s="10">
        <v>0</v>
      </c>
      <c r="K167" s="48">
        <f t="shared" si="2"/>
        <v>10040049.289850002</v>
      </c>
      <c r="L167" s="19">
        <f>K167-'State Share Gross to Pipeline'!H169</f>
        <v>0</v>
      </c>
      <c r="M167" s="19"/>
      <c r="N167" s="19"/>
      <c r="O167" s="19"/>
      <c r="P167" s="19"/>
    </row>
    <row r="168" spans="1:16" x14ac:dyDescent="0.25">
      <c r="A168" s="3" t="s">
        <v>392</v>
      </c>
      <c r="B168" t="s">
        <v>393</v>
      </c>
      <c r="C168" s="8" t="s">
        <v>394</v>
      </c>
      <c r="D168" s="29">
        <v>4340189.926</v>
      </c>
      <c r="E168" s="1">
        <v>0</v>
      </c>
      <c r="F168" s="19">
        <v>0</v>
      </c>
      <c r="G168" s="19">
        <v>0</v>
      </c>
      <c r="H168" s="10">
        <v>0</v>
      </c>
      <c r="I168" s="10">
        <v>-179428.97999999998</v>
      </c>
      <c r="J168" s="10">
        <v>0</v>
      </c>
      <c r="K168" s="48">
        <f t="shared" si="2"/>
        <v>4160760.946</v>
      </c>
      <c r="L168" s="19">
        <f>K168-'State Share Gross to Pipeline'!H170</f>
        <v>0</v>
      </c>
      <c r="M168" s="19"/>
      <c r="N168" s="19"/>
      <c r="O168" s="19"/>
      <c r="P168" s="19"/>
    </row>
    <row r="169" spans="1:16" x14ac:dyDescent="0.25">
      <c r="A169" s="3" t="s">
        <v>395</v>
      </c>
      <c r="B169" t="s">
        <v>393</v>
      </c>
      <c r="C169" s="8" t="s">
        <v>396</v>
      </c>
      <c r="D169" s="29">
        <v>1441937.935976</v>
      </c>
      <c r="E169" s="1">
        <v>0</v>
      </c>
      <c r="F169" s="19">
        <v>0</v>
      </c>
      <c r="G169" s="19">
        <v>0</v>
      </c>
      <c r="H169" s="10">
        <v>0</v>
      </c>
      <c r="I169" s="10">
        <v>-59155.039999999979</v>
      </c>
      <c r="J169" s="10">
        <v>0</v>
      </c>
      <c r="K169" s="48">
        <f t="shared" si="2"/>
        <v>1382782.895976</v>
      </c>
      <c r="L169" s="19">
        <f>K169-'State Share Gross to Pipeline'!H171</f>
        <v>0</v>
      </c>
      <c r="M169" s="19"/>
      <c r="N169" s="19"/>
      <c r="O169" s="19"/>
      <c r="P169" s="19"/>
    </row>
    <row r="170" spans="1:16" x14ac:dyDescent="0.25">
      <c r="A170" s="3" t="s">
        <v>397</v>
      </c>
      <c r="B170" t="s">
        <v>393</v>
      </c>
      <c r="C170" s="8" t="s">
        <v>398</v>
      </c>
      <c r="D170" s="29">
        <v>3037369.4129999997</v>
      </c>
      <c r="E170" s="1">
        <v>0</v>
      </c>
      <c r="F170" s="19">
        <v>0</v>
      </c>
      <c r="G170" s="19">
        <v>0</v>
      </c>
      <c r="H170" s="10">
        <v>0</v>
      </c>
      <c r="I170" s="10">
        <v>0</v>
      </c>
      <c r="J170" s="10">
        <v>0</v>
      </c>
      <c r="K170" s="48">
        <f t="shared" si="2"/>
        <v>3037369.4129999997</v>
      </c>
      <c r="L170" s="19">
        <f>K170-'State Share Gross to Pipeline'!H172</f>
        <v>0</v>
      </c>
      <c r="M170" s="19"/>
      <c r="N170" s="19"/>
      <c r="O170" s="19"/>
      <c r="P170" s="19"/>
    </row>
    <row r="171" spans="1:16" x14ac:dyDescent="0.25">
      <c r="A171" s="3" t="s">
        <v>399</v>
      </c>
      <c r="B171" t="s">
        <v>393</v>
      </c>
      <c r="C171" s="8" t="s">
        <v>400</v>
      </c>
      <c r="D171" s="29">
        <v>1862074.423</v>
      </c>
      <c r="E171" s="1">
        <v>0</v>
      </c>
      <c r="F171" s="19">
        <v>0</v>
      </c>
      <c r="G171" s="19">
        <v>0</v>
      </c>
      <c r="H171" s="10">
        <v>0</v>
      </c>
      <c r="I171" s="10">
        <v>-71429.460000000021</v>
      </c>
      <c r="J171" s="10">
        <v>0</v>
      </c>
      <c r="K171" s="48">
        <f t="shared" si="2"/>
        <v>1790644.963</v>
      </c>
      <c r="L171" s="19">
        <f>K171-'State Share Gross to Pipeline'!H173</f>
        <v>0</v>
      </c>
      <c r="M171" s="19"/>
      <c r="N171" s="19"/>
      <c r="O171" s="19"/>
      <c r="P171" s="19"/>
    </row>
    <row r="172" spans="1:16" x14ac:dyDescent="0.25">
      <c r="A172" s="3" t="s">
        <v>401</v>
      </c>
      <c r="B172" t="s">
        <v>393</v>
      </c>
      <c r="C172" s="8" t="s">
        <v>402</v>
      </c>
      <c r="D172" s="29">
        <v>753008.93489599985</v>
      </c>
      <c r="E172" s="1">
        <v>0</v>
      </c>
      <c r="F172" s="19">
        <v>0</v>
      </c>
      <c r="G172" s="19">
        <v>0</v>
      </c>
      <c r="H172" s="10">
        <v>0</v>
      </c>
      <c r="I172" s="10">
        <v>0</v>
      </c>
      <c r="J172" s="10">
        <v>0</v>
      </c>
      <c r="K172" s="48">
        <f t="shared" si="2"/>
        <v>753008.93489599985</v>
      </c>
      <c r="L172" s="19">
        <f>K172-'State Share Gross to Pipeline'!H174</f>
        <v>0</v>
      </c>
      <c r="M172" s="19"/>
      <c r="N172" s="19"/>
      <c r="O172" s="19"/>
      <c r="P172" s="19"/>
    </row>
    <row r="173" spans="1:16" x14ac:dyDescent="0.25">
      <c r="A173" s="3" t="s">
        <v>403</v>
      </c>
      <c r="B173" t="s">
        <v>404</v>
      </c>
      <c r="C173" s="3" t="s">
        <v>405</v>
      </c>
      <c r="D173" s="29">
        <v>6055149.0827580011</v>
      </c>
      <c r="E173" s="1">
        <v>0</v>
      </c>
      <c r="F173" s="19">
        <v>0</v>
      </c>
      <c r="G173" s="19">
        <v>0</v>
      </c>
      <c r="H173" s="10">
        <v>0</v>
      </c>
      <c r="I173" s="10">
        <v>0</v>
      </c>
      <c r="J173" s="10">
        <v>0</v>
      </c>
      <c r="K173" s="48">
        <f t="shared" si="2"/>
        <v>6055149.0827580011</v>
      </c>
      <c r="L173" s="19">
        <f>K173-'State Share Gross to Pipeline'!H175</f>
        <v>0</v>
      </c>
      <c r="M173" s="19"/>
      <c r="N173" s="19"/>
      <c r="O173" s="19"/>
      <c r="P173" s="19"/>
    </row>
    <row r="174" spans="1:16" x14ac:dyDescent="0.25">
      <c r="A174" s="3" t="s">
        <v>406</v>
      </c>
      <c r="B174" t="s">
        <v>404</v>
      </c>
      <c r="C174" s="8" t="s">
        <v>407</v>
      </c>
      <c r="D174" s="29">
        <v>2982923.0858399998</v>
      </c>
      <c r="E174" s="1">
        <v>0</v>
      </c>
      <c r="F174" s="19">
        <v>0</v>
      </c>
      <c r="G174" s="19">
        <v>0</v>
      </c>
      <c r="H174" s="10">
        <v>0</v>
      </c>
      <c r="I174" s="10">
        <v>-175994.26</v>
      </c>
      <c r="J174" s="10">
        <v>0</v>
      </c>
      <c r="K174" s="48">
        <f t="shared" si="2"/>
        <v>2806928.8258400001</v>
      </c>
      <c r="L174" s="19">
        <f>K174-'State Share Gross to Pipeline'!H176</f>
        <v>0</v>
      </c>
      <c r="M174" s="19"/>
      <c r="N174" s="19"/>
      <c r="O174" s="19"/>
      <c r="P174" s="19"/>
    </row>
    <row r="175" spans="1:16" x14ac:dyDescent="0.25">
      <c r="A175" s="3" t="s">
        <v>408</v>
      </c>
      <c r="B175" t="s">
        <v>404</v>
      </c>
      <c r="C175" s="8" t="s">
        <v>409</v>
      </c>
      <c r="D175" s="29">
        <v>4449050.2050499991</v>
      </c>
      <c r="E175" s="1">
        <v>0</v>
      </c>
      <c r="F175" s="19">
        <v>0</v>
      </c>
      <c r="G175" s="19">
        <v>0</v>
      </c>
      <c r="H175" s="10">
        <v>0</v>
      </c>
      <c r="I175" s="10">
        <v>0</v>
      </c>
      <c r="J175" s="10">
        <v>0</v>
      </c>
      <c r="K175" s="48">
        <f t="shared" si="2"/>
        <v>4449050.2050499991</v>
      </c>
      <c r="L175" s="19">
        <f>K175-'State Share Gross to Pipeline'!H177</f>
        <v>0</v>
      </c>
      <c r="M175" s="19"/>
      <c r="N175" s="19"/>
      <c r="O175" s="19"/>
      <c r="P175" s="19"/>
    </row>
    <row r="176" spans="1:16" x14ac:dyDescent="0.25">
      <c r="A176" s="3" t="s">
        <v>410</v>
      </c>
      <c r="B176" t="s">
        <v>404</v>
      </c>
      <c r="C176" s="8" t="s">
        <v>411</v>
      </c>
      <c r="D176" s="29">
        <v>38870602.51755555</v>
      </c>
      <c r="E176" s="29">
        <v>-213649.01555555555</v>
      </c>
      <c r="F176" s="19">
        <v>-1412536.6999999997</v>
      </c>
      <c r="G176" s="19">
        <v>0</v>
      </c>
      <c r="H176" s="10">
        <v>0</v>
      </c>
      <c r="I176" s="10">
        <v>0</v>
      </c>
      <c r="J176" s="10">
        <v>0</v>
      </c>
      <c r="K176" s="48">
        <f t="shared" si="2"/>
        <v>37244416.801999994</v>
      </c>
      <c r="L176" s="19">
        <f>K176-'State Share Gross to Pipeline'!H178</f>
        <v>0</v>
      </c>
      <c r="M176" s="19"/>
      <c r="N176" s="19"/>
      <c r="O176" s="19"/>
      <c r="P176" s="19"/>
    </row>
    <row r="177" spans="1:16" x14ac:dyDescent="0.25">
      <c r="A177" s="3" t="s">
        <v>412</v>
      </c>
      <c r="B177" t="s">
        <v>404</v>
      </c>
      <c r="C177" s="8" t="s">
        <v>413</v>
      </c>
      <c r="D177" s="29">
        <v>15819052.649308886</v>
      </c>
      <c r="E177" s="1">
        <v>-63248.288888888892</v>
      </c>
      <c r="F177" s="19">
        <v>-741745.51</v>
      </c>
      <c r="G177" s="19">
        <v>0</v>
      </c>
      <c r="H177" s="10">
        <v>0</v>
      </c>
      <c r="I177" s="10">
        <v>0</v>
      </c>
      <c r="J177" s="10">
        <v>0</v>
      </c>
      <c r="K177" s="48">
        <f t="shared" si="2"/>
        <v>15014058.850419998</v>
      </c>
      <c r="L177" s="19">
        <f>K177-'State Share Gross to Pipeline'!H179</f>
        <v>0</v>
      </c>
      <c r="M177" s="19"/>
      <c r="N177" s="19"/>
      <c r="O177" s="19"/>
      <c r="P177" s="19"/>
    </row>
    <row r="178" spans="1:16" x14ac:dyDescent="0.25">
      <c r="A178" s="3" t="s">
        <v>414</v>
      </c>
      <c r="B178" t="s">
        <v>404</v>
      </c>
      <c r="C178" s="8" t="s">
        <v>415</v>
      </c>
      <c r="D178" s="29">
        <v>193222926.41111115</v>
      </c>
      <c r="E178" s="1">
        <v>-219483.44111111108</v>
      </c>
      <c r="F178" s="19">
        <v>-5844983.5199999996</v>
      </c>
      <c r="G178" s="19">
        <v>0</v>
      </c>
      <c r="H178" s="10">
        <v>0</v>
      </c>
      <c r="I178" s="10">
        <v>0</v>
      </c>
      <c r="J178" s="10">
        <v>0</v>
      </c>
      <c r="K178" s="48">
        <f t="shared" si="2"/>
        <v>187158459.45000002</v>
      </c>
      <c r="L178" s="19">
        <f>K178-'State Share Gross to Pipeline'!H180</f>
        <v>0</v>
      </c>
      <c r="M178" s="19"/>
      <c r="N178" s="19"/>
      <c r="O178" s="19"/>
      <c r="P178" s="19"/>
    </row>
    <row r="179" spans="1:16" x14ac:dyDescent="0.25">
      <c r="A179" s="3" t="s">
        <v>416</v>
      </c>
      <c r="B179" t="s">
        <v>404</v>
      </c>
      <c r="C179" s="8" t="s">
        <v>417</v>
      </c>
      <c r="D179" s="29">
        <v>0</v>
      </c>
      <c r="E179" s="1">
        <v>0</v>
      </c>
      <c r="F179" s="19">
        <v>0</v>
      </c>
      <c r="G179" s="19">
        <v>0</v>
      </c>
      <c r="H179" s="10">
        <v>0</v>
      </c>
      <c r="I179" s="10">
        <v>0</v>
      </c>
      <c r="J179" s="10">
        <v>0</v>
      </c>
      <c r="K179" s="48">
        <f t="shared" si="2"/>
        <v>0</v>
      </c>
      <c r="L179" s="19">
        <f>K179-'State Share Gross to Pipeline'!H181</f>
        <v>0</v>
      </c>
      <c r="M179" s="19"/>
      <c r="N179" s="19"/>
      <c r="O179" s="19"/>
      <c r="P179" s="19"/>
    </row>
    <row r="180" spans="1:16" x14ac:dyDescent="0.25">
      <c r="A180" s="3" t="s">
        <v>418</v>
      </c>
      <c r="B180" t="s">
        <v>404</v>
      </c>
      <c r="C180" s="8" t="s">
        <v>419</v>
      </c>
      <c r="D180" s="29">
        <v>12283241.709172463</v>
      </c>
      <c r="E180" s="1">
        <v>-237691.86031746038</v>
      </c>
      <c r="F180" s="19">
        <v>0</v>
      </c>
      <c r="G180" s="19">
        <v>0</v>
      </c>
      <c r="H180" s="10">
        <v>0</v>
      </c>
      <c r="I180" s="10">
        <v>0</v>
      </c>
      <c r="J180" s="10">
        <v>0</v>
      </c>
      <c r="K180" s="48">
        <f t="shared" si="2"/>
        <v>12045549.848855002</v>
      </c>
      <c r="L180" s="19">
        <f>K180-'State Share Gross to Pipeline'!H182</f>
        <v>0</v>
      </c>
      <c r="M180" s="19"/>
      <c r="N180" s="19"/>
      <c r="O180" s="19"/>
      <c r="P180" s="19"/>
    </row>
    <row r="181" spans="1:16" x14ac:dyDescent="0.25">
      <c r="A181" s="3" t="s">
        <v>420</v>
      </c>
      <c r="B181" t="s">
        <v>404</v>
      </c>
      <c r="C181" s="8" t="s">
        <v>421</v>
      </c>
      <c r="D181" s="29">
        <v>0</v>
      </c>
      <c r="E181" s="1">
        <v>0</v>
      </c>
      <c r="F181" s="19">
        <v>0</v>
      </c>
      <c r="G181" s="19">
        <v>0</v>
      </c>
      <c r="H181" s="10">
        <v>0</v>
      </c>
      <c r="I181" s="10">
        <v>0</v>
      </c>
      <c r="J181" s="10">
        <v>0</v>
      </c>
      <c r="K181" s="48">
        <f t="shared" si="2"/>
        <v>0</v>
      </c>
      <c r="L181" s="19">
        <f>K181-'State Share Gross to Pipeline'!H183</f>
        <v>0</v>
      </c>
      <c r="M181" s="19"/>
      <c r="N181" s="19"/>
      <c r="O181" s="19"/>
      <c r="P181" s="19"/>
    </row>
    <row r="182" spans="1:16" x14ac:dyDescent="0.25">
      <c r="A182" s="3" t="s">
        <v>422</v>
      </c>
      <c r="B182" t="s">
        <v>404</v>
      </c>
      <c r="C182" s="8" t="s">
        <v>423</v>
      </c>
      <c r="D182" s="29">
        <v>0</v>
      </c>
      <c r="E182" s="1">
        <v>0</v>
      </c>
      <c r="F182" s="19">
        <v>0</v>
      </c>
      <c r="G182" s="19">
        <v>0</v>
      </c>
      <c r="H182" s="10">
        <v>0</v>
      </c>
      <c r="I182" s="10">
        <v>0</v>
      </c>
      <c r="J182" s="10">
        <v>0</v>
      </c>
      <c r="K182" s="48">
        <f t="shared" si="2"/>
        <v>0</v>
      </c>
      <c r="L182" s="19">
        <f>K182-'State Share Gross to Pipeline'!H184</f>
        <v>0</v>
      </c>
      <c r="M182" s="19"/>
      <c r="N182" s="19"/>
      <c r="O182" s="19"/>
      <c r="P182" s="19"/>
    </row>
    <row r="183" spans="1:16" x14ac:dyDescent="0.25">
      <c r="A183" s="3" t="s">
        <v>424</v>
      </c>
      <c r="B183" t="s">
        <v>404</v>
      </c>
      <c r="C183" s="8" t="s">
        <v>425</v>
      </c>
      <c r="D183" s="29">
        <v>613563.14332000026</v>
      </c>
      <c r="E183" s="1">
        <v>0</v>
      </c>
      <c r="F183" s="19">
        <v>0</v>
      </c>
      <c r="G183" s="19">
        <v>0</v>
      </c>
      <c r="H183" s="10">
        <v>0</v>
      </c>
      <c r="I183" s="10">
        <v>0</v>
      </c>
      <c r="J183" s="10">
        <v>0</v>
      </c>
      <c r="K183" s="48">
        <f t="shared" si="2"/>
        <v>613563.14332000026</v>
      </c>
      <c r="L183" s="19">
        <f>K183-'State Share Gross to Pipeline'!H185</f>
        <v>0</v>
      </c>
      <c r="M183" s="19"/>
      <c r="N183" s="19"/>
      <c r="O183" s="19"/>
      <c r="P183" s="19"/>
    </row>
    <row r="184" spans="1:16" x14ac:dyDescent="0.25">
      <c r="A184" s="3" t="s">
        <v>426</v>
      </c>
      <c r="B184" t="s">
        <v>404</v>
      </c>
      <c r="C184" s="8" t="s">
        <v>427</v>
      </c>
      <c r="D184" s="29">
        <v>0</v>
      </c>
      <c r="E184" s="1">
        <v>0</v>
      </c>
      <c r="F184" s="19">
        <v>0</v>
      </c>
      <c r="G184" s="19">
        <v>0</v>
      </c>
      <c r="H184" s="10">
        <v>0</v>
      </c>
      <c r="I184" s="10">
        <v>0</v>
      </c>
      <c r="J184" s="10">
        <v>0</v>
      </c>
      <c r="K184" s="48">
        <f t="shared" si="2"/>
        <v>0</v>
      </c>
      <c r="L184" s="19">
        <f>K184-'State Share Gross to Pipeline'!H186</f>
        <v>0</v>
      </c>
      <c r="M184" s="19"/>
      <c r="N184" s="19"/>
      <c r="O184" s="19"/>
      <c r="P184" s="19"/>
    </row>
    <row r="185" spans="1:16" x14ac:dyDescent="0.25">
      <c r="A185" s="3">
        <v>3200</v>
      </c>
      <c r="B185" t="s">
        <v>428</v>
      </c>
      <c r="C185" s="8" t="s">
        <v>429</v>
      </c>
      <c r="D185" s="29">
        <v>7204430.1395000005</v>
      </c>
      <c r="E185" s="1">
        <v>0</v>
      </c>
      <c r="F185" s="19">
        <v>0</v>
      </c>
      <c r="G185" s="19">
        <v>0</v>
      </c>
      <c r="H185" s="10">
        <v>0</v>
      </c>
      <c r="I185" s="10">
        <v>-299303.76</v>
      </c>
      <c r="J185" s="10">
        <v>0</v>
      </c>
      <c r="K185" s="48">
        <f t="shared" si="2"/>
        <v>6905126.3795000007</v>
      </c>
      <c r="L185" s="19">
        <f>K185-'State Share Gross to Pipeline'!H187</f>
        <v>0</v>
      </c>
      <c r="M185" s="19"/>
      <c r="N185" s="19"/>
      <c r="O185" s="19"/>
      <c r="P185" s="19"/>
    </row>
    <row r="186" spans="1:16" x14ac:dyDescent="0.25">
      <c r="A186" s="3">
        <v>3210</v>
      </c>
      <c r="B186" t="s">
        <v>428</v>
      </c>
      <c r="C186" s="8" t="s">
        <v>430</v>
      </c>
      <c r="D186" s="29">
        <v>6523363.30088</v>
      </c>
      <c r="E186" s="1">
        <v>0</v>
      </c>
      <c r="F186" s="19">
        <v>0</v>
      </c>
      <c r="G186" s="19">
        <v>0</v>
      </c>
      <c r="H186" s="10">
        <v>0</v>
      </c>
      <c r="I186" s="10">
        <v>-242288.80000000005</v>
      </c>
      <c r="J186" s="10">
        <v>0</v>
      </c>
      <c r="K186" s="48">
        <f t="shared" si="2"/>
        <v>6281074.5008800002</v>
      </c>
      <c r="L186" s="19">
        <f>K186-'State Share Gross to Pipeline'!H188</f>
        <v>0</v>
      </c>
      <c r="M186" s="19"/>
      <c r="N186" s="19"/>
      <c r="O186" s="19"/>
      <c r="P186" s="19"/>
    </row>
    <row r="187" spans="1:16" x14ac:dyDescent="0.25">
      <c r="A187" s="3">
        <v>3220</v>
      </c>
      <c r="B187" t="s">
        <v>428</v>
      </c>
      <c r="C187" s="8" t="s">
        <v>431</v>
      </c>
      <c r="D187" s="29">
        <v>2791805.3951019999</v>
      </c>
      <c r="E187" s="1">
        <v>0</v>
      </c>
      <c r="F187" s="19">
        <v>0</v>
      </c>
      <c r="G187" s="19">
        <v>0</v>
      </c>
      <c r="H187" s="10">
        <v>0</v>
      </c>
      <c r="I187" s="10">
        <v>0</v>
      </c>
      <c r="J187" s="10">
        <v>0</v>
      </c>
      <c r="K187" s="48">
        <f t="shared" si="2"/>
        <v>2791805.3951019999</v>
      </c>
      <c r="L187" s="19">
        <f>K187-'State Share Gross to Pipeline'!H189</f>
        <v>0</v>
      </c>
      <c r="M187" s="19"/>
      <c r="N187" s="19"/>
      <c r="O187" s="19"/>
      <c r="P187" s="19"/>
    </row>
    <row r="188" spans="1:16" x14ac:dyDescent="0.25">
      <c r="A188" s="3">
        <v>3230</v>
      </c>
      <c r="B188" t="s">
        <v>428</v>
      </c>
      <c r="C188" s="8" t="s">
        <v>432</v>
      </c>
      <c r="D188" s="29">
        <v>1281726.7192499998</v>
      </c>
      <c r="E188" s="1">
        <v>0</v>
      </c>
      <c r="F188" s="19">
        <v>0</v>
      </c>
      <c r="G188" s="19">
        <v>0</v>
      </c>
      <c r="H188" s="10">
        <v>0</v>
      </c>
      <c r="I188" s="10">
        <v>0</v>
      </c>
      <c r="J188" s="10">
        <v>0</v>
      </c>
      <c r="K188" s="48">
        <f t="shared" si="2"/>
        <v>1281726.7192499998</v>
      </c>
      <c r="L188" s="19">
        <f>K188-'State Share Gross to Pipeline'!H190</f>
        <v>0</v>
      </c>
      <c r="M188" s="19"/>
      <c r="N188" s="19"/>
      <c r="O188" s="19"/>
      <c r="P188" s="19"/>
    </row>
    <row r="189" spans="1:16" x14ac:dyDescent="0.25">
      <c r="A189" s="3">
        <v>8001</v>
      </c>
      <c r="B189" t="s">
        <v>433</v>
      </c>
      <c r="C189" t="s">
        <v>434</v>
      </c>
      <c r="D189" s="29">
        <v>262803426.21999997</v>
      </c>
      <c r="E189" s="29">
        <v>0</v>
      </c>
      <c r="F189" s="19">
        <v>-24393923.210000001</v>
      </c>
      <c r="G189" s="19">
        <v>-466474.43</v>
      </c>
      <c r="H189" s="10">
        <v>0</v>
      </c>
      <c r="I189" s="10">
        <v>0</v>
      </c>
      <c r="J189" s="10">
        <v>0</v>
      </c>
      <c r="K189" s="48">
        <f t="shared" si="2"/>
        <v>237943028.57999995</v>
      </c>
      <c r="L189" s="19">
        <f>K189-'State Share Gross to Pipeline'!H191</f>
        <v>0</v>
      </c>
      <c r="M189" s="19"/>
      <c r="N189" s="19"/>
      <c r="O189" s="19"/>
      <c r="P189" s="19"/>
    </row>
    <row r="190" spans="1:16" x14ac:dyDescent="0.25">
      <c r="A190" s="54">
        <v>8041</v>
      </c>
      <c r="B190" s="3">
        <v>8041</v>
      </c>
      <c r="C190" s="54" t="s">
        <v>435</v>
      </c>
      <c r="D190" s="29">
        <v>0</v>
      </c>
      <c r="E190" s="29">
        <v>0</v>
      </c>
      <c r="F190" s="29">
        <v>0</v>
      </c>
      <c r="G190" s="19">
        <v>0</v>
      </c>
      <c r="H190" s="10">
        <v>0</v>
      </c>
      <c r="I190" s="10">
        <v>0</v>
      </c>
      <c r="J190" s="10">
        <v>0</v>
      </c>
      <c r="K190" s="48">
        <f t="shared" si="2"/>
        <v>0</v>
      </c>
      <c r="L190" s="19">
        <f>K190-'State Share Gross to Pipeline'!H192</f>
        <v>0</v>
      </c>
      <c r="M190" s="19"/>
      <c r="N190" s="19"/>
      <c r="O190" s="9"/>
      <c r="P190" s="9"/>
    </row>
    <row r="191" spans="1:16" x14ac:dyDescent="0.25">
      <c r="A191" s="54">
        <v>8042</v>
      </c>
      <c r="B191" s="3">
        <v>8042</v>
      </c>
      <c r="C191" s="54" t="s">
        <v>436</v>
      </c>
      <c r="D191" s="29">
        <v>0</v>
      </c>
      <c r="E191" s="29">
        <v>0</v>
      </c>
      <c r="F191" s="29">
        <v>0</v>
      </c>
      <c r="G191" s="19">
        <v>0</v>
      </c>
      <c r="H191" s="10">
        <v>0</v>
      </c>
      <c r="I191" s="10">
        <v>0</v>
      </c>
      <c r="J191" s="10">
        <v>0</v>
      </c>
      <c r="K191" s="48">
        <f t="shared" si="2"/>
        <v>0</v>
      </c>
      <c r="L191" s="19">
        <f>K191-'State Share Gross to Pipeline'!H193</f>
        <v>0</v>
      </c>
      <c r="M191" s="19"/>
      <c r="N191" s="19"/>
      <c r="O191" s="9"/>
      <c r="P191" s="9"/>
    </row>
    <row r="192" spans="1:16" x14ac:dyDescent="0.25">
      <c r="A192" s="54">
        <v>9025</v>
      </c>
      <c r="B192" s="3">
        <v>9025</v>
      </c>
      <c r="C192" s="54" t="s">
        <v>437</v>
      </c>
      <c r="D192" s="29">
        <v>0</v>
      </c>
      <c r="E192" s="29">
        <v>0</v>
      </c>
      <c r="F192" s="29">
        <v>0</v>
      </c>
      <c r="G192" s="19">
        <v>0</v>
      </c>
      <c r="H192" s="10">
        <v>0</v>
      </c>
      <c r="I192" s="10">
        <v>0</v>
      </c>
      <c r="J192" s="10">
        <v>0</v>
      </c>
      <c r="K192" s="48">
        <f t="shared" si="2"/>
        <v>0</v>
      </c>
      <c r="L192" s="19">
        <f>K192-'State Share Gross to Pipeline'!H194</f>
        <v>0</v>
      </c>
      <c r="M192" s="19"/>
      <c r="N192" s="19"/>
      <c r="O192" s="9"/>
      <c r="P192" s="9"/>
    </row>
    <row r="193" spans="1:14" x14ac:dyDescent="0.25">
      <c r="A193" s="3">
        <v>9030</v>
      </c>
      <c r="B193" s="3">
        <v>9030</v>
      </c>
      <c r="C193" s="3" t="s">
        <v>438</v>
      </c>
      <c r="D193" s="29">
        <v>0</v>
      </c>
      <c r="E193" s="1">
        <v>0</v>
      </c>
      <c r="F193" s="19">
        <v>0</v>
      </c>
      <c r="G193" s="19">
        <v>0</v>
      </c>
      <c r="H193" s="10">
        <v>0</v>
      </c>
      <c r="I193" s="10">
        <v>0</v>
      </c>
      <c r="J193" s="10">
        <v>0</v>
      </c>
      <c r="K193" s="48">
        <f t="shared" si="2"/>
        <v>0</v>
      </c>
      <c r="L193" s="19">
        <f>K193-'State Share Gross to Pipeline'!H195</f>
        <v>0</v>
      </c>
      <c r="M193" s="19"/>
      <c r="N193" s="19"/>
    </row>
    <row r="194" spans="1:14" x14ac:dyDescent="0.25">
      <c r="A194" s="3">
        <v>9035</v>
      </c>
      <c r="B194" s="3">
        <v>9035</v>
      </c>
      <c r="C194" s="3" t="s">
        <v>439</v>
      </c>
      <c r="D194" s="29">
        <v>0</v>
      </c>
      <c r="E194" s="19">
        <v>0</v>
      </c>
      <c r="F194" s="19">
        <v>0</v>
      </c>
      <c r="G194" s="19">
        <v>0</v>
      </c>
      <c r="H194" s="10">
        <v>0</v>
      </c>
      <c r="I194" s="10">
        <v>0</v>
      </c>
      <c r="J194" s="10">
        <v>0</v>
      </c>
      <c r="K194" s="48">
        <f t="shared" si="2"/>
        <v>0</v>
      </c>
      <c r="L194" s="19">
        <f>K194-'State Share Gross to Pipeline'!H196</f>
        <v>0</v>
      </c>
      <c r="M194" s="19"/>
      <c r="N194" s="19"/>
    </row>
    <row r="195" spans="1:14" x14ac:dyDescent="0.25">
      <c r="A195" s="3">
        <v>9040</v>
      </c>
      <c r="B195" s="3">
        <v>9040</v>
      </c>
      <c r="C195" s="3" t="s">
        <v>440</v>
      </c>
      <c r="D195" s="29">
        <v>0</v>
      </c>
      <c r="E195" s="19">
        <v>0</v>
      </c>
      <c r="F195" s="19">
        <v>0</v>
      </c>
      <c r="G195" s="19">
        <v>0</v>
      </c>
      <c r="H195" s="10">
        <v>0</v>
      </c>
      <c r="I195" s="10">
        <v>0</v>
      </c>
      <c r="J195" s="10">
        <v>0</v>
      </c>
      <c r="K195" s="48">
        <f t="shared" si="2"/>
        <v>0</v>
      </c>
      <c r="L195" s="19">
        <f>K195-'State Share Gross to Pipeline'!H197</f>
        <v>0</v>
      </c>
      <c r="M195" s="19"/>
      <c r="N195" s="19"/>
    </row>
    <row r="196" spans="1:14" x14ac:dyDescent="0.25">
      <c r="A196" s="3">
        <v>9045</v>
      </c>
      <c r="B196" s="3">
        <v>9045</v>
      </c>
      <c r="C196" s="3" t="s">
        <v>441</v>
      </c>
      <c r="D196" s="29">
        <v>0</v>
      </c>
      <c r="E196" s="19">
        <v>0</v>
      </c>
      <c r="F196" s="19">
        <v>0</v>
      </c>
      <c r="G196" s="19">
        <v>0</v>
      </c>
      <c r="H196" s="10">
        <v>0</v>
      </c>
      <c r="I196" s="10">
        <v>0</v>
      </c>
      <c r="J196" s="10">
        <v>0</v>
      </c>
      <c r="K196" s="48">
        <f t="shared" si="2"/>
        <v>0</v>
      </c>
      <c r="L196" s="19">
        <f>K196-'State Share Gross to Pipeline'!H198</f>
        <v>0</v>
      </c>
      <c r="M196" s="19"/>
      <c r="N196" s="19"/>
    </row>
    <row r="197" spans="1:14" x14ac:dyDescent="0.25">
      <c r="A197" s="3">
        <v>9050</v>
      </c>
      <c r="B197" s="3">
        <v>9050</v>
      </c>
      <c r="C197" s="3" t="s">
        <v>442</v>
      </c>
      <c r="D197" s="29">
        <v>0</v>
      </c>
      <c r="E197" s="19">
        <v>0</v>
      </c>
      <c r="F197" s="19">
        <v>0</v>
      </c>
      <c r="G197" s="19">
        <v>0</v>
      </c>
      <c r="H197" s="10">
        <v>0</v>
      </c>
      <c r="I197" s="10">
        <v>0</v>
      </c>
      <c r="J197" s="10">
        <v>0</v>
      </c>
      <c r="K197" s="48">
        <f t="shared" si="2"/>
        <v>0</v>
      </c>
      <c r="L197" s="19">
        <f>K197-'State Share Gross to Pipeline'!H199</f>
        <v>0</v>
      </c>
      <c r="M197" s="19"/>
      <c r="N197" s="19"/>
    </row>
    <row r="198" spans="1:14" x14ac:dyDescent="0.25">
      <c r="A198" s="3">
        <v>9055</v>
      </c>
      <c r="B198" s="3">
        <v>9055</v>
      </c>
      <c r="C198" s="3" t="s">
        <v>443</v>
      </c>
      <c r="D198" s="29">
        <v>0</v>
      </c>
      <c r="E198" s="19">
        <v>0</v>
      </c>
      <c r="F198" s="19">
        <v>0</v>
      </c>
      <c r="G198" s="19">
        <v>0</v>
      </c>
      <c r="H198" s="10">
        <v>0</v>
      </c>
      <c r="I198" s="10">
        <v>0</v>
      </c>
      <c r="J198" s="10">
        <v>0</v>
      </c>
      <c r="K198" s="48">
        <f t="shared" si="2"/>
        <v>0</v>
      </c>
      <c r="L198" s="19">
        <f>K198-'State Share Gross to Pipeline'!H200</f>
        <v>0</v>
      </c>
      <c r="M198" s="19"/>
      <c r="N198" s="19"/>
    </row>
    <row r="199" spans="1:14" x14ac:dyDescent="0.25">
      <c r="A199" s="3">
        <v>9060</v>
      </c>
      <c r="B199" s="3">
        <v>9060</v>
      </c>
      <c r="C199" s="3" t="s">
        <v>444</v>
      </c>
      <c r="D199" s="29">
        <v>0</v>
      </c>
      <c r="E199" s="19">
        <v>0</v>
      </c>
      <c r="F199" s="19">
        <v>0</v>
      </c>
      <c r="G199" s="19">
        <v>0</v>
      </c>
      <c r="H199" s="10">
        <v>0</v>
      </c>
      <c r="I199" s="10">
        <v>0</v>
      </c>
      <c r="J199" s="10">
        <v>0</v>
      </c>
      <c r="K199" s="48">
        <f t="shared" si="2"/>
        <v>0</v>
      </c>
      <c r="L199" s="19">
        <f>K199-'State Share Gross to Pipeline'!H201</f>
        <v>0</v>
      </c>
      <c r="M199" s="19"/>
      <c r="N199" s="19"/>
    </row>
    <row r="200" spans="1:14" x14ac:dyDescent="0.25">
      <c r="A200" s="3">
        <v>9075</v>
      </c>
      <c r="B200" s="3">
        <v>9075</v>
      </c>
      <c r="C200" s="3" t="s">
        <v>445</v>
      </c>
      <c r="D200" s="29">
        <v>0</v>
      </c>
      <c r="E200" s="19">
        <v>0</v>
      </c>
      <c r="F200" s="19">
        <v>0</v>
      </c>
      <c r="G200" s="19">
        <v>0</v>
      </c>
      <c r="H200" s="10">
        <v>0</v>
      </c>
      <c r="I200" s="10">
        <v>0</v>
      </c>
      <c r="J200" s="10">
        <v>0</v>
      </c>
      <c r="K200" s="48">
        <f t="shared" si="2"/>
        <v>0</v>
      </c>
      <c r="L200" s="19">
        <f>K200-'State Share Gross to Pipeline'!H202</f>
        <v>0</v>
      </c>
      <c r="M200" s="19"/>
      <c r="N200" s="19"/>
    </row>
    <row r="201" spans="1:14" x14ac:dyDescent="0.25">
      <c r="A201" s="3">
        <v>9095</v>
      </c>
      <c r="B201" s="3">
        <v>9095</v>
      </c>
      <c r="C201" s="3" t="s">
        <v>446</v>
      </c>
      <c r="D201" s="29">
        <v>0</v>
      </c>
      <c r="E201" s="19">
        <v>0</v>
      </c>
      <c r="F201" s="19">
        <v>0</v>
      </c>
      <c r="G201" s="19">
        <v>0</v>
      </c>
      <c r="H201" s="10">
        <v>0</v>
      </c>
      <c r="I201" s="10">
        <v>0</v>
      </c>
      <c r="J201" s="10">
        <v>0</v>
      </c>
      <c r="K201" s="48">
        <f t="shared" si="2"/>
        <v>0</v>
      </c>
      <c r="L201" s="19">
        <f>K201-'State Share Gross to Pipeline'!H203</f>
        <v>0</v>
      </c>
      <c r="M201" s="19"/>
      <c r="N201" s="19"/>
    </row>
    <row r="202" spans="1:14" x14ac:dyDescent="0.25">
      <c r="A202" s="3">
        <v>9120</v>
      </c>
      <c r="B202" s="3">
        <v>9120</v>
      </c>
      <c r="C202" s="3" t="s">
        <v>447</v>
      </c>
      <c r="D202" s="29">
        <v>0</v>
      </c>
      <c r="E202" s="19">
        <v>0</v>
      </c>
      <c r="F202" s="19">
        <v>0</v>
      </c>
      <c r="G202" s="19">
        <v>0</v>
      </c>
      <c r="H202" s="10">
        <v>0</v>
      </c>
      <c r="I202" s="10">
        <v>0</v>
      </c>
      <c r="J202" s="10">
        <v>0</v>
      </c>
      <c r="K202" s="48">
        <f t="shared" si="2"/>
        <v>0</v>
      </c>
      <c r="L202" s="19">
        <f>K202-'State Share Gross to Pipeline'!H204</f>
        <v>0</v>
      </c>
      <c r="M202" s="19"/>
      <c r="N202" s="19"/>
    </row>
    <row r="203" spans="1:14" x14ac:dyDescent="0.25">
      <c r="A203" s="3">
        <v>9125</v>
      </c>
      <c r="B203" s="3">
        <v>9125</v>
      </c>
      <c r="C203" s="3" t="s">
        <v>448</v>
      </c>
      <c r="D203" s="29">
        <v>0</v>
      </c>
      <c r="E203" s="19">
        <v>0</v>
      </c>
      <c r="F203" s="19">
        <v>0</v>
      </c>
      <c r="G203" s="19">
        <v>0</v>
      </c>
      <c r="H203" s="10">
        <v>0</v>
      </c>
      <c r="I203" s="10">
        <v>0</v>
      </c>
      <c r="J203" s="10">
        <v>0</v>
      </c>
      <c r="K203" s="48">
        <f t="shared" si="2"/>
        <v>0</v>
      </c>
      <c r="L203" s="19">
        <f>K203-'State Share Gross to Pipeline'!H205</f>
        <v>0</v>
      </c>
      <c r="M203" s="19"/>
      <c r="N203" s="19"/>
    </row>
    <row r="204" spans="1:14" x14ac:dyDescent="0.25">
      <c r="A204" s="3">
        <v>9130</v>
      </c>
      <c r="B204" s="3">
        <v>9130</v>
      </c>
      <c r="C204" s="3" t="s">
        <v>449</v>
      </c>
      <c r="D204" s="29">
        <v>0</v>
      </c>
      <c r="E204" s="19">
        <v>0</v>
      </c>
      <c r="F204" s="19">
        <v>0</v>
      </c>
      <c r="G204" s="19">
        <v>0</v>
      </c>
      <c r="H204" s="10">
        <v>0</v>
      </c>
      <c r="I204" s="10">
        <v>0</v>
      </c>
      <c r="J204" s="10">
        <v>0</v>
      </c>
      <c r="K204" s="48">
        <f t="shared" ref="K204:K212" si="3">SUM(D204:J204)</f>
        <v>0</v>
      </c>
      <c r="L204" s="19">
        <f>K204-'State Share Gross to Pipeline'!H206</f>
        <v>0</v>
      </c>
      <c r="M204" s="19"/>
      <c r="N204" s="19"/>
    </row>
    <row r="205" spans="1:14" x14ac:dyDescent="0.25">
      <c r="A205" s="3">
        <v>9135</v>
      </c>
      <c r="B205" s="3">
        <v>9135</v>
      </c>
      <c r="C205" s="3" t="s">
        <v>450</v>
      </c>
      <c r="D205" s="29">
        <v>0</v>
      </c>
      <c r="E205" s="19">
        <v>0</v>
      </c>
      <c r="F205" s="19">
        <v>0</v>
      </c>
      <c r="G205" s="19">
        <v>0</v>
      </c>
      <c r="H205" s="10">
        <v>0</v>
      </c>
      <c r="I205" s="10">
        <v>0</v>
      </c>
      <c r="J205" s="10">
        <v>0</v>
      </c>
      <c r="K205" s="48">
        <f t="shared" si="3"/>
        <v>0</v>
      </c>
      <c r="L205" s="19">
        <f>K205-'State Share Gross to Pipeline'!H207</f>
        <v>0</v>
      </c>
      <c r="M205" s="19"/>
      <c r="N205" s="19"/>
    </row>
    <row r="206" spans="1:14" x14ac:dyDescent="0.25">
      <c r="A206" s="3">
        <v>9140</v>
      </c>
      <c r="B206" s="3">
        <v>9140</v>
      </c>
      <c r="C206" s="3" t="s">
        <v>451</v>
      </c>
      <c r="D206" s="29">
        <v>0</v>
      </c>
      <c r="E206" s="19">
        <v>0</v>
      </c>
      <c r="F206" s="19">
        <v>0</v>
      </c>
      <c r="G206" s="19">
        <v>0</v>
      </c>
      <c r="H206" s="10">
        <v>0</v>
      </c>
      <c r="I206" s="10">
        <v>0</v>
      </c>
      <c r="J206" s="10">
        <v>0</v>
      </c>
      <c r="K206" s="48">
        <f t="shared" si="3"/>
        <v>0</v>
      </c>
      <c r="L206" s="19">
        <f>K206-'State Share Gross to Pipeline'!H208</f>
        <v>0</v>
      </c>
      <c r="M206" s="19"/>
      <c r="N206" s="19"/>
    </row>
    <row r="207" spans="1:14" x14ac:dyDescent="0.25">
      <c r="A207" s="3">
        <v>9145</v>
      </c>
      <c r="B207" s="3">
        <v>9145</v>
      </c>
      <c r="C207" s="3" t="s">
        <v>452</v>
      </c>
      <c r="D207" s="29">
        <v>0</v>
      </c>
      <c r="E207" s="19">
        <v>0</v>
      </c>
      <c r="F207" s="19">
        <v>0</v>
      </c>
      <c r="G207" s="19">
        <v>0</v>
      </c>
      <c r="H207" s="10">
        <v>0</v>
      </c>
      <c r="I207" s="10">
        <v>0</v>
      </c>
      <c r="J207" s="10">
        <v>0</v>
      </c>
      <c r="K207" s="48">
        <f t="shared" si="3"/>
        <v>0</v>
      </c>
      <c r="L207" s="19">
        <f>K207-'State Share Gross to Pipeline'!H209</f>
        <v>0</v>
      </c>
      <c r="M207" s="19"/>
      <c r="N207" s="19"/>
    </row>
    <row r="208" spans="1:14" x14ac:dyDescent="0.25">
      <c r="A208" s="3">
        <v>9150</v>
      </c>
      <c r="B208" s="3">
        <v>9150</v>
      </c>
      <c r="C208" s="3" t="s">
        <v>453</v>
      </c>
      <c r="D208" s="29">
        <v>0</v>
      </c>
      <c r="E208" s="19">
        <v>0</v>
      </c>
      <c r="F208" s="19">
        <v>0</v>
      </c>
      <c r="G208" s="19">
        <v>0</v>
      </c>
      <c r="H208" s="10">
        <v>0</v>
      </c>
      <c r="I208" s="10">
        <v>0</v>
      </c>
      <c r="J208" s="10">
        <v>0</v>
      </c>
      <c r="K208" s="48">
        <f t="shared" si="3"/>
        <v>0</v>
      </c>
      <c r="L208" s="19">
        <f>K208-'State Share Gross to Pipeline'!H210</f>
        <v>0</v>
      </c>
      <c r="M208" s="19"/>
      <c r="N208" s="19"/>
    </row>
    <row r="209" spans="1:14" x14ac:dyDescent="0.25">
      <c r="A209" s="3">
        <v>9160</v>
      </c>
      <c r="B209" s="3">
        <v>9160</v>
      </c>
      <c r="C209" s="3" t="s">
        <v>454</v>
      </c>
      <c r="D209" s="29">
        <v>0</v>
      </c>
      <c r="E209" s="19">
        <v>0</v>
      </c>
      <c r="F209" s="19">
        <v>0</v>
      </c>
      <c r="G209" s="19">
        <v>0</v>
      </c>
      <c r="H209" s="10">
        <v>0</v>
      </c>
      <c r="I209" s="10">
        <v>0</v>
      </c>
      <c r="J209" s="10">
        <v>0</v>
      </c>
      <c r="K209" s="48">
        <f t="shared" si="3"/>
        <v>0</v>
      </c>
      <c r="L209" s="19">
        <f>K209-'State Share Gross to Pipeline'!H211</f>
        <v>0</v>
      </c>
      <c r="M209" s="19"/>
      <c r="N209" s="19"/>
    </row>
    <row r="210" spans="1:14" x14ac:dyDescent="0.25">
      <c r="A210" s="3">
        <v>9165</v>
      </c>
      <c r="B210" s="3">
        <v>9165</v>
      </c>
      <c r="C210" s="3" t="s">
        <v>455</v>
      </c>
      <c r="D210" s="29">
        <v>0</v>
      </c>
      <c r="E210" s="19">
        <v>0</v>
      </c>
      <c r="F210" s="19">
        <v>0</v>
      </c>
      <c r="G210" s="19">
        <v>0</v>
      </c>
      <c r="H210" s="10">
        <v>0</v>
      </c>
      <c r="I210" s="10">
        <v>0</v>
      </c>
      <c r="J210" s="10">
        <v>0</v>
      </c>
      <c r="K210" s="48">
        <f t="shared" si="3"/>
        <v>0</v>
      </c>
      <c r="L210" s="19">
        <f>K210-'State Share Gross to Pipeline'!H212</f>
        <v>0</v>
      </c>
      <c r="M210" s="19"/>
      <c r="N210" s="19"/>
    </row>
    <row r="211" spans="1:14" x14ac:dyDescent="0.25">
      <c r="A211" s="3">
        <v>9170</v>
      </c>
      <c r="B211" s="3">
        <v>9170</v>
      </c>
      <c r="C211" s="3" t="s">
        <v>456</v>
      </c>
      <c r="D211" s="29">
        <v>0</v>
      </c>
      <c r="E211" s="29">
        <v>0</v>
      </c>
      <c r="F211" s="29">
        <v>0</v>
      </c>
      <c r="G211" s="19">
        <v>0</v>
      </c>
      <c r="H211" s="10">
        <v>0</v>
      </c>
      <c r="I211" s="10">
        <v>0</v>
      </c>
      <c r="J211" s="10">
        <v>0</v>
      </c>
      <c r="K211" s="48">
        <f t="shared" si="3"/>
        <v>0</v>
      </c>
      <c r="L211" s="19">
        <f>K211-'State Share Gross to Pipeline'!H213</f>
        <v>0</v>
      </c>
      <c r="M211" s="19"/>
      <c r="N211" s="19"/>
    </row>
    <row r="212" spans="1:14" x14ac:dyDescent="0.25">
      <c r="A212" s="3">
        <v>9175</v>
      </c>
      <c r="B212" s="3">
        <v>9175</v>
      </c>
      <c r="C212" s="3" t="s">
        <v>457</v>
      </c>
      <c r="D212" s="29">
        <v>0</v>
      </c>
      <c r="E212" s="29">
        <v>0</v>
      </c>
      <c r="F212" s="29">
        <v>0</v>
      </c>
      <c r="G212" s="19">
        <v>0</v>
      </c>
      <c r="H212" s="10">
        <v>0</v>
      </c>
      <c r="I212" s="10">
        <v>0</v>
      </c>
      <c r="J212" s="10">
        <v>0</v>
      </c>
      <c r="K212" s="48">
        <f t="shared" si="3"/>
        <v>0</v>
      </c>
      <c r="L212" s="19">
        <f>K212-'State Share Gross to Pipeline'!H214</f>
        <v>0</v>
      </c>
      <c r="M212" s="19"/>
      <c r="N212" s="19"/>
    </row>
    <row r="213" spans="1:14" x14ac:dyDescent="0.25">
      <c r="A213" s="8"/>
      <c r="B213" s="8"/>
      <c r="C213" s="9"/>
      <c r="D213" s="29"/>
      <c r="E213" s="19"/>
      <c r="F213" s="19"/>
      <c r="G213" s="19"/>
      <c r="H213" s="19"/>
      <c r="I213" s="52"/>
      <c r="J213" s="52"/>
      <c r="K213" s="48"/>
      <c r="L213" s="9"/>
      <c r="M213" s="9"/>
      <c r="N213" s="9"/>
    </row>
    <row r="214" spans="1:14" x14ac:dyDescent="0.25">
      <c r="A214" s="8"/>
      <c r="B214" s="9" t="s">
        <v>458</v>
      </c>
      <c r="C214" s="9"/>
      <c r="D214" s="19">
        <f t="shared" ref="D214:K214" si="4">SUM(D11:D213)</f>
        <v>5740412205.614171</v>
      </c>
      <c r="E214" s="19">
        <f t="shared" si="4"/>
        <v>-6643736.4569078879</v>
      </c>
      <c r="F214" s="19">
        <f t="shared" si="4"/>
        <v>-118883006.68916669</v>
      </c>
      <c r="G214" s="19">
        <f t="shared" si="4"/>
        <v>1097191.7401833734</v>
      </c>
      <c r="H214" s="19">
        <f t="shared" si="4"/>
        <v>267173.84999999998</v>
      </c>
      <c r="I214" s="52">
        <f>SUM(I11:I213)</f>
        <v>-22612948.559999995</v>
      </c>
      <c r="J214" s="52">
        <f t="shared" si="4"/>
        <v>0</v>
      </c>
      <c r="K214" s="48">
        <f t="shared" si="4"/>
        <v>5593636879.4982805</v>
      </c>
      <c r="L214" s="19"/>
      <c r="M214" s="9"/>
      <c r="N214" s="9"/>
    </row>
    <row r="215" spans="1:14" x14ac:dyDescent="0.25">
      <c r="A215" s="8"/>
      <c r="B215" s="9"/>
      <c r="C215" s="9"/>
      <c r="D215" s="19"/>
      <c r="E215" s="19"/>
      <c r="F215" s="19"/>
      <c r="G215" s="9"/>
      <c r="H215" s="9"/>
      <c r="I215" s="52"/>
      <c r="J215" s="52"/>
      <c r="K215" s="9"/>
      <c r="L215" s="9"/>
      <c r="M215" s="9"/>
      <c r="N215" s="9"/>
    </row>
    <row r="216" spans="1:14" x14ac:dyDescent="0.25">
      <c r="A216" s="8"/>
      <c r="B216" s="9"/>
      <c r="C216" s="9"/>
      <c r="D216" s="19"/>
      <c r="F216" s="19"/>
      <c r="G216" s="19"/>
      <c r="H216" s="19"/>
      <c r="I216" s="52"/>
      <c r="J216" s="52"/>
      <c r="K216" s="1"/>
      <c r="L216" s="9"/>
      <c r="M216" s="9"/>
      <c r="N216" s="9"/>
    </row>
    <row r="217" spans="1:14" x14ac:dyDescent="0.25">
      <c r="A217" s="8"/>
      <c r="B217" s="9"/>
      <c r="C217" s="9"/>
      <c r="D217" s="1"/>
      <c r="E217" s="19"/>
      <c r="F217" s="19"/>
      <c r="G217" s="19"/>
      <c r="H217" s="9"/>
      <c r="I217" s="52"/>
      <c r="J217" s="52"/>
      <c r="K217" s="19"/>
      <c r="L217" s="9"/>
      <c r="M217" s="9"/>
      <c r="N217" s="9"/>
    </row>
    <row r="218" spans="1:14" x14ac:dyDescent="0.25">
      <c r="A218" s="8"/>
      <c r="B218" s="9"/>
      <c r="C218" s="9"/>
      <c r="D218" s="19"/>
      <c r="F218" s="19"/>
      <c r="G218" s="19"/>
      <c r="H218" s="9"/>
      <c r="I218" s="52"/>
      <c r="J218" s="52"/>
      <c r="K218" s="19"/>
      <c r="L218" s="9"/>
      <c r="M218" s="9"/>
      <c r="N218" s="9"/>
    </row>
    <row r="219" spans="1:14" x14ac:dyDescent="0.25">
      <c r="A219" s="8"/>
      <c r="B219" s="9"/>
      <c r="C219" s="9"/>
      <c r="D219" s="84"/>
      <c r="E219" s="19"/>
      <c r="F219" s="19"/>
      <c r="G219" s="19"/>
      <c r="H219" s="19"/>
      <c r="I219" s="52"/>
      <c r="J219" s="52"/>
      <c r="K219" s="19"/>
      <c r="L219" s="9"/>
      <c r="M219" s="9"/>
      <c r="N219" s="9"/>
    </row>
    <row r="220" spans="1:14" x14ac:dyDescent="0.25">
      <c r="A220" s="8"/>
      <c r="B220" s="9"/>
      <c r="C220" s="9"/>
      <c r="D220" s="19"/>
      <c r="F220" s="19"/>
      <c r="G220" s="9"/>
      <c r="H220" s="19"/>
      <c r="I220" s="52"/>
      <c r="J220" s="52"/>
      <c r="K220" s="52"/>
      <c r="L220" s="9"/>
      <c r="M220" s="9"/>
      <c r="N220" s="9"/>
    </row>
    <row r="221" spans="1:14" x14ac:dyDescent="0.25">
      <c r="A221" s="8"/>
      <c r="B221" s="9"/>
      <c r="C221" s="9"/>
      <c r="D221" s="9"/>
      <c r="F221" s="19"/>
      <c r="G221" s="9"/>
      <c r="H221" s="9"/>
      <c r="I221" s="52"/>
      <c r="J221" s="52"/>
      <c r="K221" s="84"/>
      <c r="L221" s="9"/>
      <c r="M221" s="9"/>
      <c r="N221" s="9"/>
    </row>
    <row r="223" spans="1:14" x14ac:dyDescent="0.25">
      <c r="A223" s="8"/>
      <c r="B223" s="9"/>
      <c r="C223" s="9"/>
      <c r="D223" s="9"/>
      <c r="F223" s="19"/>
      <c r="G223" s="9"/>
      <c r="H223" s="9"/>
      <c r="I223" s="52"/>
      <c r="J223" s="52"/>
      <c r="K223" s="19"/>
      <c r="L223" s="9"/>
      <c r="M223" s="9"/>
      <c r="N223" s="9"/>
    </row>
    <row r="224" spans="1:14" x14ac:dyDescent="0.25">
      <c r="A224" s="8"/>
      <c r="B224" s="9"/>
      <c r="C224" s="9"/>
      <c r="D224" s="9"/>
      <c r="F224" s="19"/>
      <c r="G224" s="9"/>
      <c r="H224" s="9"/>
      <c r="I224" s="52"/>
      <c r="J224" s="52"/>
      <c r="K224" s="19"/>
      <c r="L224" s="9"/>
      <c r="M224" s="9"/>
      <c r="N224" s="9"/>
    </row>
    <row r="225" spans="11:11" x14ac:dyDescent="0.25">
      <c r="K225" s="19"/>
    </row>
  </sheetData>
  <phoneticPr fontId="3" type="noConversion"/>
  <pageMargins left="0.5" right="0.5" top="1" bottom="1" header="0.5" footer="0.5"/>
  <pageSetup paperSize="5" scale="86" fitToHeight="0" orientation="landscape" r:id="rId1"/>
  <headerFooter alignWithMargins="0">
    <oddHeader>&amp;CState Share (State Equalization) Figures
FY 2023-24:  Data Pipeline</oddHeader>
    <oddFooter>&amp;LCDE, School Finance 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66FF99"/>
  </sheetPr>
  <dimension ref="A1:I207"/>
  <sheetViews>
    <sheetView workbookViewId="0">
      <pane ySplit="2" topLeftCell="A3" activePane="bottomLeft" state="frozenSplit"/>
      <selection activeCell="D6" sqref="D6"/>
      <selection pane="bottomLeft" activeCell="D6" sqref="D6"/>
    </sheetView>
  </sheetViews>
  <sheetFormatPr defaultRowHeight="12.5" x14ac:dyDescent="0.25"/>
  <cols>
    <col min="2" max="2" width="17.54296875" customWidth="1"/>
    <col min="3" max="3" width="30.54296875" bestFit="1" customWidth="1"/>
    <col min="4" max="4" width="7.54296875" customWidth="1"/>
    <col min="5" max="5" width="18.54296875" customWidth="1"/>
    <col min="8" max="8" width="38" bestFit="1" customWidth="1"/>
    <col min="9" max="9" width="12.81640625" style="30" bestFit="1" customWidth="1"/>
  </cols>
  <sheetData>
    <row r="1" spans="1:5" ht="37.5" x14ac:dyDescent="0.25">
      <c r="A1" t="s">
        <v>476</v>
      </c>
      <c r="B1" s="12" t="s">
        <v>477</v>
      </c>
      <c r="C1" s="12" t="s">
        <v>478</v>
      </c>
      <c r="E1" s="58" t="s">
        <v>479</v>
      </c>
    </row>
    <row r="2" spans="1:5" ht="13" x14ac:dyDescent="0.3">
      <c r="A2" s="44"/>
      <c r="B2" s="44"/>
      <c r="C2" s="44"/>
      <c r="D2" s="42"/>
      <c r="E2" s="43" t="s">
        <v>480</v>
      </c>
    </row>
    <row r="3" spans="1:5" x14ac:dyDescent="0.25">
      <c r="E3" s="40"/>
    </row>
    <row r="4" spans="1:5" x14ac:dyDescent="0.25">
      <c r="A4" s="3" t="s">
        <v>18</v>
      </c>
      <c r="B4" t="s">
        <v>19</v>
      </c>
      <c r="C4" t="s">
        <v>20</v>
      </c>
      <c r="E4" s="40">
        <v>0</v>
      </c>
    </row>
    <row r="5" spans="1:5" x14ac:dyDescent="0.25">
      <c r="A5" s="3" t="s">
        <v>21</v>
      </c>
      <c r="B5" t="s">
        <v>19</v>
      </c>
      <c r="C5" t="s">
        <v>22</v>
      </c>
      <c r="E5" s="40">
        <v>0</v>
      </c>
    </row>
    <row r="6" spans="1:5" x14ac:dyDescent="0.25">
      <c r="A6" s="3" t="s">
        <v>23</v>
      </c>
      <c r="B6" t="s">
        <v>19</v>
      </c>
      <c r="C6" t="s">
        <v>24</v>
      </c>
      <c r="E6" s="40">
        <v>0</v>
      </c>
    </row>
    <row r="7" spans="1:5" x14ac:dyDescent="0.25">
      <c r="A7" s="3" t="s">
        <v>25</v>
      </c>
      <c r="B7" t="s">
        <v>19</v>
      </c>
      <c r="C7" t="s">
        <v>26</v>
      </c>
      <c r="E7" s="40">
        <v>0</v>
      </c>
    </row>
    <row r="8" spans="1:5" x14ac:dyDescent="0.25">
      <c r="A8" s="3" t="s">
        <v>27</v>
      </c>
      <c r="B8" t="s">
        <v>19</v>
      </c>
      <c r="C8" t="s">
        <v>28</v>
      </c>
      <c r="E8" s="40">
        <v>0</v>
      </c>
    </row>
    <row r="9" spans="1:5" x14ac:dyDescent="0.25">
      <c r="A9" s="3" t="s">
        <v>29</v>
      </c>
      <c r="B9" t="s">
        <v>19</v>
      </c>
      <c r="C9" t="s">
        <v>30</v>
      </c>
      <c r="E9" s="40">
        <v>0</v>
      </c>
    </row>
    <row r="10" spans="1:5" x14ac:dyDescent="0.25">
      <c r="A10" s="3" t="s">
        <v>31</v>
      </c>
      <c r="B10" t="s">
        <v>19</v>
      </c>
      <c r="C10" t="s">
        <v>32</v>
      </c>
      <c r="E10" s="40">
        <v>0</v>
      </c>
    </row>
    <row r="11" spans="1:5" x14ac:dyDescent="0.25">
      <c r="A11" s="3" t="s">
        <v>33</v>
      </c>
      <c r="B11" t="s">
        <v>34</v>
      </c>
      <c r="C11" t="s">
        <v>35</v>
      </c>
      <c r="E11" s="40">
        <v>0</v>
      </c>
    </row>
    <row r="12" spans="1:5" x14ac:dyDescent="0.25">
      <c r="A12" s="3" t="s">
        <v>36</v>
      </c>
      <c r="B12" t="s">
        <v>34</v>
      </c>
      <c r="C12" t="s">
        <v>37</v>
      </c>
      <c r="E12" s="40">
        <v>0</v>
      </c>
    </row>
    <row r="13" spans="1:5" x14ac:dyDescent="0.25">
      <c r="A13" s="3" t="s">
        <v>38</v>
      </c>
      <c r="B13" t="s">
        <v>39</v>
      </c>
      <c r="C13" t="s">
        <v>40</v>
      </c>
      <c r="E13" s="40">
        <v>0</v>
      </c>
    </row>
    <row r="14" spans="1:5" x14ac:dyDescent="0.25">
      <c r="A14" s="3" t="s">
        <v>41</v>
      </c>
      <c r="B14" t="s">
        <v>39</v>
      </c>
      <c r="C14" t="s">
        <v>42</v>
      </c>
      <c r="E14" s="40">
        <v>0</v>
      </c>
    </row>
    <row r="15" spans="1:5" x14ac:dyDescent="0.25">
      <c r="A15" s="3" t="s">
        <v>43</v>
      </c>
      <c r="B15" t="s">
        <v>39</v>
      </c>
      <c r="C15" t="s">
        <v>44</v>
      </c>
      <c r="E15" s="40">
        <v>0</v>
      </c>
    </row>
    <row r="16" spans="1:5" x14ac:dyDescent="0.25">
      <c r="A16" s="3" t="s">
        <v>45</v>
      </c>
      <c r="B16" t="s">
        <v>39</v>
      </c>
      <c r="C16" t="s">
        <v>46</v>
      </c>
      <c r="E16" s="40">
        <v>0</v>
      </c>
    </row>
    <row r="17" spans="1:5" x14ac:dyDescent="0.25">
      <c r="A17" s="3" t="s">
        <v>47</v>
      </c>
      <c r="B17" t="s">
        <v>39</v>
      </c>
      <c r="C17" t="s">
        <v>48</v>
      </c>
      <c r="E17" s="40">
        <v>0</v>
      </c>
    </row>
    <row r="18" spans="1:5" x14ac:dyDescent="0.25">
      <c r="A18" s="3" t="s">
        <v>49</v>
      </c>
      <c r="B18" t="s">
        <v>39</v>
      </c>
      <c r="C18" t="s">
        <v>50</v>
      </c>
      <c r="E18" s="40">
        <v>0</v>
      </c>
    </row>
    <row r="19" spans="1:5" x14ac:dyDescent="0.25">
      <c r="A19" s="3" t="s">
        <v>51</v>
      </c>
      <c r="B19" t="s">
        <v>39</v>
      </c>
      <c r="C19" t="s">
        <v>52</v>
      </c>
      <c r="E19" s="40">
        <v>0</v>
      </c>
    </row>
    <row r="20" spans="1:5" x14ac:dyDescent="0.25">
      <c r="A20" s="3" t="s">
        <v>53</v>
      </c>
      <c r="B20" t="s">
        <v>54</v>
      </c>
      <c r="C20" t="s">
        <v>55</v>
      </c>
      <c r="E20" s="40">
        <v>0</v>
      </c>
    </row>
    <row r="21" spans="1:5" x14ac:dyDescent="0.25">
      <c r="A21" s="3" t="s">
        <v>56</v>
      </c>
      <c r="B21" t="s">
        <v>57</v>
      </c>
      <c r="C21" t="s">
        <v>58</v>
      </c>
      <c r="E21" s="40">
        <v>0</v>
      </c>
    </row>
    <row r="22" spans="1:5" x14ac:dyDescent="0.25">
      <c r="A22" s="3" t="s">
        <v>59</v>
      </c>
      <c r="B22" t="s">
        <v>57</v>
      </c>
      <c r="C22" t="s">
        <v>60</v>
      </c>
      <c r="E22" s="40">
        <v>0</v>
      </c>
    </row>
    <row r="23" spans="1:5" x14ac:dyDescent="0.25">
      <c r="A23" s="3" t="s">
        <v>61</v>
      </c>
      <c r="B23" t="s">
        <v>57</v>
      </c>
      <c r="C23" t="s">
        <v>62</v>
      </c>
      <c r="E23" s="40">
        <v>0</v>
      </c>
    </row>
    <row r="24" spans="1:5" x14ac:dyDescent="0.25">
      <c r="A24" s="3" t="s">
        <v>63</v>
      </c>
      <c r="B24" t="s">
        <v>57</v>
      </c>
      <c r="C24" t="s">
        <v>64</v>
      </c>
      <c r="E24" s="40">
        <v>0</v>
      </c>
    </row>
    <row r="25" spans="1:5" x14ac:dyDescent="0.25">
      <c r="A25" s="3" t="s">
        <v>65</v>
      </c>
      <c r="B25" t="s">
        <v>57</v>
      </c>
      <c r="C25" t="s">
        <v>66</v>
      </c>
      <c r="E25" s="40">
        <v>0</v>
      </c>
    </row>
    <row r="26" spans="1:5" x14ac:dyDescent="0.25">
      <c r="A26" s="3" t="s">
        <v>67</v>
      </c>
      <c r="B26" t="s">
        <v>68</v>
      </c>
      <c r="C26" t="s">
        <v>69</v>
      </c>
      <c r="E26" s="40">
        <v>0</v>
      </c>
    </row>
    <row r="27" spans="1:5" x14ac:dyDescent="0.25">
      <c r="A27" s="3" t="s">
        <v>70</v>
      </c>
      <c r="B27" t="s">
        <v>68</v>
      </c>
      <c r="C27" t="s">
        <v>71</v>
      </c>
      <c r="E27" s="40">
        <v>0</v>
      </c>
    </row>
    <row r="28" spans="1:5" x14ac:dyDescent="0.25">
      <c r="A28" s="3" t="s">
        <v>72</v>
      </c>
      <c r="B28" t="s">
        <v>73</v>
      </c>
      <c r="C28" t="s">
        <v>74</v>
      </c>
      <c r="E28" s="40">
        <v>0</v>
      </c>
    </row>
    <row r="29" spans="1:5" x14ac:dyDescent="0.25">
      <c r="A29" s="3" t="s">
        <v>75</v>
      </c>
      <c r="B29" t="s">
        <v>73</v>
      </c>
      <c r="C29" t="s">
        <v>76</v>
      </c>
      <c r="E29" s="40">
        <v>0</v>
      </c>
    </row>
    <row r="30" spans="1:5" x14ac:dyDescent="0.25">
      <c r="A30" s="3" t="s">
        <v>77</v>
      </c>
      <c r="B30" t="s">
        <v>78</v>
      </c>
      <c r="C30" t="s">
        <v>79</v>
      </c>
      <c r="E30" s="40">
        <v>0</v>
      </c>
    </row>
    <row r="31" spans="1:5" x14ac:dyDescent="0.25">
      <c r="A31" s="3" t="s">
        <v>80</v>
      </c>
      <c r="B31" t="s">
        <v>78</v>
      </c>
      <c r="C31" t="s">
        <v>81</v>
      </c>
      <c r="E31" s="40">
        <v>0</v>
      </c>
    </row>
    <row r="32" spans="1:5" x14ac:dyDescent="0.25">
      <c r="A32" s="3" t="s">
        <v>82</v>
      </c>
      <c r="B32" t="s">
        <v>83</v>
      </c>
      <c r="C32" t="s">
        <v>84</v>
      </c>
      <c r="E32" s="40">
        <v>0</v>
      </c>
    </row>
    <row r="33" spans="1:5" x14ac:dyDescent="0.25">
      <c r="A33" s="3" t="s">
        <v>85</v>
      </c>
      <c r="B33" t="s">
        <v>83</v>
      </c>
      <c r="C33" t="s">
        <v>86</v>
      </c>
      <c r="E33" s="40">
        <v>0</v>
      </c>
    </row>
    <row r="34" spans="1:5" x14ac:dyDescent="0.25">
      <c r="A34" s="3" t="s">
        <v>87</v>
      </c>
      <c r="B34" t="s">
        <v>88</v>
      </c>
      <c r="C34" t="s">
        <v>89</v>
      </c>
      <c r="E34" s="40">
        <v>0</v>
      </c>
    </row>
    <row r="35" spans="1:5" x14ac:dyDescent="0.25">
      <c r="A35" s="3" t="s">
        <v>90</v>
      </c>
      <c r="B35" t="s">
        <v>91</v>
      </c>
      <c r="C35" t="s">
        <v>92</v>
      </c>
      <c r="E35" s="40">
        <v>0</v>
      </c>
    </row>
    <row r="36" spans="1:5" x14ac:dyDescent="0.25">
      <c r="A36" s="3" t="s">
        <v>93</v>
      </c>
      <c r="B36" t="s">
        <v>91</v>
      </c>
      <c r="C36" t="s">
        <v>94</v>
      </c>
      <c r="E36" s="40">
        <v>0</v>
      </c>
    </row>
    <row r="37" spans="1:5" x14ac:dyDescent="0.25">
      <c r="A37" s="3" t="s">
        <v>95</v>
      </c>
      <c r="B37" t="s">
        <v>91</v>
      </c>
      <c r="C37" t="s">
        <v>96</v>
      </c>
      <c r="E37" s="40">
        <v>0</v>
      </c>
    </row>
    <row r="38" spans="1:5" x14ac:dyDescent="0.25">
      <c r="A38" s="3" t="s">
        <v>97</v>
      </c>
      <c r="B38" t="s">
        <v>98</v>
      </c>
      <c r="C38" t="s">
        <v>99</v>
      </c>
      <c r="E38" s="40">
        <v>0</v>
      </c>
    </row>
    <row r="39" spans="1:5" x14ac:dyDescent="0.25">
      <c r="A39" s="3" t="s">
        <v>100</v>
      </c>
      <c r="B39" t="s">
        <v>98</v>
      </c>
      <c r="C39" t="s">
        <v>101</v>
      </c>
      <c r="E39" s="40">
        <v>0</v>
      </c>
    </row>
    <row r="40" spans="1:5" x14ac:dyDescent="0.25">
      <c r="A40" s="3" t="s">
        <v>102</v>
      </c>
      <c r="B40" t="s">
        <v>103</v>
      </c>
      <c r="C40" t="s">
        <v>104</v>
      </c>
      <c r="E40" s="40">
        <v>0</v>
      </c>
    </row>
    <row r="41" spans="1:5" x14ac:dyDescent="0.25">
      <c r="A41" s="3" t="s">
        <v>105</v>
      </c>
      <c r="B41" t="s">
        <v>106</v>
      </c>
      <c r="C41" t="s">
        <v>107</v>
      </c>
      <c r="E41" s="40">
        <v>0</v>
      </c>
    </row>
    <row r="42" spans="1:5" x14ac:dyDescent="0.25">
      <c r="A42" s="3" t="s">
        <v>108</v>
      </c>
      <c r="B42" t="s">
        <v>109</v>
      </c>
      <c r="C42" t="s">
        <v>110</v>
      </c>
      <c r="E42" s="40">
        <v>0</v>
      </c>
    </row>
    <row r="43" spans="1:5" x14ac:dyDescent="0.25">
      <c r="A43" s="3" t="s">
        <v>111</v>
      </c>
      <c r="B43" t="s">
        <v>112</v>
      </c>
      <c r="C43" t="s">
        <v>113</v>
      </c>
      <c r="E43" s="40">
        <v>0</v>
      </c>
    </row>
    <row r="44" spans="1:5" x14ac:dyDescent="0.25">
      <c r="A44" s="3" t="s">
        <v>114</v>
      </c>
      <c r="B44" t="s">
        <v>115</v>
      </c>
      <c r="C44" t="s">
        <v>116</v>
      </c>
      <c r="E44" s="40">
        <v>0</v>
      </c>
    </row>
    <row r="45" spans="1:5" x14ac:dyDescent="0.25">
      <c r="A45" s="3" t="s">
        <v>117</v>
      </c>
      <c r="B45" t="s">
        <v>118</v>
      </c>
      <c r="C45" t="s">
        <v>119</v>
      </c>
      <c r="E45" s="40">
        <v>0</v>
      </c>
    </row>
    <row r="46" spans="1:5" x14ac:dyDescent="0.25">
      <c r="A46" s="3" t="s">
        <v>120</v>
      </c>
      <c r="B46" t="s">
        <v>121</v>
      </c>
      <c r="C46" t="s">
        <v>122</v>
      </c>
      <c r="E46" s="40">
        <v>0</v>
      </c>
    </row>
    <row r="47" spans="1:5" x14ac:dyDescent="0.25">
      <c r="A47" s="3" t="s">
        <v>123</v>
      </c>
      <c r="B47" t="s">
        <v>124</v>
      </c>
      <c r="C47" t="s">
        <v>125</v>
      </c>
      <c r="E47" s="40">
        <v>0</v>
      </c>
    </row>
    <row r="48" spans="1:5" x14ac:dyDescent="0.25">
      <c r="A48" s="3" t="s">
        <v>126</v>
      </c>
      <c r="B48" t="s">
        <v>124</v>
      </c>
      <c r="C48" t="s">
        <v>127</v>
      </c>
      <c r="E48" s="40">
        <v>0</v>
      </c>
    </row>
    <row r="49" spans="1:5" x14ac:dyDescent="0.25">
      <c r="A49" s="3" t="s">
        <v>128</v>
      </c>
      <c r="B49" t="s">
        <v>124</v>
      </c>
      <c r="C49" t="s">
        <v>129</v>
      </c>
      <c r="E49" s="40">
        <v>0</v>
      </c>
    </row>
    <row r="50" spans="1:5" x14ac:dyDescent="0.25">
      <c r="A50" s="3" t="s">
        <v>130</v>
      </c>
      <c r="B50" t="s">
        <v>124</v>
      </c>
      <c r="C50" t="s">
        <v>131</v>
      </c>
      <c r="E50" s="40">
        <v>0</v>
      </c>
    </row>
    <row r="51" spans="1:5" x14ac:dyDescent="0.25">
      <c r="A51" s="3" t="s">
        <v>132</v>
      </c>
      <c r="B51" t="s">
        <v>124</v>
      </c>
      <c r="C51" t="s">
        <v>133</v>
      </c>
      <c r="E51" s="40">
        <v>0</v>
      </c>
    </row>
    <row r="52" spans="1:5" x14ac:dyDescent="0.25">
      <c r="A52" s="3" t="s">
        <v>134</v>
      </c>
      <c r="B52" t="s">
        <v>135</v>
      </c>
      <c r="C52" t="s">
        <v>136</v>
      </c>
      <c r="E52" s="40">
        <v>0</v>
      </c>
    </row>
    <row r="53" spans="1:5" x14ac:dyDescent="0.25">
      <c r="A53" s="3" t="s">
        <v>137</v>
      </c>
      <c r="B53" t="s">
        <v>135</v>
      </c>
      <c r="C53" t="s">
        <v>138</v>
      </c>
      <c r="E53" s="40">
        <v>0</v>
      </c>
    </row>
    <row r="54" spans="1:5" x14ac:dyDescent="0.25">
      <c r="A54" s="3" t="s">
        <v>139</v>
      </c>
      <c r="B54" t="s">
        <v>135</v>
      </c>
      <c r="C54" t="s">
        <v>140</v>
      </c>
      <c r="E54" s="40">
        <v>0</v>
      </c>
    </row>
    <row r="55" spans="1:5" x14ac:dyDescent="0.25">
      <c r="A55" s="3" t="s">
        <v>141</v>
      </c>
      <c r="B55" t="s">
        <v>135</v>
      </c>
      <c r="C55" t="s">
        <v>142</v>
      </c>
      <c r="E55" s="40">
        <v>0</v>
      </c>
    </row>
    <row r="56" spans="1:5" x14ac:dyDescent="0.25">
      <c r="A56" s="3" t="s">
        <v>143</v>
      </c>
      <c r="B56" t="s">
        <v>135</v>
      </c>
      <c r="C56" t="s">
        <v>144</v>
      </c>
      <c r="E56" s="40">
        <v>0</v>
      </c>
    </row>
    <row r="57" spans="1:5" x14ac:dyDescent="0.25">
      <c r="A57" s="3" t="s">
        <v>145</v>
      </c>
      <c r="B57" t="s">
        <v>135</v>
      </c>
      <c r="C57" t="s">
        <v>146</v>
      </c>
      <c r="E57" s="40">
        <v>0</v>
      </c>
    </row>
    <row r="58" spans="1:5" x14ac:dyDescent="0.25">
      <c r="A58" s="3" t="s">
        <v>147</v>
      </c>
      <c r="B58" t="s">
        <v>135</v>
      </c>
      <c r="C58" t="s">
        <v>148</v>
      </c>
      <c r="E58" s="40">
        <v>0</v>
      </c>
    </row>
    <row r="59" spans="1:5" x14ac:dyDescent="0.25">
      <c r="A59" s="3" t="s">
        <v>149</v>
      </c>
      <c r="B59" t="s">
        <v>135</v>
      </c>
      <c r="C59" t="s">
        <v>150</v>
      </c>
      <c r="E59" s="40">
        <v>0</v>
      </c>
    </row>
    <row r="60" spans="1:5" x14ac:dyDescent="0.25">
      <c r="A60" s="3" t="s">
        <v>151</v>
      </c>
      <c r="B60" t="s">
        <v>135</v>
      </c>
      <c r="C60" t="s">
        <v>152</v>
      </c>
      <c r="E60" s="40">
        <v>0</v>
      </c>
    </row>
    <row r="61" spans="1:5" x14ac:dyDescent="0.25">
      <c r="A61" s="3" t="s">
        <v>153</v>
      </c>
      <c r="B61" t="s">
        <v>135</v>
      </c>
      <c r="C61" t="s">
        <v>154</v>
      </c>
      <c r="E61" s="40">
        <v>0</v>
      </c>
    </row>
    <row r="62" spans="1:5" x14ac:dyDescent="0.25">
      <c r="A62" s="3" t="s">
        <v>155</v>
      </c>
      <c r="B62" t="s">
        <v>135</v>
      </c>
      <c r="C62" t="s">
        <v>156</v>
      </c>
      <c r="E62" s="40">
        <v>0</v>
      </c>
    </row>
    <row r="63" spans="1:5" x14ac:dyDescent="0.25">
      <c r="A63" s="3" t="s">
        <v>157</v>
      </c>
      <c r="B63" t="s">
        <v>135</v>
      </c>
      <c r="C63" t="s">
        <v>158</v>
      </c>
      <c r="E63" s="40">
        <v>0</v>
      </c>
    </row>
    <row r="64" spans="1:5" x14ac:dyDescent="0.25">
      <c r="A64" s="3" t="s">
        <v>159</v>
      </c>
      <c r="B64" t="s">
        <v>135</v>
      </c>
      <c r="C64" t="s">
        <v>160</v>
      </c>
      <c r="E64" s="40">
        <v>0</v>
      </c>
    </row>
    <row r="65" spans="1:5" x14ac:dyDescent="0.25">
      <c r="A65" s="3" t="s">
        <v>161</v>
      </c>
      <c r="B65" t="s">
        <v>135</v>
      </c>
      <c r="C65" t="s">
        <v>162</v>
      </c>
      <c r="E65" s="40">
        <v>0</v>
      </c>
    </row>
    <row r="66" spans="1:5" x14ac:dyDescent="0.25">
      <c r="A66" s="3" t="s">
        <v>163</v>
      </c>
      <c r="B66" t="s">
        <v>135</v>
      </c>
      <c r="C66" t="s">
        <v>164</v>
      </c>
      <c r="E66" s="40">
        <v>0</v>
      </c>
    </row>
    <row r="67" spans="1:5" x14ac:dyDescent="0.25">
      <c r="A67" s="3" t="s">
        <v>165</v>
      </c>
      <c r="B67" t="s">
        <v>166</v>
      </c>
      <c r="C67" t="s">
        <v>167</v>
      </c>
      <c r="E67" s="40">
        <v>0</v>
      </c>
    </row>
    <row r="68" spans="1:5" x14ac:dyDescent="0.25">
      <c r="A68" s="3" t="s">
        <v>168</v>
      </c>
      <c r="B68" t="s">
        <v>166</v>
      </c>
      <c r="C68" t="s">
        <v>169</v>
      </c>
      <c r="E68" s="40">
        <v>0</v>
      </c>
    </row>
    <row r="69" spans="1:5" x14ac:dyDescent="0.25">
      <c r="A69" s="3" t="s">
        <v>170</v>
      </c>
      <c r="B69" t="s">
        <v>166</v>
      </c>
      <c r="C69" t="s">
        <v>171</v>
      </c>
      <c r="E69" s="40">
        <v>0</v>
      </c>
    </row>
    <row r="70" spans="1:5" x14ac:dyDescent="0.25">
      <c r="A70" s="3" t="s">
        <v>172</v>
      </c>
      <c r="B70" t="s">
        <v>173</v>
      </c>
      <c r="C70" t="s">
        <v>174</v>
      </c>
      <c r="E70" s="40">
        <v>0</v>
      </c>
    </row>
    <row r="71" spans="1:5" x14ac:dyDescent="0.25">
      <c r="A71" s="3" t="s">
        <v>175</v>
      </c>
      <c r="B71" t="s">
        <v>173</v>
      </c>
      <c r="C71" t="s">
        <v>176</v>
      </c>
      <c r="E71" s="40">
        <v>0</v>
      </c>
    </row>
    <row r="72" spans="1:5" x14ac:dyDescent="0.25">
      <c r="A72" s="3" t="s">
        <v>177</v>
      </c>
      <c r="B72" t="s">
        <v>173</v>
      </c>
      <c r="C72" t="s">
        <v>178</v>
      </c>
      <c r="E72" s="40">
        <v>0</v>
      </c>
    </row>
    <row r="73" spans="1:5" x14ac:dyDescent="0.25">
      <c r="A73" s="3" t="s">
        <v>179</v>
      </c>
      <c r="B73" t="s">
        <v>180</v>
      </c>
      <c r="C73" t="s">
        <v>181</v>
      </c>
      <c r="E73" s="40">
        <v>0</v>
      </c>
    </row>
    <row r="74" spans="1:5" x14ac:dyDescent="0.25">
      <c r="A74" s="3" t="s">
        <v>182</v>
      </c>
      <c r="B74" t="s">
        <v>183</v>
      </c>
      <c r="C74" t="s">
        <v>184</v>
      </c>
      <c r="E74" s="40">
        <v>0</v>
      </c>
    </row>
    <row r="75" spans="1:5" x14ac:dyDescent="0.25">
      <c r="A75" s="3" t="s">
        <v>185</v>
      </c>
      <c r="B75" t="s">
        <v>183</v>
      </c>
      <c r="C75" t="s">
        <v>186</v>
      </c>
      <c r="E75" s="40">
        <v>0</v>
      </c>
    </row>
    <row r="76" spans="1:5" x14ac:dyDescent="0.25">
      <c r="A76" s="3" t="s">
        <v>187</v>
      </c>
      <c r="B76" t="s">
        <v>188</v>
      </c>
      <c r="C76" t="s">
        <v>189</v>
      </c>
      <c r="E76" s="40">
        <v>0</v>
      </c>
    </row>
    <row r="77" spans="1:5" x14ac:dyDescent="0.25">
      <c r="A77" s="3" t="s">
        <v>190</v>
      </c>
      <c r="B77" t="s">
        <v>191</v>
      </c>
      <c r="C77" t="s">
        <v>192</v>
      </c>
      <c r="E77" s="40">
        <v>0</v>
      </c>
    </row>
    <row r="78" spans="1:5" x14ac:dyDescent="0.25">
      <c r="A78" s="3" t="s">
        <v>193</v>
      </c>
      <c r="B78" t="s">
        <v>194</v>
      </c>
      <c r="C78" t="s">
        <v>195</v>
      </c>
      <c r="E78" s="40">
        <v>0</v>
      </c>
    </row>
    <row r="79" spans="1:5" x14ac:dyDescent="0.25">
      <c r="A79" s="3" t="s">
        <v>196</v>
      </c>
      <c r="B79" t="s">
        <v>194</v>
      </c>
      <c r="C79" t="s">
        <v>197</v>
      </c>
      <c r="E79" s="40">
        <v>0</v>
      </c>
    </row>
    <row r="80" spans="1:5" x14ac:dyDescent="0.25">
      <c r="A80" s="3" t="s">
        <v>198</v>
      </c>
      <c r="B80" t="s">
        <v>199</v>
      </c>
      <c r="C80" t="s">
        <v>200</v>
      </c>
      <c r="E80" s="40">
        <v>0</v>
      </c>
    </row>
    <row r="81" spans="1:5" x14ac:dyDescent="0.25">
      <c r="A81" s="3" t="s">
        <v>201</v>
      </c>
      <c r="B81" t="s">
        <v>202</v>
      </c>
      <c r="C81" t="s">
        <v>203</v>
      </c>
      <c r="E81" s="40">
        <v>0</v>
      </c>
    </row>
    <row r="82" spans="1:5" x14ac:dyDescent="0.25">
      <c r="A82" s="3" t="s">
        <v>204</v>
      </c>
      <c r="B82" t="s">
        <v>205</v>
      </c>
      <c r="C82" t="s">
        <v>206</v>
      </c>
      <c r="E82" s="40">
        <v>0</v>
      </c>
    </row>
    <row r="83" spans="1:5" x14ac:dyDescent="0.25">
      <c r="A83" s="3" t="s">
        <v>207</v>
      </c>
      <c r="B83" t="s">
        <v>205</v>
      </c>
      <c r="C83" t="s">
        <v>208</v>
      </c>
      <c r="E83" s="40">
        <v>0</v>
      </c>
    </row>
    <row r="84" spans="1:5" x14ac:dyDescent="0.25">
      <c r="A84" s="3" t="s">
        <v>209</v>
      </c>
      <c r="B84" t="s">
        <v>210</v>
      </c>
      <c r="C84" t="s">
        <v>211</v>
      </c>
      <c r="E84" s="40">
        <v>0</v>
      </c>
    </row>
    <row r="85" spans="1:5" x14ac:dyDescent="0.25">
      <c r="A85" s="3" t="s">
        <v>212</v>
      </c>
      <c r="B85" t="s">
        <v>210</v>
      </c>
      <c r="C85" t="s">
        <v>213</v>
      </c>
      <c r="E85" s="40">
        <v>0</v>
      </c>
    </row>
    <row r="86" spans="1:5" x14ac:dyDescent="0.25">
      <c r="A86" s="3" t="s">
        <v>214</v>
      </c>
      <c r="B86" t="s">
        <v>210</v>
      </c>
      <c r="C86" t="s">
        <v>215</v>
      </c>
      <c r="E86" s="40">
        <v>0</v>
      </c>
    </row>
    <row r="87" spans="1:5" x14ac:dyDescent="0.25">
      <c r="A87" s="3" t="s">
        <v>216</v>
      </c>
      <c r="B87" t="s">
        <v>210</v>
      </c>
      <c r="C87" t="s">
        <v>217</v>
      </c>
      <c r="E87" s="40">
        <v>0</v>
      </c>
    </row>
    <row r="88" spans="1:5" x14ac:dyDescent="0.25">
      <c r="A88" s="3" t="s">
        <v>218</v>
      </c>
      <c r="B88" t="s">
        <v>210</v>
      </c>
      <c r="C88" t="s">
        <v>219</v>
      </c>
      <c r="E88" s="40">
        <v>0</v>
      </c>
    </row>
    <row r="89" spans="1:5" x14ac:dyDescent="0.25">
      <c r="A89" s="3" t="s">
        <v>220</v>
      </c>
      <c r="B89" t="s">
        <v>221</v>
      </c>
      <c r="C89" t="s">
        <v>222</v>
      </c>
      <c r="E89" s="40">
        <v>0</v>
      </c>
    </row>
    <row r="90" spans="1:5" x14ac:dyDescent="0.25">
      <c r="A90" s="3" t="s">
        <v>223</v>
      </c>
      <c r="B90" t="s">
        <v>224</v>
      </c>
      <c r="C90" t="s">
        <v>225</v>
      </c>
      <c r="E90" s="40">
        <v>0</v>
      </c>
    </row>
    <row r="91" spans="1:5" x14ac:dyDescent="0.25">
      <c r="A91" s="3" t="s">
        <v>226</v>
      </c>
      <c r="B91" t="s">
        <v>224</v>
      </c>
      <c r="C91" t="s">
        <v>227</v>
      </c>
      <c r="E91" s="40">
        <v>0</v>
      </c>
    </row>
    <row r="92" spans="1:5" x14ac:dyDescent="0.25">
      <c r="A92" s="3" t="s">
        <v>228</v>
      </c>
      <c r="B92" t="s">
        <v>224</v>
      </c>
      <c r="C92" t="s">
        <v>229</v>
      </c>
      <c r="E92" s="40">
        <v>0</v>
      </c>
    </row>
    <row r="93" spans="1:5" x14ac:dyDescent="0.25">
      <c r="A93" s="3" t="s">
        <v>230</v>
      </c>
      <c r="B93" t="s">
        <v>231</v>
      </c>
      <c r="C93" t="s">
        <v>232</v>
      </c>
      <c r="E93" s="40">
        <v>0</v>
      </c>
    </row>
    <row r="94" spans="1:5" x14ac:dyDescent="0.25">
      <c r="A94" s="3" t="s">
        <v>233</v>
      </c>
      <c r="B94" t="s">
        <v>231</v>
      </c>
      <c r="C94" t="s">
        <v>234</v>
      </c>
      <c r="E94" s="40">
        <v>0</v>
      </c>
    </row>
    <row r="95" spans="1:5" x14ac:dyDescent="0.25">
      <c r="A95" s="3" t="s">
        <v>235</v>
      </c>
      <c r="B95" t="s">
        <v>231</v>
      </c>
      <c r="C95" t="s">
        <v>236</v>
      </c>
      <c r="E95" s="40">
        <v>0</v>
      </c>
    </row>
    <row r="96" spans="1:5" x14ac:dyDescent="0.25">
      <c r="A96" s="3" t="s">
        <v>237</v>
      </c>
      <c r="B96" t="s">
        <v>238</v>
      </c>
      <c r="C96" t="s">
        <v>239</v>
      </c>
      <c r="E96" s="40">
        <v>0</v>
      </c>
    </row>
    <row r="97" spans="1:5" x14ac:dyDescent="0.25">
      <c r="A97" s="3" t="s">
        <v>240</v>
      </c>
      <c r="B97" t="s">
        <v>238</v>
      </c>
      <c r="C97" t="s">
        <v>241</v>
      </c>
      <c r="E97" s="40">
        <v>0</v>
      </c>
    </row>
    <row r="98" spans="1:5" x14ac:dyDescent="0.25">
      <c r="A98" s="3" t="s">
        <v>242</v>
      </c>
      <c r="B98" t="s">
        <v>238</v>
      </c>
      <c r="C98" t="s">
        <v>243</v>
      </c>
      <c r="E98" s="40">
        <v>0</v>
      </c>
    </row>
    <row r="99" spans="1:5" x14ac:dyDescent="0.25">
      <c r="A99" s="3" t="s">
        <v>244</v>
      </c>
      <c r="B99" t="s">
        <v>238</v>
      </c>
      <c r="C99" t="s">
        <v>245</v>
      </c>
      <c r="E99" s="40">
        <v>0</v>
      </c>
    </row>
    <row r="100" spans="1:5" x14ac:dyDescent="0.25">
      <c r="A100" s="3" t="s">
        <v>246</v>
      </c>
      <c r="B100" t="s">
        <v>238</v>
      </c>
      <c r="C100" t="s">
        <v>247</v>
      </c>
      <c r="E100" s="40">
        <v>0</v>
      </c>
    </row>
    <row r="101" spans="1:5" x14ac:dyDescent="0.25">
      <c r="A101" s="3" t="s">
        <v>248</v>
      </c>
      <c r="B101" t="s">
        <v>238</v>
      </c>
      <c r="C101" t="s">
        <v>249</v>
      </c>
      <c r="E101" s="40">
        <v>0</v>
      </c>
    </row>
    <row r="102" spans="1:5" x14ac:dyDescent="0.25">
      <c r="A102" s="3" t="s">
        <v>250</v>
      </c>
      <c r="B102" t="s">
        <v>251</v>
      </c>
      <c r="C102" t="s">
        <v>252</v>
      </c>
      <c r="E102" s="40">
        <v>0</v>
      </c>
    </row>
    <row r="103" spans="1:5" x14ac:dyDescent="0.25">
      <c r="A103" s="3" t="s">
        <v>253</v>
      </c>
      <c r="B103" t="s">
        <v>251</v>
      </c>
      <c r="C103" t="s">
        <v>254</v>
      </c>
      <c r="E103" s="40">
        <v>0</v>
      </c>
    </row>
    <row r="104" spans="1:5" x14ac:dyDescent="0.25">
      <c r="A104" s="3" t="s">
        <v>255</v>
      </c>
      <c r="B104" t="s">
        <v>251</v>
      </c>
      <c r="C104" t="s">
        <v>256</v>
      </c>
      <c r="E104" s="40">
        <v>0</v>
      </c>
    </row>
    <row r="105" spans="1:5" x14ac:dyDescent="0.25">
      <c r="A105" s="3" t="s">
        <v>257</v>
      </c>
      <c r="B105" t="s">
        <v>258</v>
      </c>
      <c r="C105" t="s">
        <v>259</v>
      </c>
      <c r="E105" s="40">
        <v>0</v>
      </c>
    </row>
    <row r="106" spans="1:5" x14ac:dyDescent="0.25">
      <c r="A106" s="3" t="s">
        <v>260</v>
      </c>
      <c r="B106" t="s">
        <v>258</v>
      </c>
      <c r="C106" t="s">
        <v>261</v>
      </c>
      <c r="E106" s="40">
        <v>0</v>
      </c>
    </row>
    <row r="107" spans="1:5" x14ac:dyDescent="0.25">
      <c r="A107" s="3" t="s">
        <v>262</v>
      </c>
      <c r="B107" t="s">
        <v>258</v>
      </c>
      <c r="C107" t="s">
        <v>263</v>
      </c>
      <c r="E107" s="40">
        <v>0</v>
      </c>
    </row>
    <row r="108" spans="1:5" x14ac:dyDescent="0.25">
      <c r="A108" s="3" t="s">
        <v>264</v>
      </c>
      <c r="B108" t="s">
        <v>258</v>
      </c>
      <c r="C108" t="s">
        <v>265</v>
      </c>
      <c r="E108" s="40">
        <v>0</v>
      </c>
    </row>
    <row r="109" spans="1:5" x14ac:dyDescent="0.25">
      <c r="A109" s="3" t="s">
        <v>266</v>
      </c>
      <c r="B109" t="s">
        <v>267</v>
      </c>
      <c r="C109" t="s">
        <v>268</v>
      </c>
      <c r="E109" s="40">
        <v>0</v>
      </c>
    </row>
    <row r="110" spans="1:5" x14ac:dyDescent="0.25">
      <c r="A110" s="3" t="s">
        <v>269</v>
      </c>
      <c r="B110" t="s">
        <v>267</v>
      </c>
      <c r="C110" t="s">
        <v>270</v>
      </c>
      <c r="E110" s="40">
        <v>0</v>
      </c>
    </row>
    <row r="111" spans="1:5" x14ac:dyDescent="0.25">
      <c r="A111" s="3" t="s">
        <v>271</v>
      </c>
      <c r="B111" t="s">
        <v>267</v>
      </c>
      <c r="C111" t="s">
        <v>272</v>
      </c>
      <c r="E111" s="40">
        <v>0</v>
      </c>
    </row>
    <row r="112" spans="1:5" x14ac:dyDescent="0.25">
      <c r="A112" s="3" t="s">
        <v>273</v>
      </c>
      <c r="B112" t="s">
        <v>274</v>
      </c>
      <c r="C112" t="s">
        <v>275</v>
      </c>
      <c r="E112" s="40">
        <v>0</v>
      </c>
    </row>
    <row r="113" spans="1:5" x14ac:dyDescent="0.25">
      <c r="A113" s="3" t="s">
        <v>276</v>
      </c>
      <c r="B113" t="s">
        <v>277</v>
      </c>
      <c r="C113" t="s">
        <v>278</v>
      </c>
      <c r="E113" s="40">
        <v>0</v>
      </c>
    </row>
    <row r="114" spans="1:5" x14ac:dyDescent="0.25">
      <c r="A114" s="3" t="s">
        <v>279</v>
      </c>
      <c r="B114" t="s">
        <v>280</v>
      </c>
      <c r="C114" t="s">
        <v>281</v>
      </c>
      <c r="E114" s="40">
        <v>0</v>
      </c>
    </row>
    <row r="115" spans="1:5" x14ac:dyDescent="0.25">
      <c r="A115" s="3" t="s">
        <v>282</v>
      </c>
      <c r="B115" t="s">
        <v>280</v>
      </c>
      <c r="C115" t="s">
        <v>283</v>
      </c>
      <c r="E115" s="40">
        <v>0</v>
      </c>
    </row>
    <row r="116" spans="1:5" x14ac:dyDescent="0.25">
      <c r="A116" s="3" t="s">
        <v>284</v>
      </c>
      <c r="B116" t="s">
        <v>280</v>
      </c>
      <c r="C116" t="s">
        <v>285</v>
      </c>
      <c r="E116" s="40">
        <v>0</v>
      </c>
    </row>
    <row r="117" spans="1:5" x14ac:dyDescent="0.25">
      <c r="A117" s="3" t="s">
        <v>286</v>
      </c>
      <c r="B117" t="s">
        <v>287</v>
      </c>
      <c r="C117" t="s">
        <v>288</v>
      </c>
      <c r="E117" s="40">
        <v>0</v>
      </c>
    </row>
    <row r="118" spans="1:5" x14ac:dyDescent="0.25">
      <c r="A118" s="3" t="s">
        <v>289</v>
      </c>
      <c r="B118" t="s">
        <v>287</v>
      </c>
      <c r="C118" t="s">
        <v>290</v>
      </c>
      <c r="E118" s="40">
        <v>0</v>
      </c>
    </row>
    <row r="119" spans="1:5" x14ac:dyDescent="0.25">
      <c r="A119" s="3" t="s">
        <v>291</v>
      </c>
      <c r="B119" t="s">
        <v>292</v>
      </c>
      <c r="C119" t="s">
        <v>293</v>
      </c>
      <c r="E119" s="40">
        <v>0</v>
      </c>
    </row>
    <row r="120" spans="1:5" x14ac:dyDescent="0.25">
      <c r="A120" s="3" t="s">
        <v>294</v>
      </c>
      <c r="B120" t="s">
        <v>292</v>
      </c>
      <c r="C120" t="s">
        <v>295</v>
      </c>
      <c r="E120" s="40">
        <v>0</v>
      </c>
    </row>
    <row r="121" spans="1:5" x14ac:dyDescent="0.25">
      <c r="A121" s="3" t="s">
        <v>296</v>
      </c>
      <c r="B121" t="s">
        <v>292</v>
      </c>
      <c r="C121" t="s">
        <v>297</v>
      </c>
      <c r="E121" s="40">
        <v>0</v>
      </c>
    </row>
    <row r="122" spans="1:5" x14ac:dyDescent="0.25">
      <c r="A122" s="3" t="s">
        <v>298</v>
      </c>
      <c r="B122" t="s">
        <v>292</v>
      </c>
      <c r="C122" t="s">
        <v>299</v>
      </c>
      <c r="E122" s="40">
        <v>0</v>
      </c>
    </row>
    <row r="123" spans="1:5" x14ac:dyDescent="0.25">
      <c r="A123" s="3" t="s">
        <v>300</v>
      </c>
      <c r="B123" t="s">
        <v>301</v>
      </c>
      <c r="C123" t="s">
        <v>302</v>
      </c>
      <c r="E123" s="40">
        <v>0</v>
      </c>
    </row>
    <row r="124" spans="1:5" x14ac:dyDescent="0.25">
      <c r="A124" s="3" t="s">
        <v>303</v>
      </c>
      <c r="B124" t="s">
        <v>301</v>
      </c>
      <c r="C124" t="s">
        <v>304</v>
      </c>
      <c r="E124" s="40">
        <v>0</v>
      </c>
    </row>
    <row r="125" spans="1:5" x14ac:dyDescent="0.25">
      <c r="A125" s="3" t="s">
        <v>305</v>
      </c>
      <c r="B125" t="s">
        <v>301</v>
      </c>
      <c r="C125" t="s">
        <v>306</v>
      </c>
      <c r="E125" s="40">
        <v>0</v>
      </c>
    </row>
    <row r="126" spans="1:5" x14ac:dyDescent="0.25">
      <c r="A126" s="3" t="s">
        <v>307</v>
      </c>
      <c r="B126" t="s">
        <v>301</v>
      </c>
      <c r="C126" t="s">
        <v>308</v>
      </c>
      <c r="E126" s="40">
        <v>0</v>
      </c>
    </row>
    <row r="127" spans="1:5" x14ac:dyDescent="0.25">
      <c r="A127" s="3" t="s">
        <v>309</v>
      </c>
      <c r="B127" t="s">
        <v>301</v>
      </c>
      <c r="C127" t="s">
        <v>310</v>
      </c>
      <c r="E127" s="40">
        <v>0</v>
      </c>
    </row>
    <row r="128" spans="1:5" x14ac:dyDescent="0.25">
      <c r="A128" s="3" t="s">
        <v>311</v>
      </c>
      <c r="B128" t="s">
        <v>301</v>
      </c>
      <c r="C128" t="s">
        <v>312</v>
      </c>
      <c r="E128" s="40">
        <v>0</v>
      </c>
    </row>
    <row r="129" spans="1:5" x14ac:dyDescent="0.25">
      <c r="A129" s="3" t="s">
        <v>313</v>
      </c>
      <c r="B129" t="s">
        <v>314</v>
      </c>
      <c r="C129" t="s">
        <v>315</v>
      </c>
      <c r="E129" s="40">
        <v>0</v>
      </c>
    </row>
    <row r="130" spans="1:5" x14ac:dyDescent="0.25">
      <c r="A130" s="3" t="s">
        <v>316</v>
      </c>
      <c r="B130" t="s">
        <v>314</v>
      </c>
      <c r="C130" t="s">
        <v>317</v>
      </c>
      <c r="E130" s="40">
        <v>0</v>
      </c>
    </row>
    <row r="131" spans="1:5" x14ac:dyDescent="0.25">
      <c r="A131" s="3" t="s">
        <v>318</v>
      </c>
      <c r="B131" t="s">
        <v>319</v>
      </c>
      <c r="C131" t="s">
        <v>320</v>
      </c>
      <c r="E131" s="40">
        <v>0</v>
      </c>
    </row>
    <row r="132" spans="1:5" x14ac:dyDescent="0.25">
      <c r="A132" s="3" t="s">
        <v>321</v>
      </c>
      <c r="B132" t="s">
        <v>319</v>
      </c>
      <c r="C132" t="s">
        <v>322</v>
      </c>
      <c r="E132" s="40">
        <v>0</v>
      </c>
    </row>
    <row r="133" spans="1:5" x14ac:dyDescent="0.25">
      <c r="A133" s="3" t="s">
        <v>323</v>
      </c>
      <c r="B133" t="s">
        <v>324</v>
      </c>
      <c r="C133" t="s">
        <v>325</v>
      </c>
      <c r="E133" s="40">
        <v>0</v>
      </c>
    </row>
    <row r="134" spans="1:5" x14ac:dyDescent="0.25">
      <c r="A134" s="3" t="s">
        <v>326</v>
      </c>
      <c r="B134" t="s">
        <v>324</v>
      </c>
      <c r="C134" t="s">
        <v>327</v>
      </c>
      <c r="E134" s="40">
        <v>0</v>
      </c>
    </row>
    <row r="135" spans="1:5" x14ac:dyDescent="0.25">
      <c r="A135" s="3" t="s">
        <v>328</v>
      </c>
      <c r="B135" t="s">
        <v>329</v>
      </c>
      <c r="C135" t="s">
        <v>330</v>
      </c>
      <c r="E135" s="40">
        <v>0</v>
      </c>
    </row>
    <row r="136" spans="1:5" x14ac:dyDescent="0.25">
      <c r="A136" s="3" t="s">
        <v>331</v>
      </c>
      <c r="B136" t="s">
        <v>332</v>
      </c>
      <c r="C136" t="s">
        <v>333</v>
      </c>
      <c r="E136" s="40">
        <v>0</v>
      </c>
    </row>
    <row r="137" spans="1:5" x14ac:dyDescent="0.25">
      <c r="A137" s="3" t="s">
        <v>334</v>
      </c>
      <c r="B137" t="s">
        <v>332</v>
      </c>
      <c r="C137" t="s">
        <v>335</v>
      </c>
      <c r="E137" s="40">
        <v>0</v>
      </c>
    </row>
    <row r="138" spans="1:5" x14ac:dyDescent="0.25">
      <c r="A138" s="3" t="s">
        <v>336</v>
      </c>
      <c r="B138" t="s">
        <v>332</v>
      </c>
      <c r="C138" t="s">
        <v>337</v>
      </c>
      <c r="E138" s="40">
        <v>0</v>
      </c>
    </row>
    <row r="139" spans="1:5" x14ac:dyDescent="0.25">
      <c r="A139" s="3" t="s">
        <v>338</v>
      </c>
      <c r="B139" t="s">
        <v>332</v>
      </c>
      <c r="C139" t="s">
        <v>339</v>
      </c>
      <c r="E139" s="40">
        <v>0</v>
      </c>
    </row>
    <row r="140" spans="1:5" x14ac:dyDescent="0.25">
      <c r="A140" s="3" t="s">
        <v>340</v>
      </c>
      <c r="B140" t="s">
        <v>341</v>
      </c>
      <c r="C140" t="s">
        <v>342</v>
      </c>
      <c r="E140" s="40">
        <v>0</v>
      </c>
    </row>
    <row r="141" spans="1:5" x14ac:dyDescent="0.25">
      <c r="A141" s="3" t="s">
        <v>343</v>
      </c>
      <c r="B141" t="s">
        <v>341</v>
      </c>
      <c r="C141" t="s">
        <v>344</v>
      </c>
      <c r="E141" s="40">
        <v>0</v>
      </c>
    </row>
    <row r="142" spans="1:5" x14ac:dyDescent="0.25">
      <c r="A142" s="3" t="s">
        <v>345</v>
      </c>
      <c r="B142" t="s">
        <v>346</v>
      </c>
      <c r="C142" t="s">
        <v>347</v>
      </c>
      <c r="E142" s="40">
        <v>0</v>
      </c>
    </row>
    <row r="143" spans="1:5" x14ac:dyDescent="0.25">
      <c r="A143" s="3" t="s">
        <v>348</v>
      </c>
      <c r="B143" t="s">
        <v>346</v>
      </c>
      <c r="C143" t="s">
        <v>349</v>
      </c>
      <c r="E143" s="40">
        <v>0</v>
      </c>
    </row>
    <row r="144" spans="1:5" x14ac:dyDescent="0.25">
      <c r="A144" s="3" t="s">
        <v>350</v>
      </c>
      <c r="B144" t="s">
        <v>351</v>
      </c>
      <c r="C144" t="s">
        <v>352</v>
      </c>
      <c r="E144" s="40">
        <v>0</v>
      </c>
    </row>
    <row r="145" spans="1:5" x14ac:dyDescent="0.25">
      <c r="A145" s="3" t="s">
        <v>353</v>
      </c>
      <c r="B145" t="s">
        <v>351</v>
      </c>
      <c r="C145" t="s">
        <v>354</v>
      </c>
      <c r="E145" s="40">
        <v>0</v>
      </c>
    </row>
    <row r="146" spans="1:5" x14ac:dyDescent="0.25">
      <c r="A146" s="3" t="s">
        <v>355</v>
      </c>
      <c r="B146" t="s">
        <v>351</v>
      </c>
      <c r="C146" t="s">
        <v>356</v>
      </c>
      <c r="E146" s="40">
        <v>0</v>
      </c>
    </row>
    <row r="147" spans="1:5" x14ac:dyDescent="0.25">
      <c r="A147" s="3" t="s">
        <v>357</v>
      </c>
      <c r="B147" t="s">
        <v>358</v>
      </c>
      <c r="C147" t="s">
        <v>359</v>
      </c>
      <c r="E147" s="40">
        <v>0</v>
      </c>
    </row>
    <row r="148" spans="1:5" x14ac:dyDescent="0.25">
      <c r="A148" s="3" t="s">
        <v>360</v>
      </c>
      <c r="B148" t="s">
        <v>358</v>
      </c>
      <c r="C148" t="s">
        <v>361</v>
      </c>
      <c r="E148" s="40">
        <v>0</v>
      </c>
    </row>
    <row r="149" spans="1:5" x14ac:dyDescent="0.25">
      <c r="A149" s="3" t="s">
        <v>362</v>
      </c>
      <c r="B149" t="s">
        <v>358</v>
      </c>
      <c r="C149" t="s">
        <v>363</v>
      </c>
      <c r="E149" s="40">
        <v>0</v>
      </c>
    </row>
    <row r="150" spans="1:5" x14ac:dyDescent="0.25">
      <c r="A150" s="3" t="s">
        <v>364</v>
      </c>
      <c r="B150" t="s">
        <v>365</v>
      </c>
      <c r="C150" t="s">
        <v>366</v>
      </c>
      <c r="E150" s="40">
        <v>0</v>
      </c>
    </row>
    <row r="151" spans="1:5" x14ac:dyDescent="0.25">
      <c r="A151" s="3" t="s">
        <v>367</v>
      </c>
      <c r="B151" t="s">
        <v>365</v>
      </c>
      <c r="C151" t="s">
        <v>368</v>
      </c>
      <c r="E151" s="40">
        <v>0</v>
      </c>
    </row>
    <row r="152" spans="1:5" x14ac:dyDescent="0.25">
      <c r="A152" s="3" t="s">
        <v>369</v>
      </c>
      <c r="B152" t="s">
        <v>365</v>
      </c>
      <c r="C152" t="s">
        <v>370</v>
      </c>
      <c r="E152" s="40">
        <v>0</v>
      </c>
    </row>
    <row r="153" spans="1:5" x14ac:dyDescent="0.25">
      <c r="A153" s="3" t="s">
        <v>371</v>
      </c>
      <c r="B153" t="s">
        <v>372</v>
      </c>
      <c r="C153" t="s">
        <v>373</v>
      </c>
      <c r="E153" s="40">
        <v>0</v>
      </c>
    </row>
    <row r="154" spans="1:5" x14ac:dyDescent="0.25">
      <c r="A154" s="3" t="s">
        <v>374</v>
      </c>
      <c r="B154" t="s">
        <v>375</v>
      </c>
      <c r="C154" t="s">
        <v>376</v>
      </c>
      <c r="E154" s="40">
        <v>0</v>
      </c>
    </row>
    <row r="155" spans="1:5" x14ac:dyDescent="0.25">
      <c r="A155" s="3" t="s">
        <v>377</v>
      </c>
      <c r="B155" t="s">
        <v>375</v>
      </c>
      <c r="C155" t="s">
        <v>378</v>
      </c>
      <c r="E155" s="40">
        <v>0</v>
      </c>
    </row>
    <row r="156" spans="1:5" x14ac:dyDescent="0.25">
      <c r="A156" s="3" t="s">
        <v>379</v>
      </c>
      <c r="B156" t="s">
        <v>380</v>
      </c>
      <c r="C156" t="s">
        <v>381</v>
      </c>
      <c r="E156" s="40">
        <v>0</v>
      </c>
    </row>
    <row r="157" spans="1:5" x14ac:dyDescent="0.25">
      <c r="A157" s="3" t="s">
        <v>382</v>
      </c>
      <c r="B157" t="s">
        <v>380</v>
      </c>
      <c r="C157" t="s">
        <v>383</v>
      </c>
      <c r="E157" s="40">
        <v>0</v>
      </c>
    </row>
    <row r="158" spans="1:5" x14ac:dyDescent="0.25">
      <c r="A158" s="3" t="s">
        <v>384</v>
      </c>
      <c r="B158" t="s">
        <v>385</v>
      </c>
      <c r="C158" t="s">
        <v>386</v>
      </c>
      <c r="E158" s="40">
        <v>0</v>
      </c>
    </row>
    <row r="159" spans="1:5" x14ac:dyDescent="0.25">
      <c r="A159" s="3" t="s">
        <v>387</v>
      </c>
      <c r="B159" t="s">
        <v>388</v>
      </c>
      <c r="C159" t="s">
        <v>389</v>
      </c>
      <c r="E159" s="40">
        <v>0</v>
      </c>
    </row>
    <row r="160" spans="1:5" x14ac:dyDescent="0.25">
      <c r="A160" s="3" t="s">
        <v>390</v>
      </c>
      <c r="B160" t="s">
        <v>388</v>
      </c>
      <c r="C160" t="s">
        <v>391</v>
      </c>
      <c r="E160" s="40">
        <v>0</v>
      </c>
    </row>
    <row r="161" spans="1:5" x14ac:dyDescent="0.25">
      <c r="A161" s="3" t="s">
        <v>392</v>
      </c>
      <c r="B161" t="s">
        <v>393</v>
      </c>
      <c r="C161" t="s">
        <v>394</v>
      </c>
      <c r="E161" s="40">
        <v>0</v>
      </c>
    </row>
    <row r="162" spans="1:5" x14ac:dyDescent="0.25">
      <c r="A162" s="3" t="s">
        <v>395</v>
      </c>
      <c r="B162" t="s">
        <v>393</v>
      </c>
      <c r="C162" t="s">
        <v>396</v>
      </c>
      <c r="E162" s="40">
        <v>0</v>
      </c>
    </row>
    <row r="163" spans="1:5" x14ac:dyDescent="0.25">
      <c r="A163" s="3" t="s">
        <v>397</v>
      </c>
      <c r="B163" t="s">
        <v>393</v>
      </c>
      <c r="C163" t="s">
        <v>398</v>
      </c>
      <c r="E163" s="40">
        <v>0</v>
      </c>
    </row>
    <row r="164" spans="1:5" x14ac:dyDescent="0.25">
      <c r="A164" s="3" t="s">
        <v>399</v>
      </c>
      <c r="B164" t="s">
        <v>393</v>
      </c>
      <c r="C164" t="s">
        <v>400</v>
      </c>
      <c r="E164" s="40">
        <v>0</v>
      </c>
    </row>
    <row r="165" spans="1:5" x14ac:dyDescent="0.25">
      <c r="A165" s="3" t="s">
        <v>401</v>
      </c>
      <c r="B165" t="s">
        <v>393</v>
      </c>
      <c r="C165" t="s">
        <v>402</v>
      </c>
      <c r="E165" s="40">
        <v>0</v>
      </c>
    </row>
    <row r="166" spans="1:5" x14ac:dyDescent="0.25">
      <c r="A166" s="3" t="s">
        <v>403</v>
      </c>
      <c r="B166" t="s">
        <v>404</v>
      </c>
      <c r="C166" t="s">
        <v>405</v>
      </c>
      <c r="E166" s="40">
        <v>0</v>
      </c>
    </row>
    <row r="167" spans="1:5" x14ac:dyDescent="0.25">
      <c r="A167" s="3" t="s">
        <v>406</v>
      </c>
      <c r="B167" t="s">
        <v>404</v>
      </c>
      <c r="C167" t="s">
        <v>407</v>
      </c>
      <c r="E167" s="40">
        <v>0</v>
      </c>
    </row>
    <row r="168" spans="1:5" x14ac:dyDescent="0.25">
      <c r="A168" s="3" t="s">
        <v>408</v>
      </c>
      <c r="B168" t="s">
        <v>404</v>
      </c>
      <c r="C168" t="s">
        <v>409</v>
      </c>
      <c r="E168" s="40">
        <v>0</v>
      </c>
    </row>
    <row r="169" spans="1:5" x14ac:dyDescent="0.25">
      <c r="A169" s="3" t="s">
        <v>410</v>
      </c>
      <c r="B169" t="s">
        <v>404</v>
      </c>
      <c r="C169" t="s">
        <v>411</v>
      </c>
      <c r="E169" s="40">
        <v>0</v>
      </c>
    </row>
    <row r="170" spans="1:5" x14ac:dyDescent="0.25">
      <c r="A170" s="3" t="s">
        <v>412</v>
      </c>
      <c r="B170" t="s">
        <v>404</v>
      </c>
      <c r="C170" t="s">
        <v>413</v>
      </c>
      <c r="E170" s="40">
        <v>0</v>
      </c>
    </row>
    <row r="171" spans="1:5" x14ac:dyDescent="0.25">
      <c r="A171" s="3" t="s">
        <v>414</v>
      </c>
      <c r="B171" t="s">
        <v>404</v>
      </c>
      <c r="C171" t="s">
        <v>415</v>
      </c>
      <c r="E171" s="40">
        <v>0</v>
      </c>
    </row>
    <row r="172" spans="1:5" x14ac:dyDescent="0.25">
      <c r="A172" s="3" t="s">
        <v>416</v>
      </c>
      <c r="B172" t="s">
        <v>404</v>
      </c>
      <c r="C172" t="s">
        <v>417</v>
      </c>
      <c r="E172" s="40">
        <v>0</v>
      </c>
    </row>
    <row r="173" spans="1:5" x14ac:dyDescent="0.25">
      <c r="A173" s="3" t="s">
        <v>418</v>
      </c>
      <c r="B173" t="s">
        <v>404</v>
      </c>
      <c r="C173" t="s">
        <v>419</v>
      </c>
      <c r="E173" s="40">
        <v>0</v>
      </c>
    </row>
    <row r="174" spans="1:5" x14ac:dyDescent="0.25">
      <c r="A174" s="3" t="s">
        <v>420</v>
      </c>
      <c r="B174" t="s">
        <v>404</v>
      </c>
      <c r="C174" t="s">
        <v>421</v>
      </c>
      <c r="E174" s="40">
        <v>0</v>
      </c>
    </row>
    <row r="175" spans="1:5" x14ac:dyDescent="0.25">
      <c r="A175" s="3" t="s">
        <v>422</v>
      </c>
      <c r="B175" t="s">
        <v>404</v>
      </c>
      <c r="C175" t="s">
        <v>423</v>
      </c>
      <c r="E175" s="40">
        <v>0</v>
      </c>
    </row>
    <row r="176" spans="1:5" x14ac:dyDescent="0.25">
      <c r="A176" s="3" t="s">
        <v>424</v>
      </c>
      <c r="B176" t="s">
        <v>404</v>
      </c>
      <c r="C176" t="s">
        <v>425</v>
      </c>
      <c r="E176" s="40">
        <v>0</v>
      </c>
    </row>
    <row r="177" spans="1:5" x14ac:dyDescent="0.25">
      <c r="A177" s="3" t="s">
        <v>426</v>
      </c>
      <c r="B177" t="s">
        <v>404</v>
      </c>
      <c r="C177" t="s">
        <v>427</v>
      </c>
      <c r="E177" s="40">
        <v>0</v>
      </c>
    </row>
    <row r="178" spans="1:5" x14ac:dyDescent="0.25">
      <c r="A178" s="3">
        <v>3200</v>
      </c>
      <c r="B178" t="s">
        <v>428</v>
      </c>
      <c r="C178" t="s">
        <v>429</v>
      </c>
      <c r="E178" s="40">
        <v>0</v>
      </c>
    </row>
    <row r="179" spans="1:5" x14ac:dyDescent="0.25">
      <c r="A179" s="3">
        <v>3210</v>
      </c>
      <c r="B179" t="s">
        <v>428</v>
      </c>
      <c r="C179" t="s">
        <v>430</v>
      </c>
      <c r="E179" s="40">
        <v>0</v>
      </c>
    </row>
    <row r="180" spans="1:5" x14ac:dyDescent="0.25">
      <c r="A180" s="3">
        <v>3220</v>
      </c>
      <c r="B180" t="s">
        <v>428</v>
      </c>
      <c r="C180" t="s">
        <v>431</v>
      </c>
      <c r="E180" s="40">
        <v>0</v>
      </c>
    </row>
    <row r="181" spans="1:5" x14ac:dyDescent="0.25">
      <c r="A181" s="3">
        <v>3230</v>
      </c>
      <c r="B181" t="s">
        <v>428</v>
      </c>
      <c r="C181" t="s">
        <v>432</v>
      </c>
      <c r="E181" s="40">
        <v>0</v>
      </c>
    </row>
    <row r="182" spans="1:5" x14ac:dyDescent="0.25">
      <c r="A182" s="3">
        <v>8001</v>
      </c>
      <c r="B182" s="9" t="s">
        <v>433</v>
      </c>
      <c r="C182" s="9" t="s">
        <v>434</v>
      </c>
      <c r="E182" s="40">
        <v>0</v>
      </c>
    </row>
    <row r="183" spans="1:5" x14ac:dyDescent="0.25">
      <c r="A183" s="54">
        <v>8041</v>
      </c>
      <c r="B183" s="54">
        <v>8041</v>
      </c>
      <c r="C183" s="9" t="s">
        <v>435</v>
      </c>
      <c r="D183" s="29"/>
      <c r="E183" s="40">
        <v>0</v>
      </c>
    </row>
    <row r="184" spans="1:5" x14ac:dyDescent="0.25">
      <c r="A184" s="54">
        <v>8042</v>
      </c>
      <c r="B184" s="54">
        <v>8042</v>
      </c>
      <c r="C184" s="9" t="s">
        <v>436</v>
      </c>
      <c r="D184" s="29"/>
      <c r="E184" s="40">
        <v>0</v>
      </c>
    </row>
    <row r="185" spans="1:5" x14ac:dyDescent="0.25">
      <c r="A185" s="54">
        <v>9025</v>
      </c>
      <c r="B185" s="54">
        <v>9025</v>
      </c>
      <c r="C185" s="9" t="s">
        <v>437</v>
      </c>
      <c r="D185" s="29"/>
      <c r="E185" s="40">
        <v>0</v>
      </c>
    </row>
    <row r="186" spans="1:5" x14ac:dyDescent="0.25">
      <c r="A186" s="3">
        <v>9030</v>
      </c>
      <c r="B186" s="3">
        <v>9030</v>
      </c>
      <c r="C186" t="s">
        <v>438</v>
      </c>
      <c r="E186" s="40">
        <v>0</v>
      </c>
    </row>
    <row r="187" spans="1:5" x14ac:dyDescent="0.25">
      <c r="A187" s="3">
        <v>9035</v>
      </c>
      <c r="B187" s="3">
        <v>9035</v>
      </c>
      <c r="C187" t="s">
        <v>439</v>
      </c>
      <c r="E187" s="40">
        <v>0</v>
      </c>
    </row>
    <row r="188" spans="1:5" x14ac:dyDescent="0.25">
      <c r="A188" s="3">
        <v>9040</v>
      </c>
      <c r="B188" s="3">
        <v>9040</v>
      </c>
      <c r="C188" t="s">
        <v>440</v>
      </c>
      <c r="E188" s="40">
        <v>0</v>
      </c>
    </row>
    <row r="189" spans="1:5" x14ac:dyDescent="0.25">
      <c r="A189" s="3">
        <v>9045</v>
      </c>
      <c r="B189" s="3">
        <v>9045</v>
      </c>
      <c r="C189" t="s">
        <v>441</v>
      </c>
      <c r="E189" s="40">
        <v>0</v>
      </c>
    </row>
    <row r="190" spans="1:5" x14ac:dyDescent="0.25">
      <c r="A190" s="3">
        <v>9050</v>
      </c>
      <c r="B190" s="3">
        <v>9050</v>
      </c>
      <c r="C190" t="s">
        <v>442</v>
      </c>
      <c r="E190" s="40">
        <v>0</v>
      </c>
    </row>
    <row r="191" spans="1:5" x14ac:dyDescent="0.25">
      <c r="A191" s="3">
        <v>9055</v>
      </c>
      <c r="B191" s="3">
        <v>9055</v>
      </c>
      <c r="C191" t="s">
        <v>443</v>
      </c>
      <c r="E191" s="40">
        <v>0</v>
      </c>
    </row>
    <row r="192" spans="1:5" x14ac:dyDescent="0.25">
      <c r="A192" s="3">
        <v>9060</v>
      </c>
      <c r="B192" s="3">
        <v>9060</v>
      </c>
      <c r="C192" t="s">
        <v>444</v>
      </c>
      <c r="E192" s="40">
        <v>0</v>
      </c>
    </row>
    <row r="193" spans="1:5" x14ac:dyDescent="0.25">
      <c r="A193" s="3">
        <v>9075</v>
      </c>
      <c r="B193" s="3">
        <v>9075</v>
      </c>
      <c r="C193" t="s">
        <v>445</v>
      </c>
      <c r="E193" s="40">
        <v>0</v>
      </c>
    </row>
    <row r="194" spans="1:5" x14ac:dyDescent="0.25">
      <c r="A194" s="3">
        <v>9095</v>
      </c>
      <c r="B194" s="3">
        <v>9095</v>
      </c>
      <c r="C194" t="s">
        <v>446</v>
      </c>
      <c r="E194" s="40">
        <v>0</v>
      </c>
    </row>
    <row r="195" spans="1:5" x14ac:dyDescent="0.25">
      <c r="A195" s="3">
        <v>9120</v>
      </c>
      <c r="B195" s="3">
        <v>9120</v>
      </c>
      <c r="C195" t="s">
        <v>447</v>
      </c>
      <c r="E195" s="40">
        <v>0</v>
      </c>
    </row>
    <row r="196" spans="1:5" x14ac:dyDescent="0.25">
      <c r="A196" s="3">
        <v>9125</v>
      </c>
      <c r="B196" s="3">
        <v>9125</v>
      </c>
      <c r="C196" t="s">
        <v>448</v>
      </c>
      <c r="E196" s="40">
        <v>0</v>
      </c>
    </row>
    <row r="197" spans="1:5" x14ac:dyDescent="0.25">
      <c r="A197" s="3">
        <v>9130</v>
      </c>
      <c r="B197" s="3">
        <v>9130</v>
      </c>
      <c r="C197" t="s">
        <v>449</v>
      </c>
      <c r="E197" s="40">
        <v>0</v>
      </c>
    </row>
    <row r="198" spans="1:5" x14ac:dyDescent="0.25">
      <c r="A198" s="3">
        <v>9135</v>
      </c>
      <c r="B198" s="3">
        <v>9135</v>
      </c>
      <c r="C198" t="s">
        <v>450</v>
      </c>
      <c r="E198" s="40">
        <v>0</v>
      </c>
    </row>
    <row r="199" spans="1:5" x14ac:dyDescent="0.25">
      <c r="A199" s="3">
        <v>9140</v>
      </c>
      <c r="B199" s="3">
        <v>9140</v>
      </c>
      <c r="C199" t="s">
        <v>451</v>
      </c>
      <c r="E199" s="40">
        <v>0</v>
      </c>
    </row>
    <row r="200" spans="1:5" x14ac:dyDescent="0.25">
      <c r="A200" s="3">
        <v>9145</v>
      </c>
      <c r="B200" s="3">
        <v>9145</v>
      </c>
      <c r="C200" t="s">
        <v>452</v>
      </c>
      <c r="E200" s="40">
        <v>0</v>
      </c>
    </row>
    <row r="201" spans="1:5" x14ac:dyDescent="0.25">
      <c r="A201" s="3">
        <v>9150</v>
      </c>
      <c r="B201" s="3">
        <v>9150</v>
      </c>
      <c r="C201" t="s">
        <v>453</v>
      </c>
      <c r="E201" s="40">
        <v>0</v>
      </c>
    </row>
    <row r="202" spans="1:5" x14ac:dyDescent="0.25">
      <c r="A202" s="3">
        <v>9160</v>
      </c>
      <c r="B202" s="3">
        <v>9160</v>
      </c>
      <c r="C202" t="s">
        <v>454</v>
      </c>
      <c r="E202" s="40">
        <v>0</v>
      </c>
    </row>
    <row r="203" spans="1:5" x14ac:dyDescent="0.25">
      <c r="A203" s="3">
        <v>9165</v>
      </c>
      <c r="B203" s="3">
        <v>9165</v>
      </c>
      <c r="C203" t="s">
        <v>455</v>
      </c>
      <c r="E203" s="40">
        <v>0</v>
      </c>
    </row>
    <row r="204" spans="1:5" x14ac:dyDescent="0.25">
      <c r="A204" s="3">
        <v>9170</v>
      </c>
      <c r="B204" s="3">
        <v>9170</v>
      </c>
      <c r="C204" t="s">
        <v>456</v>
      </c>
      <c r="E204" s="40">
        <v>0</v>
      </c>
    </row>
    <row r="205" spans="1:5" x14ac:dyDescent="0.25">
      <c r="A205" s="3">
        <v>9175</v>
      </c>
      <c r="B205" s="3">
        <v>9175</v>
      </c>
      <c r="C205" t="s">
        <v>457</v>
      </c>
      <c r="E205" s="40">
        <v>0</v>
      </c>
    </row>
    <row r="206" spans="1:5" x14ac:dyDescent="0.25">
      <c r="E206" s="34"/>
    </row>
    <row r="207" spans="1:5" x14ac:dyDescent="0.25">
      <c r="C207" t="s">
        <v>481</v>
      </c>
      <c r="E207" s="40">
        <f>SUM(E4:E206)</f>
        <v>0</v>
      </c>
    </row>
  </sheetData>
  <pageMargins left="0.7" right="0.7" top="0.75" bottom="0.75" header="0.3" footer="0.3"/>
  <pageSetup orientation="portrait" r:id="rId1"/>
  <headerFooter>
    <oddHeader xml:space="preserve">&amp;CHold Harmless Full Day
 Kindergarten Funding
FY 2023-24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66FF99"/>
    <pageSetUpPr fitToPage="1"/>
  </sheetPr>
  <dimension ref="A1:E221"/>
  <sheetViews>
    <sheetView workbookViewId="0">
      <pane ySplit="3" topLeftCell="A4" activePane="bottomLeft" state="frozenSplit"/>
      <selection activeCell="D6" sqref="D6"/>
      <selection pane="bottomLeft" activeCell="D5" sqref="D5"/>
    </sheetView>
  </sheetViews>
  <sheetFormatPr defaultRowHeight="12.5" x14ac:dyDescent="0.25"/>
  <cols>
    <col min="2" max="2" width="16.453125" customWidth="1"/>
    <col min="3" max="3" width="35.1796875" bestFit="1" customWidth="1"/>
    <col min="4" max="4" width="16" bestFit="1" customWidth="1"/>
    <col min="5" max="5" width="10.1796875" bestFit="1" customWidth="1"/>
  </cols>
  <sheetData>
    <row r="1" spans="1:4" s="9" customFormat="1" ht="26" x14ac:dyDescent="0.25">
      <c r="A1" s="8" t="s">
        <v>0</v>
      </c>
      <c r="B1" s="9" t="s">
        <v>1</v>
      </c>
      <c r="C1" s="9" t="s">
        <v>2</v>
      </c>
      <c r="D1" s="51" t="s">
        <v>482</v>
      </c>
    </row>
    <row r="2" spans="1:4" x14ac:dyDescent="0.25">
      <c r="A2" s="3"/>
      <c r="D2" s="53" t="s">
        <v>483</v>
      </c>
    </row>
    <row r="3" spans="1:4" x14ac:dyDescent="0.25">
      <c r="A3" s="3"/>
      <c r="D3" s="53" t="s">
        <v>484</v>
      </c>
    </row>
    <row r="4" spans="1:4" x14ac:dyDescent="0.25">
      <c r="A4" s="3"/>
    </row>
    <row r="5" spans="1:4" x14ac:dyDescent="0.25">
      <c r="A5" s="3" t="s">
        <v>18</v>
      </c>
      <c r="B5" t="s">
        <v>19</v>
      </c>
      <c r="C5" t="s">
        <v>20</v>
      </c>
      <c r="D5" s="60">
        <v>650236.13</v>
      </c>
    </row>
    <row r="6" spans="1:4" x14ac:dyDescent="0.25">
      <c r="A6" s="3" t="s">
        <v>21</v>
      </c>
      <c r="B6" t="s">
        <v>19</v>
      </c>
      <c r="C6" t="s">
        <v>22</v>
      </c>
      <c r="D6" s="60">
        <v>1823555.24</v>
      </c>
    </row>
    <row r="7" spans="1:4" x14ac:dyDescent="0.25">
      <c r="A7" s="3" t="s">
        <v>23</v>
      </c>
      <c r="B7" t="s">
        <v>19</v>
      </c>
      <c r="C7" t="s">
        <v>24</v>
      </c>
      <c r="D7" s="60">
        <v>686977.77</v>
      </c>
    </row>
    <row r="8" spans="1:4" x14ac:dyDescent="0.25">
      <c r="A8" s="3" t="s">
        <v>25</v>
      </c>
      <c r="B8" t="s">
        <v>19</v>
      </c>
      <c r="C8" t="s">
        <v>26</v>
      </c>
      <c r="D8" s="60">
        <v>1150602.08</v>
      </c>
    </row>
    <row r="9" spans="1:4" x14ac:dyDescent="0.25">
      <c r="A9" s="3" t="s">
        <v>27</v>
      </c>
      <c r="B9" t="s">
        <v>19</v>
      </c>
      <c r="C9" t="s">
        <v>28</v>
      </c>
      <c r="D9" s="60">
        <v>54145.84</v>
      </c>
    </row>
    <row r="10" spans="1:4" x14ac:dyDescent="0.25">
      <c r="A10" s="3" t="s">
        <v>29</v>
      </c>
      <c r="B10" t="s">
        <v>19</v>
      </c>
      <c r="C10" t="s">
        <v>30</v>
      </c>
      <c r="D10" s="60">
        <v>33841.18</v>
      </c>
    </row>
    <row r="11" spans="1:4" x14ac:dyDescent="0.25">
      <c r="A11" s="3" t="s">
        <v>31</v>
      </c>
      <c r="B11" t="s">
        <v>19</v>
      </c>
      <c r="C11" t="s">
        <v>32</v>
      </c>
      <c r="D11" s="60">
        <v>688910.45</v>
      </c>
    </row>
    <row r="12" spans="1:4" x14ac:dyDescent="0.25">
      <c r="A12" s="3" t="s">
        <v>33</v>
      </c>
      <c r="B12" t="s">
        <v>34</v>
      </c>
      <c r="C12" t="s">
        <v>35</v>
      </c>
      <c r="D12" s="60">
        <v>91855.34</v>
      </c>
    </row>
    <row r="13" spans="1:4" x14ac:dyDescent="0.25">
      <c r="A13" s="3" t="s">
        <v>36</v>
      </c>
      <c r="B13" t="s">
        <v>34</v>
      </c>
      <c r="C13" t="s">
        <v>37</v>
      </c>
      <c r="D13" s="60">
        <v>0</v>
      </c>
    </row>
    <row r="14" spans="1:4" x14ac:dyDescent="0.25">
      <c r="A14" s="3" t="s">
        <v>38</v>
      </c>
      <c r="B14" t="s">
        <v>39</v>
      </c>
      <c r="C14" t="s">
        <v>40</v>
      </c>
      <c r="D14" s="60">
        <v>67199.03</v>
      </c>
    </row>
    <row r="15" spans="1:4" x14ac:dyDescent="0.25">
      <c r="A15" s="3" t="s">
        <v>41</v>
      </c>
      <c r="B15" t="s">
        <v>39</v>
      </c>
      <c r="C15" t="s">
        <v>42</v>
      </c>
      <c r="D15" s="60">
        <v>86053.46</v>
      </c>
    </row>
    <row r="16" spans="1:4" x14ac:dyDescent="0.25">
      <c r="A16" s="3" t="s">
        <v>43</v>
      </c>
      <c r="B16" t="s">
        <v>39</v>
      </c>
      <c r="C16" t="s">
        <v>44</v>
      </c>
      <c r="D16" s="60">
        <v>2401275.83</v>
      </c>
    </row>
    <row r="17" spans="1:4" x14ac:dyDescent="0.25">
      <c r="A17" s="3" t="s">
        <v>45</v>
      </c>
      <c r="B17" t="s">
        <v>39</v>
      </c>
      <c r="C17" t="s">
        <v>46</v>
      </c>
      <c r="D17" s="60">
        <v>194345.46</v>
      </c>
    </row>
    <row r="18" spans="1:4" x14ac:dyDescent="0.25">
      <c r="A18" s="3" t="s">
        <v>47</v>
      </c>
      <c r="B18" t="s">
        <v>39</v>
      </c>
      <c r="C18" t="s">
        <v>48</v>
      </c>
      <c r="D18" s="60">
        <v>8218.65</v>
      </c>
    </row>
    <row r="19" spans="1:4" x14ac:dyDescent="0.25">
      <c r="A19" s="3" t="s">
        <v>49</v>
      </c>
      <c r="B19" t="s">
        <v>39</v>
      </c>
      <c r="C19" t="s">
        <v>50</v>
      </c>
      <c r="D19" s="60">
        <v>5216401.66</v>
      </c>
    </row>
    <row r="20" spans="1:4" x14ac:dyDescent="0.25">
      <c r="A20" s="3" t="s">
        <v>51</v>
      </c>
      <c r="B20" t="s">
        <v>39</v>
      </c>
      <c r="C20" t="s">
        <v>52</v>
      </c>
      <c r="D20" s="60">
        <v>40125.589999999997</v>
      </c>
    </row>
    <row r="21" spans="1:4" x14ac:dyDescent="0.25">
      <c r="A21" s="3" t="s">
        <v>53</v>
      </c>
      <c r="B21" t="s">
        <v>54</v>
      </c>
      <c r="C21" t="s">
        <v>55</v>
      </c>
      <c r="D21" s="60">
        <v>28523.35</v>
      </c>
    </row>
    <row r="22" spans="1:4" x14ac:dyDescent="0.25">
      <c r="A22" s="3" t="s">
        <v>56</v>
      </c>
      <c r="B22" t="s">
        <v>57</v>
      </c>
      <c r="C22" t="s">
        <v>58</v>
      </c>
      <c r="D22" s="60">
        <v>0</v>
      </c>
    </row>
    <row r="23" spans="1:4" x14ac:dyDescent="0.25">
      <c r="A23" s="3" t="s">
        <v>59</v>
      </c>
      <c r="B23" t="s">
        <v>57</v>
      </c>
      <c r="C23" t="s">
        <v>60</v>
      </c>
      <c r="D23" s="60">
        <v>0</v>
      </c>
    </row>
    <row r="24" spans="1:4" x14ac:dyDescent="0.25">
      <c r="A24" s="3" t="s">
        <v>61</v>
      </c>
      <c r="B24" t="s">
        <v>57</v>
      </c>
      <c r="C24" t="s">
        <v>62</v>
      </c>
      <c r="D24" s="60">
        <v>0</v>
      </c>
    </row>
    <row r="25" spans="1:4" x14ac:dyDescent="0.25">
      <c r="A25" s="3" t="s">
        <v>63</v>
      </c>
      <c r="B25" t="s">
        <v>57</v>
      </c>
      <c r="C25" t="s">
        <v>64</v>
      </c>
      <c r="D25" s="60">
        <v>0</v>
      </c>
    </row>
    <row r="26" spans="1:4" x14ac:dyDescent="0.25">
      <c r="A26" s="3" t="s">
        <v>65</v>
      </c>
      <c r="B26" t="s">
        <v>57</v>
      </c>
      <c r="C26" t="s">
        <v>66</v>
      </c>
      <c r="D26" s="60">
        <v>0</v>
      </c>
    </row>
    <row r="27" spans="1:4" x14ac:dyDescent="0.25">
      <c r="A27" s="3" t="s">
        <v>67</v>
      </c>
      <c r="B27" t="s">
        <v>68</v>
      </c>
      <c r="C27" t="s">
        <v>69</v>
      </c>
      <c r="D27" s="60">
        <v>0</v>
      </c>
    </row>
    <row r="28" spans="1:4" x14ac:dyDescent="0.25">
      <c r="A28" s="3" t="s">
        <v>70</v>
      </c>
      <c r="B28" t="s">
        <v>68</v>
      </c>
      <c r="C28" t="s">
        <v>71</v>
      </c>
      <c r="D28" s="60">
        <v>0</v>
      </c>
    </row>
    <row r="29" spans="1:4" x14ac:dyDescent="0.25">
      <c r="A29" s="3" t="s">
        <v>72</v>
      </c>
      <c r="B29" t="s">
        <v>73</v>
      </c>
      <c r="C29" t="s">
        <v>74</v>
      </c>
      <c r="D29" s="60">
        <v>1086301.99</v>
      </c>
    </row>
    <row r="30" spans="1:4" x14ac:dyDescent="0.25">
      <c r="A30" s="3" t="s">
        <v>75</v>
      </c>
      <c r="B30" t="s">
        <v>73</v>
      </c>
      <c r="C30" t="s">
        <v>76</v>
      </c>
      <c r="D30" s="60">
        <v>729519.41</v>
      </c>
    </row>
    <row r="31" spans="1:4" x14ac:dyDescent="0.25">
      <c r="A31" s="3" t="s">
        <v>77</v>
      </c>
      <c r="B31" t="s">
        <v>78</v>
      </c>
      <c r="C31" t="s">
        <v>79</v>
      </c>
      <c r="D31" s="60">
        <v>10635.9</v>
      </c>
    </row>
    <row r="32" spans="1:4" x14ac:dyDescent="0.25">
      <c r="A32" s="3" t="s">
        <v>80</v>
      </c>
      <c r="B32" t="s">
        <v>78</v>
      </c>
      <c r="C32" t="s">
        <v>81</v>
      </c>
      <c r="D32" s="60">
        <v>14019.97</v>
      </c>
    </row>
    <row r="33" spans="1:4" x14ac:dyDescent="0.25">
      <c r="A33" s="3" t="s">
        <v>82</v>
      </c>
      <c r="B33" t="s">
        <v>83</v>
      </c>
      <c r="C33" t="s">
        <v>84</v>
      </c>
      <c r="D33" s="60">
        <v>0</v>
      </c>
    </row>
    <row r="34" spans="1:4" x14ac:dyDescent="0.25">
      <c r="A34" s="3" t="s">
        <v>85</v>
      </c>
      <c r="B34" t="s">
        <v>83</v>
      </c>
      <c r="C34" t="s">
        <v>86</v>
      </c>
      <c r="D34" s="60">
        <v>0</v>
      </c>
    </row>
    <row r="35" spans="1:4" x14ac:dyDescent="0.25">
      <c r="A35" s="3" t="s">
        <v>87</v>
      </c>
      <c r="B35" t="s">
        <v>88</v>
      </c>
      <c r="C35" t="s">
        <v>89</v>
      </c>
      <c r="D35" s="60">
        <v>0</v>
      </c>
    </row>
    <row r="36" spans="1:4" x14ac:dyDescent="0.25">
      <c r="A36" s="3" t="s">
        <v>90</v>
      </c>
      <c r="B36" t="s">
        <v>91</v>
      </c>
      <c r="C36" t="s">
        <v>92</v>
      </c>
      <c r="D36" s="60">
        <v>0</v>
      </c>
    </row>
    <row r="37" spans="1:4" x14ac:dyDescent="0.25">
      <c r="A37" s="3" t="s">
        <v>93</v>
      </c>
      <c r="B37" t="s">
        <v>91</v>
      </c>
      <c r="C37" t="s">
        <v>94</v>
      </c>
      <c r="D37" s="60">
        <v>0</v>
      </c>
    </row>
    <row r="38" spans="1:4" x14ac:dyDescent="0.25">
      <c r="A38" s="3" t="s">
        <v>95</v>
      </c>
      <c r="B38" t="s">
        <v>91</v>
      </c>
      <c r="C38" t="s">
        <v>96</v>
      </c>
      <c r="D38" s="60">
        <v>0</v>
      </c>
    </row>
    <row r="39" spans="1:4" x14ac:dyDescent="0.25">
      <c r="A39" s="3" t="s">
        <v>97</v>
      </c>
      <c r="B39" t="s">
        <v>98</v>
      </c>
      <c r="C39" t="s">
        <v>99</v>
      </c>
      <c r="D39" s="60">
        <v>0</v>
      </c>
    </row>
    <row r="40" spans="1:4" x14ac:dyDescent="0.25">
      <c r="A40" s="3" t="s">
        <v>100</v>
      </c>
      <c r="B40" t="s">
        <v>98</v>
      </c>
      <c r="C40" t="s">
        <v>101</v>
      </c>
      <c r="D40" s="60">
        <v>0</v>
      </c>
    </row>
    <row r="41" spans="1:4" x14ac:dyDescent="0.25">
      <c r="A41" s="3" t="s">
        <v>102</v>
      </c>
      <c r="B41" t="s">
        <v>103</v>
      </c>
      <c r="C41" t="s">
        <v>104</v>
      </c>
      <c r="D41" s="60">
        <v>0</v>
      </c>
    </row>
    <row r="42" spans="1:4" x14ac:dyDescent="0.25">
      <c r="A42" s="3" t="s">
        <v>105</v>
      </c>
      <c r="B42" t="s">
        <v>106</v>
      </c>
      <c r="C42" t="s">
        <v>107</v>
      </c>
      <c r="D42" s="60">
        <v>0</v>
      </c>
    </row>
    <row r="43" spans="1:4" x14ac:dyDescent="0.25">
      <c r="A43" s="3" t="s">
        <v>108</v>
      </c>
      <c r="B43" t="s">
        <v>109</v>
      </c>
      <c r="C43" t="s">
        <v>110</v>
      </c>
      <c r="D43" s="60">
        <v>63331.23</v>
      </c>
    </row>
    <row r="44" spans="1:4" x14ac:dyDescent="0.25">
      <c r="A44" s="3" t="s">
        <v>111</v>
      </c>
      <c r="B44" t="s">
        <v>112</v>
      </c>
      <c r="C44" t="s">
        <v>113</v>
      </c>
      <c r="D44" s="60">
        <v>6926366.0700000003</v>
      </c>
    </row>
    <row r="45" spans="1:4" x14ac:dyDescent="0.25">
      <c r="A45" s="3" t="s">
        <v>114</v>
      </c>
      <c r="B45" t="s">
        <v>115</v>
      </c>
      <c r="C45" t="s">
        <v>116</v>
      </c>
      <c r="D45" s="60">
        <v>0</v>
      </c>
    </row>
    <row r="46" spans="1:4" x14ac:dyDescent="0.25">
      <c r="A46" s="3" t="s">
        <v>117</v>
      </c>
      <c r="B46" t="s">
        <v>118</v>
      </c>
      <c r="C46" t="s">
        <v>119</v>
      </c>
      <c r="D46" s="60">
        <v>1080488.3899999999</v>
      </c>
    </row>
    <row r="47" spans="1:4" x14ac:dyDescent="0.25">
      <c r="A47" s="3" t="s">
        <v>120</v>
      </c>
      <c r="B47" t="s">
        <v>121</v>
      </c>
      <c r="C47" t="s">
        <v>122</v>
      </c>
      <c r="D47" s="60">
        <v>554997.92000000004</v>
      </c>
    </row>
    <row r="48" spans="1:4" x14ac:dyDescent="0.25">
      <c r="A48" s="3" t="s">
        <v>123</v>
      </c>
      <c r="B48" t="s">
        <v>124</v>
      </c>
      <c r="C48" t="s">
        <v>125</v>
      </c>
      <c r="D48" s="60">
        <v>15953.73</v>
      </c>
    </row>
    <row r="49" spans="1:4" x14ac:dyDescent="0.25">
      <c r="A49" s="3" t="s">
        <v>126</v>
      </c>
      <c r="B49" t="s">
        <v>124</v>
      </c>
      <c r="C49" t="s">
        <v>127</v>
      </c>
      <c r="D49" s="60">
        <v>0</v>
      </c>
    </row>
    <row r="50" spans="1:4" x14ac:dyDescent="0.25">
      <c r="A50" s="3" t="s">
        <v>128</v>
      </c>
      <c r="B50" t="s">
        <v>124</v>
      </c>
      <c r="C50" t="s">
        <v>129</v>
      </c>
      <c r="D50" s="60">
        <v>0</v>
      </c>
    </row>
    <row r="51" spans="1:4" x14ac:dyDescent="0.25">
      <c r="A51" s="3" t="s">
        <v>130</v>
      </c>
      <c r="B51" t="s">
        <v>124</v>
      </c>
      <c r="C51" t="s">
        <v>131</v>
      </c>
      <c r="D51" s="60">
        <v>0</v>
      </c>
    </row>
    <row r="52" spans="1:4" x14ac:dyDescent="0.25">
      <c r="A52" s="3" t="s">
        <v>132</v>
      </c>
      <c r="B52" t="s">
        <v>124</v>
      </c>
      <c r="C52" t="s">
        <v>133</v>
      </c>
      <c r="D52" s="60">
        <v>0</v>
      </c>
    </row>
    <row r="53" spans="1:4" x14ac:dyDescent="0.25">
      <c r="A53" s="3" t="s">
        <v>134</v>
      </c>
      <c r="B53" t="s">
        <v>135</v>
      </c>
      <c r="C53" t="s">
        <v>136</v>
      </c>
      <c r="D53" s="60">
        <v>0</v>
      </c>
    </row>
    <row r="54" spans="1:4" x14ac:dyDescent="0.25">
      <c r="A54" s="3" t="s">
        <v>137</v>
      </c>
      <c r="B54" t="s">
        <v>135</v>
      </c>
      <c r="C54" t="s">
        <v>138</v>
      </c>
      <c r="D54" s="60">
        <v>494565.99</v>
      </c>
    </row>
    <row r="55" spans="1:4" x14ac:dyDescent="0.25">
      <c r="A55" s="3" t="s">
        <v>139</v>
      </c>
      <c r="B55" t="s">
        <v>135</v>
      </c>
      <c r="C55" t="s">
        <v>140</v>
      </c>
      <c r="D55" s="60">
        <v>92338.31</v>
      </c>
    </row>
    <row r="56" spans="1:4" x14ac:dyDescent="0.25">
      <c r="A56" s="3" t="s">
        <v>141</v>
      </c>
      <c r="B56" t="s">
        <v>135</v>
      </c>
      <c r="C56" t="s">
        <v>142</v>
      </c>
      <c r="D56" s="60">
        <v>115059.42</v>
      </c>
    </row>
    <row r="57" spans="1:4" x14ac:dyDescent="0.25">
      <c r="A57" s="3" t="s">
        <v>143</v>
      </c>
      <c r="B57" t="s">
        <v>135</v>
      </c>
      <c r="C57" t="s">
        <v>144</v>
      </c>
      <c r="D57" s="60">
        <v>629447.81999999995</v>
      </c>
    </row>
    <row r="58" spans="1:4" x14ac:dyDescent="0.25">
      <c r="A58" s="3" t="s">
        <v>145</v>
      </c>
      <c r="B58" t="s">
        <v>135</v>
      </c>
      <c r="C58" t="s">
        <v>146</v>
      </c>
      <c r="D58" s="60">
        <v>34807.879999999997</v>
      </c>
    </row>
    <row r="59" spans="1:4" x14ac:dyDescent="0.25">
      <c r="A59" s="3" t="s">
        <v>147</v>
      </c>
      <c r="B59" t="s">
        <v>135</v>
      </c>
      <c r="C59" t="s">
        <v>148</v>
      </c>
      <c r="D59" s="60">
        <v>0</v>
      </c>
    </row>
    <row r="60" spans="1:4" x14ac:dyDescent="0.25">
      <c r="A60" s="3" t="s">
        <v>149</v>
      </c>
      <c r="B60" t="s">
        <v>135</v>
      </c>
      <c r="C60" t="s">
        <v>150</v>
      </c>
      <c r="D60" s="60">
        <v>244621.86</v>
      </c>
    </row>
    <row r="61" spans="1:4" x14ac:dyDescent="0.25">
      <c r="A61" s="3" t="s">
        <v>151</v>
      </c>
      <c r="B61" t="s">
        <v>135</v>
      </c>
      <c r="C61" t="s">
        <v>152</v>
      </c>
      <c r="D61" s="60">
        <v>32390.91</v>
      </c>
    </row>
    <row r="62" spans="1:4" x14ac:dyDescent="0.25">
      <c r="A62" s="3" t="s">
        <v>153</v>
      </c>
      <c r="B62" t="s">
        <v>135</v>
      </c>
      <c r="C62" t="s">
        <v>154</v>
      </c>
      <c r="D62" s="60">
        <v>0</v>
      </c>
    </row>
    <row r="63" spans="1:4" x14ac:dyDescent="0.25">
      <c r="A63" s="3" t="s">
        <v>155</v>
      </c>
      <c r="B63" t="s">
        <v>135</v>
      </c>
      <c r="C63" t="s">
        <v>156</v>
      </c>
      <c r="D63" s="60">
        <v>8702.1</v>
      </c>
    </row>
    <row r="64" spans="1:4" x14ac:dyDescent="0.25">
      <c r="A64" s="3" t="s">
        <v>157</v>
      </c>
      <c r="B64" t="s">
        <v>135</v>
      </c>
      <c r="C64" t="s">
        <v>158</v>
      </c>
      <c r="D64" s="60">
        <v>43509.42</v>
      </c>
    </row>
    <row r="65" spans="1:4" x14ac:dyDescent="0.25">
      <c r="A65" s="3" t="s">
        <v>159</v>
      </c>
      <c r="B65" t="s">
        <v>135</v>
      </c>
      <c r="C65" t="s">
        <v>160</v>
      </c>
      <c r="D65" s="60">
        <v>318589.39</v>
      </c>
    </row>
    <row r="66" spans="1:4" x14ac:dyDescent="0.25">
      <c r="A66" s="3" t="s">
        <v>161</v>
      </c>
      <c r="B66" t="s">
        <v>135</v>
      </c>
      <c r="C66" t="s">
        <v>162</v>
      </c>
      <c r="D66" s="60">
        <v>0</v>
      </c>
    </row>
    <row r="67" spans="1:4" x14ac:dyDescent="0.25">
      <c r="A67" s="3" t="s">
        <v>163</v>
      </c>
      <c r="B67" t="s">
        <v>135</v>
      </c>
      <c r="C67" t="s">
        <v>164</v>
      </c>
      <c r="D67" s="60">
        <v>0</v>
      </c>
    </row>
    <row r="68" spans="1:4" x14ac:dyDescent="0.25">
      <c r="A68" s="3" t="s">
        <v>165</v>
      </c>
      <c r="B68" t="s">
        <v>166</v>
      </c>
      <c r="C68" t="s">
        <v>167</v>
      </c>
      <c r="D68" s="60">
        <v>9668.7199999999993</v>
      </c>
    </row>
    <row r="69" spans="1:4" x14ac:dyDescent="0.25">
      <c r="A69" s="3" t="s">
        <v>168</v>
      </c>
      <c r="B69" t="s">
        <v>166</v>
      </c>
      <c r="C69" t="s">
        <v>169</v>
      </c>
      <c r="D69" s="60">
        <v>0</v>
      </c>
    </row>
    <row r="70" spans="1:4" x14ac:dyDescent="0.25">
      <c r="A70" s="3" t="s">
        <v>170</v>
      </c>
      <c r="B70" t="s">
        <v>166</v>
      </c>
      <c r="C70" t="s">
        <v>171</v>
      </c>
      <c r="D70" s="60">
        <v>0</v>
      </c>
    </row>
    <row r="71" spans="1:4" x14ac:dyDescent="0.25">
      <c r="A71" s="3" t="s">
        <v>172</v>
      </c>
      <c r="B71" t="s">
        <v>173</v>
      </c>
      <c r="C71" t="s">
        <v>174</v>
      </c>
      <c r="D71" s="60">
        <v>584971.98</v>
      </c>
    </row>
    <row r="72" spans="1:4" x14ac:dyDescent="0.25">
      <c r="A72" s="3" t="s">
        <v>175</v>
      </c>
      <c r="B72" t="s">
        <v>173</v>
      </c>
      <c r="C72" t="s">
        <v>176</v>
      </c>
      <c r="D72" s="60">
        <v>359684.96</v>
      </c>
    </row>
    <row r="73" spans="1:4" x14ac:dyDescent="0.25">
      <c r="A73" s="3" t="s">
        <v>177</v>
      </c>
      <c r="B73" t="s">
        <v>173</v>
      </c>
      <c r="C73" t="s">
        <v>178</v>
      </c>
      <c r="D73" s="60">
        <v>88954.559999999998</v>
      </c>
    </row>
    <row r="74" spans="1:4" x14ac:dyDescent="0.25">
      <c r="A74" s="3" t="s">
        <v>179</v>
      </c>
      <c r="B74" t="s">
        <v>180</v>
      </c>
      <c r="C74" t="s">
        <v>181</v>
      </c>
      <c r="D74" s="60">
        <v>0</v>
      </c>
    </row>
    <row r="75" spans="1:4" x14ac:dyDescent="0.25">
      <c r="A75" s="3" t="s">
        <v>182</v>
      </c>
      <c r="B75" t="s">
        <v>183</v>
      </c>
      <c r="C75" t="s">
        <v>184</v>
      </c>
      <c r="D75" s="60">
        <v>20304.900000000001</v>
      </c>
    </row>
    <row r="76" spans="1:4" x14ac:dyDescent="0.25">
      <c r="A76" s="3" t="s">
        <v>185</v>
      </c>
      <c r="B76" t="s">
        <v>183</v>
      </c>
      <c r="C76" t="s">
        <v>186</v>
      </c>
      <c r="D76" s="60">
        <v>39159.25</v>
      </c>
    </row>
    <row r="77" spans="1:4" x14ac:dyDescent="0.25">
      <c r="A77" s="3" t="s">
        <v>187</v>
      </c>
      <c r="B77" t="s">
        <v>188</v>
      </c>
      <c r="C77" t="s">
        <v>189</v>
      </c>
      <c r="D77" s="60">
        <v>72033.929999999993</v>
      </c>
    </row>
    <row r="78" spans="1:4" x14ac:dyDescent="0.25">
      <c r="A78" s="3" t="s">
        <v>190</v>
      </c>
      <c r="B78" t="s">
        <v>191</v>
      </c>
      <c r="C78" t="s">
        <v>192</v>
      </c>
      <c r="D78" s="60">
        <v>0</v>
      </c>
    </row>
    <row r="79" spans="1:4" x14ac:dyDescent="0.25">
      <c r="A79" s="3" t="s">
        <v>193</v>
      </c>
      <c r="B79" t="s">
        <v>194</v>
      </c>
      <c r="C79" t="s">
        <v>195</v>
      </c>
      <c r="D79" s="60">
        <v>0</v>
      </c>
    </row>
    <row r="80" spans="1:4" x14ac:dyDescent="0.25">
      <c r="A80" s="3" t="s">
        <v>196</v>
      </c>
      <c r="B80" t="s">
        <v>194</v>
      </c>
      <c r="C80" t="s">
        <v>197</v>
      </c>
      <c r="D80" s="60">
        <v>0</v>
      </c>
    </row>
    <row r="81" spans="1:4" x14ac:dyDescent="0.25">
      <c r="A81" s="3" t="s">
        <v>198</v>
      </c>
      <c r="B81" t="s">
        <v>199</v>
      </c>
      <c r="C81" t="s">
        <v>200</v>
      </c>
      <c r="D81" s="60">
        <v>0</v>
      </c>
    </row>
    <row r="82" spans="1:4" x14ac:dyDescent="0.25">
      <c r="A82" s="3" t="s">
        <v>201</v>
      </c>
      <c r="B82" t="s">
        <v>202</v>
      </c>
      <c r="C82" t="s">
        <v>203</v>
      </c>
      <c r="D82" s="60">
        <v>1419394.24</v>
      </c>
    </row>
    <row r="83" spans="1:4" x14ac:dyDescent="0.25">
      <c r="A83" s="3" t="s">
        <v>204</v>
      </c>
      <c r="B83" t="s">
        <v>205</v>
      </c>
      <c r="C83" t="s">
        <v>206</v>
      </c>
      <c r="D83" s="60">
        <v>0</v>
      </c>
    </row>
    <row r="84" spans="1:4" x14ac:dyDescent="0.25">
      <c r="A84" s="3" t="s">
        <v>207</v>
      </c>
      <c r="B84" t="s">
        <v>205</v>
      </c>
      <c r="C84" t="s">
        <v>208</v>
      </c>
      <c r="D84" s="60">
        <v>0</v>
      </c>
    </row>
    <row r="85" spans="1:4" x14ac:dyDescent="0.25">
      <c r="A85" s="3" t="s">
        <v>209</v>
      </c>
      <c r="B85" t="s">
        <v>210</v>
      </c>
      <c r="C85" t="s">
        <v>211</v>
      </c>
      <c r="D85" s="60">
        <v>0</v>
      </c>
    </row>
    <row r="86" spans="1:4" x14ac:dyDescent="0.25">
      <c r="A86" s="3" t="s">
        <v>212</v>
      </c>
      <c r="B86" t="s">
        <v>210</v>
      </c>
      <c r="C86" t="s">
        <v>213</v>
      </c>
      <c r="D86" s="60">
        <v>0</v>
      </c>
    </row>
    <row r="87" spans="1:4" x14ac:dyDescent="0.25">
      <c r="A87" s="3" t="s">
        <v>214</v>
      </c>
      <c r="B87" t="s">
        <v>210</v>
      </c>
      <c r="C87" t="s">
        <v>215</v>
      </c>
      <c r="D87" s="60">
        <v>8218.61</v>
      </c>
    </row>
    <row r="88" spans="1:4" x14ac:dyDescent="0.25">
      <c r="A88" s="3" t="s">
        <v>216</v>
      </c>
      <c r="B88" t="s">
        <v>210</v>
      </c>
      <c r="C88" t="s">
        <v>217</v>
      </c>
      <c r="D88" s="60">
        <v>0</v>
      </c>
    </row>
    <row r="89" spans="1:4" x14ac:dyDescent="0.25">
      <c r="A89" s="3" t="s">
        <v>218</v>
      </c>
      <c r="B89" t="s">
        <v>210</v>
      </c>
      <c r="C89" t="s">
        <v>219</v>
      </c>
      <c r="D89" s="60">
        <v>38675.879999999997</v>
      </c>
    </row>
    <row r="90" spans="1:4" x14ac:dyDescent="0.25">
      <c r="A90" s="3" t="s">
        <v>220</v>
      </c>
      <c r="B90" t="s">
        <v>221</v>
      </c>
      <c r="C90" t="s">
        <v>222</v>
      </c>
      <c r="D90" s="60">
        <v>82186.179999999993</v>
      </c>
    </row>
    <row r="91" spans="1:4" x14ac:dyDescent="0.25">
      <c r="A91" s="3" t="s">
        <v>223</v>
      </c>
      <c r="B91" t="s">
        <v>224</v>
      </c>
      <c r="C91" t="s">
        <v>225</v>
      </c>
      <c r="D91" s="60">
        <v>77834.850000000006</v>
      </c>
    </row>
    <row r="92" spans="1:4" x14ac:dyDescent="0.25">
      <c r="A92" s="3" t="s">
        <v>226</v>
      </c>
      <c r="B92" t="s">
        <v>224</v>
      </c>
      <c r="C92" t="s">
        <v>227</v>
      </c>
      <c r="D92" s="60">
        <v>13053.07</v>
      </c>
    </row>
    <row r="93" spans="1:4" x14ac:dyDescent="0.25">
      <c r="A93" s="3" t="s">
        <v>228</v>
      </c>
      <c r="B93" t="s">
        <v>224</v>
      </c>
      <c r="C93" t="s">
        <v>229</v>
      </c>
      <c r="D93" s="60">
        <v>0</v>
      </c>
    </row>
    <row r="94" spans="1:4" x14ac:dyDescent="0.25">
      <c r="A94" s="3" t="s">
        <v>230</v>
      </c>
      <c r="B94" t="s">
        <v>231</v>
      </c>
      <c r="C94" t="s">
        <v>232</v>
      </c>
      <c r="D94" s="60">
        <v>599473.56000000006</v>
      </c>
    </row>
    <row r="95" spans="1:4" x14ac:dyDescent="0.25">
      <c r="A95" s="3" t="s">
        <v>233</v>
      </c>
      <c r="B95" t="s">
        <v>231</v>
      </c>
      <c r="C95" t="s">
        <v>234</v>
      </c>
      <c r="D95" s="60">
        <v>208364.79</v>
      </c>
    </row>
    <row r="96" spans="1:4" x14ac:dyDescent="0.25">
      <c r="A96" s="3" t="s">
        <v>235</v>
      </c>
      <c r="B96" t="s">
        <v>231</v>
      </c>
      <c r="C96" t="s">
        <v>236</v>
      </c>
      <c r="D96" s="60">
        <v>71066.95</v>
      </c>
    </row>
    <row r="97" spans="1:4" x14ac:dyDescent="0.25">
      <c r="A97" s="3" t="s">
        <v>237</v>
      </c>
      <c r="B97" t="s">
        <v>238</v>
      </c>
      <c r="C97" t="s">
        <v>239</v>
      </c>
      <c r="D97" s="60">
        <v>0</v>
      </c>
    </row>
    <row r="98" spans="1:4" x14ac:dyDescent="0.25">
      <c r="A98" s="3" t="s">
        <v>240</v>
      </c>
      <c r="B98" t="s">
        <v>238</v>
      </c>
      <c r="C98" t="s">
        <v>241</v>
      </c>
      <c r="D98" s="60">
        <v>0</v>
      </c>
    </row>
    <row r="99" spans="1:4" x14ac:dyDescent="0.25">
      <c r="A99" s="3" t="s">
        <v>242</v>
      </c>
      <c r="B99" t="s">
        <v>238</v>
      </c>
      <c r="C99" t="s">
        <v>243</v>
      </c>
      <c r="D99" s="60">
        <v>0</v>
      </c>
    </row>
    <row r="100" spans="1:4" x14ac:dyDescent="0.25">
      <c r="A100" s="3" t="s">
        <v>244</v>
      </c>
      <c r="B100" t="s">
        <v>238</v>
      </c>
      <c r="C100" t="s">
        <v>245</v>
      </c>
      <c r="D100" s="60">
        <v>0</v>
      </c>
    </row>
    <row r="101" spans="1:4" x14ac:dyDescent="0.25">
      <c r="A101" s="3" t="s">
        <v>246</v>
      </c>
      <c r="B101" t="s">
        <v>238</v>
      </c>
      <c r="C101" t="s">
        <v>247</v>
      </c>
      <c r="D101" s="60">
        <v>0</v>
      </c>
    </row>
    <row r="102" spans="1:4" x14ac:dyDescent="0.25">
      <c r="A102" s="3" t="s">
        <v>248</v>
      </c>
      <c r="B102" t="s">
        <v>238</v>
      </c>
      <c r="C102" t="s">
        <v>249</v>
      </c>
      <c r="D102" s="60">
        <v>0</v>
      </c>
    </row>
    <row r="103" spans="1:4" x14ac:dyDescent="0.25">
      <c r="A103" s="3" t="s">
        <v>250</v>
      </c>
      <c r="B103" t="s">
        <v>251</v>
      </c>
      <c r="C103" t="s">
        <v>252</v>
      </c>
      <c r="D103" s="60">
        <v>0</v>
      </c>
    </row>
    <row r="104" spans="1:4" x14ac:dyDescent="0.25">
      <c r="A104" s="3" t="s">
        <v>253</v>
      </c>
      <c r="B104" t="s">
        <v>251</v>
      </c>
      <c r="C104" t="s">
        <v>254</v>
      </c>
      <c r="D104" s="60">
        <v>10152.370000000001</v>
      </c>
    </row>
    <row r="105" spans="1:4" x14ac:dyDescent="0.25">
      <c r="A105" s="3" t="s">
        <v>255</v>
      </c>
      <c r="B105" t="s">
        <v>251</v>
      </c>
      <c r="C105" t="s">
        <v>256</v>
      </c>
      <c r="D105" s="60">
        <v>0</v>
      </c>
    </row>
    <row r="106" spans="1:4" x14ac:dyDescent="0.25">
      <c r="A106" s="3" t="s">
        <v>257</v>
      </c>
      <c r="B106" t="s">
        <v>258</v>
      </c>
      <c r="C106" t="s">
        <v>259</v>
      </c>
      <c r="D106" s="60">
        <v>16920.59</v>
      </c>
    </row>
    <row r="107" spans="1:4" x14ac:dyDescent="0.25">
      <c r="A107" s="3" t="s">
        <v>260</v>
      </c>
      <c r="B107" t="s">
        <v>258</v>
      </c>
      <c r="C107" t="s">
        <v>261</v>
      </c>
      <c r="D107" s="60">
        <v>0</v>
      </c>
    </row>
    <row r="108" spans="1:4" x14ac:dyDescent="0.25">
      <c r="A108" s="3" t="s">
        <v>262</v>
      </c>
      <c r="B108" t="s">
        <v>258</v>
      </c>
      <c r="C108" t="s">
        <v>263</v>
      </c>
      <c r="D108" s="60">
        <v>0</v>
      </c>
    </row>
    <row r="109" spans="1:4" x14ac:dyDescent="0.25">
      <c r="A109" s="3" t="s">
        <v>264</v>
      </c>
      <c r="B109" t="s">
        <v>258</v>
      </c>
      <c r="C109" t="s">
        <v>265</v>
      </c>
      <c r="D109" s="60">
        <v>0</v>
      </c>
    </row>
    <row r="110" spans="1:4" x14ac:dyDescent="0.25">
      <c r="A110" s="3" t="s">
        <v>266</v>
      </c>
      <c r="B110" t="s">
        <v>267</v>
      </c>
      <c r="C110" t="s">
        <v>268</v>
      </c>
      <c r="D110" s="60">
        <v>0</v>
      </c>
    </row>
    <row r="111" spans="1:4" x14ac:dyDescent="0.25">
      <c r="A111" s="3" t="s">
        <v>269</v>
      </c>
      <c r="B111" t="s">
        <v>267</v>
      </c>
      <c r="C111" t="s">
        <v>270</v>
      </c>
      <c r="D111" s="60">
        <v>0</v>
      </c>
    </row>
    <row r="112" spans="1:4" x14ac:dyDescent="0.25">
      <c r="A112" s="3" t="s">
        <v>271</v>
      </c>
      <c r="B112" t="s">
        <v>267</v>
      </c>
      <c r="C112" t="s">
        <v>272</v>
      </c>
      <c r="D112" s="60">
        <v>297319.15000000002</v>
      </c>
    </row>
    <row r="113" spans="1:4" x14ac:dyDescent="0.25">
      <c r="A113" s="3" t="s">
        <v>273</v>
      </c>
      <c r="B113" t="s">
        <v>274</v>
      </c>
      <c r="C113" t="s">
        <v>275</v>
      </c>
      <c r="D113" s="60">
        <v>0</v>
      </c>
    </row>
    <row r="114" spans="1:4" x14ac:dyDescent="0.25">
      <c r="A114" s="3" t="s">
        <v>276</v>
      </c>
      <c r="B114" t="s">
        <v>277</v>
      </c>
      <c r="C114" t="s">
        <v>278</v>
      </c>
      <c r="D114" s="60">
        <v>54629.69</v>
      </c>
    </row>
    <row r="115" spans="1:4" x14ac:dyDescent="0.25">
      <c r="A115" s="3" t="s">
        <v>279</v>
      </c>
      <c r="B115" t="s">
        <v>280</v>
      </c>
      <c r="C115" t="s">
        <v>281</v>
      </c>
      <c r="D115" s="60">
        <v>28523.39</v>
      </c>
    </row>
    <row r="116" spans="1:4" x14ac:dyDescent="0.25">
      <c r="A116" s="3" t="s">
        <v>282</v>
      </c>
      <c r="B116" t="s">
        <v>280</v>
      </c>
      <c r="C116" t="s">
        <v>283</v>
      </c>
      <c r="D116" s="60">
        <v>0</v>
      </c>
    </row>
    <row r="117" spans="1:4" x14ac:dyDescent="0.25">
      <c r="A117" s="3" t="s">
        <v>284</v>
      </c>
      <c r="B117" t="s">
        <v>280</v>
      </c>
      <c r="C117" t="s">
        <v>285</v>
      </c>
      <c r="D117" s="60">
        <v>11602.64</v>
      </c>
    </row>
    <row r="118" spans="1:4" x14ac:dyDescent="0.25">
      <c r="A118" s="3" t="s">
        <v>286</v>
      </c>
      <c r="B118" t="s">
        <v>287</v>
      </c>
      <c r="C118" t="s">
        <v>288</v>
      </c>
      <c r="D118" s="60">
        <v>152286.07</v>
      </c>
    </row>
    <row r="119" spans="1:4" x14ac:dyDescent="0.25">
      <c r="A119" s="3" t="s">
        <v>289</v>
      </c>
      <c r="B119" t="s">
        <v>287</v>
      </c>
      <c r="C119" t="s">
        <v>290</v>
      </c>
      <c r="D119" s="60">
        <v>0</v>
      </c>
    </row>
    <row r="120" spans="1:4" x14ac:dyDescent="0.25">
      <c r="A120" s="3" t="s">
        <v>291</v>
      </c>
      <c r="B120" t="s">
        <v>292</v>
      </c>
      <c r="C120" t="s">
        <v>293</v>
      </c>
      <c r="D120" s="60">
        <v>33357.93</v>
      </c>
    </row>
    <row r="121" spans="1:4" x14ac:dyDescent="0.25">
      <c r="A121" s="3" t="s">
        <v>294</v>
      </c>
      <c r="B121" t="s">
        <v>292</v>
      </c>
      <c r="C121" t="s">
        <v>295</v>
      </c>
      <c r="D121" s="60">
        <v>267828.90000000002</v>
      </c>
    </row>
    <row r="122" spans="1:4" x14ac:dyDescent="0.25">
      <c r="A122" s="3" t="s">
        <v>296</v>
      </c>
      <c r="B122" t="s">
        <v>292</v>
      </c>
      <c r="C122" t="s">
        <v>297</v>
      </c>
      <c r="D122" s="60">
        <v>0</v>
      </c>
    </row>
    <row r="123" spans="1:4" x14ac:dyDescent="0.25">
      <c r="A123" s="3" t="s">
        <v>298</v>
      </c>
      <c r="B123" t="s">
        <v>292</v>
      </c>
      <c r="C123" t="s">
        <v>299</v>
      </c>
      <c r="D123" s="60">
        <v>31907.34</v>
      </c>
    </row>
    <row r="124" spans="1:4" x14ac:dyDescent="0.25">
      <c r="A124" s="3" t="s">
        <v>300</v>
      </c>
      <c r="B124" t="s">
        <v>301</v>
      </c>
      <c r="C124" t="s">
        <v>302</v>
      </c>
      <c r="D124" s="60">
        <v>12569.66</v>
      </c>
    </row>
    <row r="125" spans="1:4" x14ac:dyDescent="0.25">
      <c r="A125" s="3" t="s">
        <v>303</v>
      </c>
      <c r="B125" t="s">
        <v>301</v>
      </c>
      <c r="C125" t="s">
        <v>304</v>
      </c>
      <c r="D125" s="60">
        <v>14020.01</v>
      </c>
    </row>
    <row r="126" spans="1:4" x14ac:dyDescent="0.25">
      <c r="A126" s="3" t="s">
        <v>305</v>
      </c>
      <c r="B126" t="s">
        <v>301</v>
      </c>
      <c r="C126" t="s">
        <v>306</v>
      </c>
      <c r="D126" s="60">
        <v>0</v>
      </c>
    </row>
    <row r="127" spans="1:4" x14ac:dyDescent="0.25">
      <c r="A127" s="3" t="s">
        <v>307</v>
      </c>
      <c r="B127" t="s">
        <v>301</v>
      </c>
      <c r="C127" t="s">
        <v>308</v>
      </c>
      <c r="D127" s="60">
        <v>0</v>
      </c>
    </row>
    <row r="128" spans="1:4" x14ac:dyDescent="0.25">
      <c r="A128" s="3" t="s">
        <v>309</v>
      </c>
      <c r="B128" t="s">
        <v>301</v>
      </c>
      <c r="C128" t="s">
        <v>310</v>
      </c>
      <c r="D128" s="60">
        <v>0</v>
      </c>
    </row>
    <row r="129" spans="1:4" x14ac:dyDescent="0.25">
      <c r="A129" s="3" t="s">
        <v>311</v>
      </c>
      <c r="B129" t="s">
        <v>301</v>
      </c>
      <c r="C129" t="s">
        <v>312</v>
      </c>
      <c r="D129" s="60">
        <v>0</v>
      </c>
    </row>
    <row r="130" spans="1:4" x14ac:dyDescent="0.25">
      <c r="A130" s="3" t="s">
        <v>313</v>
      </c>
      <c r="B130" t="s">
        <v>314</v>
      </c>
      <c r="C130" t="s">
        <v>315</v>
      </c>
      <c r="D130" s="60">
        <v>0</v>
      </c>
    </row>
    <row r="131" spans="1:4" x14ac:dyDescent="0.25">
      <c r="A131" s="3" t="s">
        <v>316</v>
      </c>
      <c r="B131" t="s">
        <v>314</v>
      </c>
      <c r="C131" t="s">
        <v>317</v>
      </c>
      <c r="D131" s="60">
        <v>0</v>
      </c>
    </row>
    <row r="132" spans="1:4" x14ac:dyDescent="0.25">
      <c r="A132" s="3" t="s">
        <v>318</v>
      </c>
      <c r="B132" t="s">
        <v>319</v>
      </c>
      <c r="C132" t="s">
        <v>320</v>
      </c>
      <c r="D132" s="60">
        <v>0</v>
      </c>
    </row>
    <row r="133" spans="1:4" x14ac:dyDescent="0.25">
      <c r="A133" s="3" t="s">
        <v>321</v>
      </c>
      <c r="B133" t="s">
        <v>319</v>
      </c>
      <c r="C133" t="s">
        <v>322</v>
      </c>
      <c r="D133" s="60">
        <v>14020.01</v>
      </c>
    </row>
    <row r="134" spans="1:4" x14ac:dyDescent="0.25">
      <c r="A134" s="3" t="s">
        <v>323</v>
      </c>
      <c r="B134" t="s">
        <v>324</v>
      </c>
      <c r="C134" t="s">
        <v>325</v>
      </c>
      <c r="D134" s="60">
        <v>34324.75</v>
      </c>
    </row>
    <row r="135" spans="1:4" x14ac:dyDescent="0.25">
      <c r="A135" s="3" t="s">
        <v>326</v>
      </c>
      <c r="B135" t="s">
        <v>324</v>
      </c>
      <c r="C135" t="s">
        <v>327</v>
      </c>
      <c r="D135" s="60">
        <v>0</v>
      </c>
    </row>
    <row r="136" spans="1:4" x14ac:dyDescent="0.25">
      <c r="A136" s="3" t="s">
        <v>328</v>
      </c>
      <c r="B136" t="s">
        <v>329</v>
      </c>
      <c r="C136" t="s">
        <v>330</v>
      </c>
      <c r="D136" s="60">
        <v>28039.78</v>
      </c>
    </row>
    <row r="137" spans="1:4" x14ac:dyDescent="0.25">
      <c r="A137" s="3" t="s">
        <v>331</v>
      </c>
      <c r="B137" t="s">
        <v>332</v>
      </c>
      <c r="C137" t="s">
        <v>333</v>
      </c>
      <c r="D137" s="60">
        <v>0</v>
      </c>
    </row>
    <row r="138" spans="1:4" x14ac:dyDescent="0.25">
      <c r="A138" s="3" t="s">
        <v>334</v>
      </c>
      <c r="B138" t="s">
        <v>332</v>
      </c>
      <c r="C138" t="s">
        <v>335</v>
      </c>
      <c r="D138" s="60">
        <v>31907.58</v>
      </c>
    </row>
    <row r="139" spans="1:4" x14ac:dyDescent="0.25">
      <c r="A139" s="3" t="s">
        <v>336</v>
      </c>
      <c r="B139" t="s">
        <v>332</v>
      </c>
      <c r="C139" t="s">
        <v>337</v>
      </c>
      <c r="D139" s="60">
        <v>21755.21</v>
      </c>
    </row>
    <row r="140" spans="1:4" x14ac:dyDescent="0.25">
      <c r="A140" s="3" t="s">
        <v>338</v>
      </c>
      <c r="B140" t="s">
        <v>332</v>
      </c>
      <c r="C140" t="s">
        <v>339</v>
      </c>
      <c r="D140" s="60">
        <v>0</v>
      </c>
    </row>
    <row r="141" spans="1:4" x14ac:dyDescent="0.25">
      <c r="A141" s="3" t="s">
        <v>340</v>
      </c>
      <c r="B141" t="s">
        <v>341</v>
      </c>
      <c r="C141" t="s">
        <v>342</v>
      </c>
      <c r="D141" s="60">
        <v>205464.13</v>
      </c>
    </row>
    <row r="142" spans="1:4" x14ac:dyDescent="0.25">
      <c r="A142" s="3" t="s">
        <v>343</v>
      </c>
      <c r="B142" t="s">
        <v>341</v>
      </c>
      <c r="C142" t="s">
        <v>344</v>
      </c>
      <c r="D142" s="60">
        <v>112642.97</v>
      </c>
    </row>
    <row r="143" spans="1:4" x14ac:dyDescent="0.25">
      <c r="A143" s="3" t="s">
        <v>345</v>
      </c>
      <c r="B143" t="s">
        <v>346</v>
      </c>
      <c r="C143" t="s">
        <v>347</v>
      </c>
      <c r="D143" s="60">
        <v>7735.16</v>
      </c>
    </row>
    <row r="144" spans="1:4" x14ac:dyDescent="0.25">
      <c r="A144" s="3" t="s">
        <v>348</v>
      </c>
      <c r="B144" t="s">
        <v>346</v>
      </c>
      <c r="C144" t="s">
        <v>349</v>
      </c>
      <c r="D144" s="60">
        <v>0</v>
      </c>
    </row>
    <row r="145" spans="1:4" x14ac:dyDescent="0.25">
      <c r="A145" s="3" t="s">
        <v>350</v>
      </c>
      <c r="B145" t="s">
        <v>351</v>
      </c>
      <c r="C145" t="s">
        <v>352</v>
      </c>
      <c r="D145" s="60">
        <v>0</v>
      </c>
    </row>
    <row r="146" spans="1:4" x14ac:dyDescent="0.25">
      <c r="A146" s="3" t="s">
        <v>353</v>
      </c>
      <c r="B146" t="s">
        <v>351</v>
      </c>
      <c r="C146" t="s">
        <v>354</v>
      </c>
      <c r="D146" s="60">
        <v>0</v>
      </c>
    </row>
    <row r="147" spans="1:4" x14ac:dyDescent="0.25">
      <c r="A147" s="3" t="s">
        <v>355</v>
      </c>
      <c r="B147" t="s">
        <v>351</v>
      </c>
      <c r="C147" t="s">
        <v>356</v>
      </c>
      <c r="D147" s="60">
        <v>0</v>
      </c>
    </row>
    <row r="148" spans="1:4" x14ac:dyDescent="0.25">
      <c r="A148" s="3" t="s">
        <v>357</v>
      </c>
      <c r="B148" t="s">
        <v>358</v>
      </c>
      <c r="C148" t="s">
        <v>359</v>
      </c>
      <c r="D148" s="60">
        <v>7735.16</v>
      </c>
    </row>
    <row r="149" spans="1:4" x14ac:dyDescent="0.25">
      <c r="A149" s="3" t="s">
        <v>360</v>
      </c>
      <c r="B149" t="s">
        <v>358</v>
      </c>
      <c r="C149" t="s">
        <v>361</v>
      </c>
      <c r="D149" s="60">
        <v>81702.45</v>
      </c>
    </row>
    <row r="150" spans="1:4" x14ac:dyDescent="0.25">
      <c r="A150" s="3" t="s">
        <v>362</v>
      </c>
      <c r="B150" t="s">
        <v>358</v>
      </c>
      <c r="C150" t="s">
        <v>363</v>
      </c>
      <c r="D150" s="60">
        <v>8218.65</v>
      </c>
    </row>
    <row r="151" spans="1:4" x14ac:dyDescent="0.25">
      <c r="A151" s="3" t="s">
        <v>364</v>
      </c>
      <c r="B151" t="s">
        <v>365</v>
      </c>
      <c r="C151" t="s">
        <v>366</v>
      </c>
      <c r="D151" s="60">
        <v>0</v>
      </c>
    </row>
    <row r="152" spans="1:4" x14ac:dyDescent="0.25">
      <c r="A152" s="3" t="s">
        <v>367</v>
      </c>
      <c r="B152" t="s">
        <v>365</v>
      </c>
      <c r="C152" t="s">
        <v>368</v>
      </c>
      <c r="D152" s="60">
        <v>0</v>
      </c>
    </row>
    <row r="153" spans="1:4" x14ac:dyDescent="0.25">
      <c r="A153" s="3" t="s">
        <v>369</v>
      </c>
      <c r="B153" t="s">
        <v>365</v>
      </c>
      <c r="C153" t="s">
        <v>370</v>
      </c>
      <c r="D153" s="60">
        <v>46894.45</v>
      </c>
    </row>
    <row r="154" spans="1:4" x14ac:dyDescent="0.25">
      <c r="A154" s="3" t="s">
        <v>371</v>
      </c>
      <c r="B154" t="s">
        <v>372</v>
      </c>
      <c r="C154" t="s">
        <v>373</v>
      </c>
      <c r="D154" s="60">
        <v>0</v>
      </c>
    </row>
    <row r="155" spans="1:4" x14ac:dyDescent="0.25">
      <c r="A155" s="3" t="s">
        <v>374</v>
      </c>
      <c r="B155" t="s">
        <v>375</v>
      </c>
      <c r="C155" t="s">
        <v>376</v>
      </c>
      <c r="D155" s="60">
        <v>27556.29</v>
      </c>
    </row>
    <row r="156" spans="1:4" x14ac:dyDescent="0.25">
      <c r="A156" s="3" t="s">
        <v>377</v>
      </c>
      <c r="B156" t="s">
        <v>375</v>
      </c>
      <c r="C156" t="s">
        <v>378</v>
      </c>
      <c r="D156" s="60">
        <v>0</v>
      </c>
    </row>
    <row r="157" spans="1:4" x14ac:dyDescent="0.25">
      <c r="A157" s="3" t="s">
        <v>379</v>
      </c>
      <c r="B157" t="s">
        <v>380</v>
      </c>
      <c r="C157" t="s">
        <v>381</v>
      </c>
      <c r="D157" s="60">
        <v>7735.04</v>
      </c>
    </row>
    <row r="158" spans="1:4" x14ac:dyDescent="0.25">
      <c r="A158" s="3" t="s">
        <v>382</v>
      </c>
      <c r="B158" t="s">
        <v>380</v>
      </c>
      <c r="C158" t="s">
        <v>383</v>
      </c>
      <c r="D158" s="60">
        <v>0</v>
      </c>
    </row>
    <row r="159" spans="1:4" x14ac:dyDescent="0.25">
      <c r="A159" s="3" t="s">
        <v>384</v>
      </c>
      <c r="B159" t="s">
        <v>385</v>
      </c>
      <c r="C159" t="s">
        <v>386</v>
      </c>
      <c r="D159" s="60">
        <v>313274.64</v>
      </c>
    </row>
    <row r="160" spans="1:4" x14ac:dyDescent="0.25">
      <c r="A160" s="3" t="s">
        <v>387</v>
      </c>
      <c r="B160" t="s">
        <v>388</v>
      </c>
      <c r="C160" t="s">
        <v>389</v>
      </c>
      <c r="D160" s="60">
        <v>0</v>
      </c>
    </row>
    <row r="161" spans="1:4" x14ac:dyDescent="0.25">
      <c r="A161" s="3" t="s">
        <v>390</v>
      </c>
      <c r="B161" t="s">
        <v>388</v>
      </c>
      <c r="C161" t="s">
        <v>391</v>
      </c>
      <c r="D161" s="60">
        <v>16920.310000000001</v>
      </c>
    </row>
    <row r="162" spans="1:4" x14ac:dyDescent="0.25">
      <c r="A162" s="3" t="s">
        <v>392</v>
      </c>
      <c r="B162" t="s">
        <v>393</v>
      </c>
      <c r="C162" t="s">
        <v>394</v>
      </c>
      <c r="D162" s="60">
        <v>0</v>
      </c>
    </row>
    <row r="163" spans="1:4" x14ac:dyDescent="0.25">
      <c r="A163" s="3" t="s">
        <v>395</v>
      </c>
      <c r="B163" t="s">
        <v>393</v>
      </c>
      <c r="C163" t="s">
        <v>396</v>
      </c>
      <c r="D163" s="60">
        <v>7735.12</v>
      </c>
    </row>
    <row r="164" spans="1:4" x14ac:dyDescent="0.25">
      <c r="A164" s="3" t="s">
        <v>397</v>
      </c>
      <c r="B164" t="s">
        <v>393</v>
      </c>
      <c r="C164" t="s">
        <v>398</v>
      </c>
      <c r="D164" s="60">
        <v>0</v>
      </c>
    </row>
    <row r="165" spans="1:4" x14ac:dyDescent="0.25">
      <c r="A165" s="3" t="s">
        <v>399</v>
      </c>
      <c r="B165" t="s">
        <v>393</v>
      </c>
      <c r="C165" t="s">
        <v>400</v>
      </c>
      <c r="D165" s="60">
        <v>0</v>
      </c>
    </row>
    <row r="166" spans="1:4" x14ac:dyDescent="0.25">
      <c r="A166" s="3" t="s">
        <v>401</v>
      </c>
      <c r="B166" t="s">
        <v>393</v>
      </c>
      <c r="C166" t="s">
        <v>402</v>
      </c>
      <c r="D166" s="60">
        <v>0</v>
      </c>
    </row>
    <row r="167" spans="1:4" x14ac:dyDescent="0.25">
      <c r="A167" s="3" t="s">
        <v>403</v>
      </c>
      <c r="B167" t="s">
        <v>404</v>
      </c>
      <c r="C167" t="s">
        <v>405</v>
      </c>
      <c r="D167" s="60">
        <v>84602.55</v>
      </c>
    </row>
    <row r="168" spans="1:4" x14ac:dyDescent="0.25">
      <c r="A168" s="3" t="s">
        <v>406</v>
      </c>
      <c r="B168" t="s">
        <v>404</v>
      </c>
      <c r="C168" t="s">
        <v>407</v>
      </c>
      <c r="D168" s="60">
        <v>39158.89</v>
      </c>
    </row>
    <row r="169" spans="1:4" x14ac:dyDescent="0.25">
      <c r="A169" s="3" t="s">
        <v>408</v>
      </c>
      <c r="B169" t="s">
        <v>404</v>
      </c>
      <c r="C169" t="s">
        <v>409</v>
      </c>
      <c r="D169" s="60">
        <v>130529.86</v>
      </c>
    </row>
    <row r="170" spans="1:4" x14ac:dyDescent="0.25">
      <c r="A170" s="3" t="s">
        <v>410</v>
      </c>
      <c r="B170" t="s">
        <v>404</v>
      </c>
      <c r="C170" t="s">
        <v>411</v>
      </c>
      <c r="D170" s="60">
        <v>80252.14</v>
      </c>
    </row>
    <row r="171" spans="1:4" x14ac:dyDescent="0.25">
      <c r="A171" s="3" t="s">
        <v>412</v>
      </c>
      <c r="B171" t="s">
        <v>404</v>
      </c>
      <c r="C171" t="s">
        <v>413</v>
      </c>
      <c r="D171" s="60">
        <v>44477.04</v>
      </c>
    </row>
    <row r="172" spans="1:4" x14ac:dyDescent="0.25">
      <c r="A172" s="3" t="s">
        <v>414</v>
      </c>
      <c r="B172" t="s">
        <v>404</v>
      </c>
      <c r="C172" t="s">
        <v>415</v>
      </c>
      <c r="D172" s="60">
        <v>1598271.54</v>
      </c>
    </row>
    <row r="173" spans="1:4" x14ac:dyDescent="0.25">
      <c r="A173" s="3" t="s">
        <v>416</v>
      </c>
      <c r="B173" t="s">
        <v>404</v>
      </c>
      <c r="C173" t="s">
        <v>417</v>
      </c>
      <c r="D173" s="60">
        <v>26589.27</v>
      </c>
    </row>
    <row r="174" spans="1:4" x14ac:dyDescent="0.25">
      <c r="A174" s="3" t="s">
        <v>418</v>
      </c>
      <c r="B174" t="s">
        <v>404</v>
      </c>
      <c r="C174" t="s">
        <v>419</v>
      </c>
      <c r="D174" s="60">
        <v>149868.57999999999</v>
      </c>
    </row>
    <row r="175" spans="1:4" x14ac:dyDescent="0.25">
      <c r="A175" s="3" t="s">
        <v>420</v>
      </c>
      <c r="B175" t="s">
        <v>404</v>
      </c>
      <c r="C175" t="s">
        <v>421</v>
      </c>
      <c r="D175" s="60">
        <v>28040.02</v>
      </c>
    </row>
    <row r="176" spans="1:4" x14ac:dyDescent="0.25">
      <c r="A176" s="3" t="s">
        <v>422</v>
      </c>
      <c r="B176" t="s">
        <v>404</v>
      </c>
      <c r="C176" t="s">
        <v>423</v>
      </c>
      <c r="D176" s="60">
        <v>0</v>
      </c>
    </row>
    <row r="177" spans="1:5" x14ac:dyDescent="0.25">
      <c r="A177" s="3" t="s">
        <v>424</v>
      </c>
      <c r="B177" t="s">
        <v>404</v>
      </c>
      <c r="C177" t="s">
        <v>425</v>
      </c>
      <c r="D177" s="60">
        <v>0</v>
      </c>
    </row>
    <row r="178" spans="1:5" x14ac:dyDescent="0.25">
      <c r="A178" s="3" t="s">
        <v>426</v>
      </c>
      <c r="B178" t="s">
        <v>404</v>
      </c>
      <c r="C178" t="s">
        <v>427</v>
      </c>
      <c r="D178" s="60">
        <v>0</v>
      </c>
    </row>
    <row r="179" spans="1:5" x14ac:dyDescent="0.25">
      <c r="A179" s="71" t="s">
        <v>485</v>
      </c>
      <c r="B179" t="s">
        <v>428</v>
      </c>
      <c r="C179" t="s">
        <v>429</v>
      </c>
      <c r="D179" s="60">
        <v>67682.600000000006</v>
      </c>
    </row>
    <row r="180" spans="1:5" x14ac:dyDescent="0.25">
      <c r="A180" s="71" t="s">
        <v>486</v>
      </c>
      <c r="B180" t="s">
        <v>428</v>
      </c>
      <c r="C180" t="s">
        <v>430</v>
      </c>
      <c r="D180" s="60">
        <v>48344.68</v>
      </c>
    </row>
    <row r="181" spans="1:5" x14ac:dyDescent="0.25">
      <c r="A181" s="71" t="s">
        <v>487</v>
      </c>
      <c r="B181" t="s">
        <v>428</v>
      </c>
      <c r="C181" t="s">
        <v>431</v>
      </c>
      <c r="D181" s="60">
        <v>0</v>
      </c>
    </row>
    <row r="182" spans="1:5" x14ac:dyDescent="0.25">
      <c r="A182" s="71" t="s">
        <v>488</v>
      </c>
      <c r="B182" t="s">
        <v>428</v>
      </c>
      <c r="C182" t="s">
        <v>432</v>
      </c>
      <c r="D182" s="60">
        <v>0</v>
      </c>
    </row>
    <row r="183" spans="1:5" x14ac:dyDescent="0.25">
      <c r="A183" s="71" t="s">
        <v>489</v>
      </c>
      <c r="B183" s="9" t="s">
        <v>433</v>
      </c>
      <c r="C183" t="s">
        <v>434</v>
      </c>
      <c r="D183" s="60">
        <v>702987.98</v>
      </c>
    </row>
    <row r="184" spans="1:5" x14ac:dyDescent="0.25">
      <c r="A184" s="54">
        <v>8041</v>
      </c>
      <c r="B184" s="54">
        <v>8041</v>
      </c>
      <c r="C184" s="9" t="s">
        <v>435</v>
      </c>
      <c r="D184" s="60">
        <f>IFERROR(VLOOKUP(A184,'[1]Grantees Page'!$C$2:$P$152,14,FALSE),0)</f>
        <v>0</v>
      </c>
    </row>
    <row r="185" spans="1:5" x14ac:dyDescent="0.25">
      <c r="A185" s="54">
        <v>8042</v>
      </c>
      <c r="B185" s="54">
        <v>8042</v>
      </c>
      <c r="C185" s="9" t="s">
        <v>436</v>
      </c>
      <c r="D185" s="60">
        <f>IFERROR(VLOOKUP(A185,'[1]Grantees Page'!$C$2:$P$152,14,FALSE),0)</f>
        <v>0</v>
      </c>
    </row>
    <row r="186" spans="1:5" x14ac:dyDescent="0.25">
      <c r="A186" s="54">
        <v>9025</v>
      </c>
      <c r="B186" s="54">
        <v>9025</v>
      </c>
      <c r="C186" s="9" t="s">
        <v>437</v>
      </c>
      <c r="D186" s="60">
        <f>IFERROR(VLOOKUP(A186,'[1]Grantees Page'!$C$2:$P$152,14,FALSE),0)</f>
        <v>0</v>
      </c>
    </row>
    <row r="187" spans="1:5" x14ac:dyDescent="0.25">
      <c r="A187" s="3">
        <v>9030</v>
      </c>
      <c r="B187" s="3">
        <v>9030</v>
      </c>
      <c r="C187" t="s">
        <v>438</v>
      </c>
      <c r="D187" s="60">
        <f>IFERROR(VLOOKUP(A187,'[1]Grantees Page'!$C$2:$P$152,14,FALSE),0)</f>
        <v>0</v>
      </c>
      <c r="E187" s="1"/>
    </row>
    <row r="188" spans="1:5" x14ac:dyDescent="0.25">
      <c r="A188" s="3">
        <v>9035</v>
      </c>
      <c r="B188" s="3">
        <v>9035</v>
      </c>
      <c r="C188" t="s">
        <v>439</v>
      </c>
      <c r="D188" s="60">
        <f>IFERROR(VLOOKUP(A188,'[1]Grantees Page'!$C$2:$P$152,14,FALSE),0)</f>
        <v>0</v>
      </c>
    </row>
    <row r="189" spans="1:5" x14ac:dyDescent="0.25">
      <c r="A189" s="3">
        <v>9040</v>
      </c>
      <c r="B189" s="3">
        <v>9040</v>
      </c>
      <c r="C189" t="s">
        <v>440</v>
      </c>
      <c r="D189" s="60">
        <f>IFERROR(VLOOKUP(A189,'[1]Grantees Page'!$C$2:$P$152,14,FALSE),0)</f>
        <v>0</v>
      </c>
    </row>
    <row r="190" spans="1:5" x14ac:dyDescent="0.25">
      <c r="A190" s="3">
        <v>9045</v>
      </c>
      <c r="B190" s="3">
        <v>9045</v>
      </c>
      <c r="C190" t="s">
        <v>441</v>
      </c>
      <c r="D190" s="60">
        <f>IFERROR(VLOOKUP(A190,'[1]Grantees Page'!$C$2:$P$152,14,FALSE),0)</f>
        <v>0</v>
      </c>
    </row>
    <row r="191" spans="1:5" x14ac:dyDescent="0.25">
      <c r="A191" s="3">
        <v>9050</v>
      </c>
      <c r="B191" s="3">
        <v>9050</v>
      </c>
      <c r="C191" t="s">
        <v>442</v>
      </c>
      <c r="D191" s="60">
        <f>IFERROR(VLOOKUP(A191,'[1]Grantees Page'!$C$2:$P$152,14,FALSE),0)</f>
        <v>0</v>
      </c>
    </row>
    <row r="192" spans="1:5" x14ac:dyDescent="0.25">
      <c r="A192" s="3">
        <v>9055</v>
      </c>
      <c r="B192" s="3">
        <v>9055</v>
      </c>
      <c r="C192" t="s">
        <v>443</v>
      </c>
      <c r="D192" s="60">
        <f>IFERROR(VLOOKUP(A192,'[1]Grantees Page'!$C$2:$P$152,14,FALSE),0)</f>
        <v>0</v>
      </c>
    </row>
    <row r="193" spans="1:4" x14ac:dyDescent="0.25">
      <c r="A193" s="3">
        <v>9060</v>
      </c>
      <c r="B193" s="3">
        <v>9060</v>
      </c>
      <c r="C193" t="s">
        <v>444</v>
      </c>
      <c r="D193" s="60">
        <f>IFERROR(VLOOKUP(A193,'[1]Grantees Page'!$C$2:$P$152,14,FALSE),0)</f>
        <v>0</v>
      </c>
    </row>
    <row r="194" spans="1:4" x14ac:dyDescent="0.25">
      <c r="A194" s="3">
        <v>9075</v>
      </c>
      <c r="B194" s="3">
        <v>9075</v>
      </c>
      <c r="C194" t="s">
        <v>445</v>
      </c>
      <c r="D194" s="60">
        <f>IFERROR(VLOOKUP(A194,'[1]Grantees Page'!$C$2:$P$152,14,FALSE),0)</f>
        <v>0</v>
      </c>
    </row>
    <row r="195" spans="1:4" x14ac:dyDescent="0.25">
      <c r="A195" s="3">
        <v>9095</v>
      </c>
      <c r="B195" s="3">
        <v>9095</v>
      </c>
      <c r="C195" t="s">
        <v>446</v>
      </c>
      <c r="D195" s="60">
        <f>IFERROR(VLOOKUP(A195,'[1]Grantees Page'!$C$2:$P$152,14,FALSE),0)</f>
        <v>0</v>
      </c>
    </row>
    <row r="196" spans="1:4" x14ac:dyDescent="0.25">
      <c r="A196" s="3">
        <v>9120</v>
      </c>
      <c r="B196" s="3">
        <v>9120</v>
      </c>
      <c r="C196" t="s">
        <v>447</v>
      </c>
      <c r="D196" s="60">
        <f>IFERROR(VLOOKUP(A196,'[1]Grantees Page'!$C$2:$P$152,14,FALSE),0)</f>
        <v>0</v>
      </c>
    </row>
    <row r="197" spans="1:4" x14ac:dyDescent="0.25">
      <c r="A197" s="3">
        <v>9125</v>
      </c>
      <c r="B197" s="3">
        <v>9125</v>
      </c>
      <c r="C197" t="s">
        <v>448</v>
      </c>
      <c r="D197" s="60">
        <f>IFERROR(VLOOKUP(A197,'[1]Grantees Page'!$C$2:$P$152,14,FALSE),0)</f>
        <v>0</v>
      </c>
    </row>
    <row r="198" spans="1:4" x14ac:dyDescent="0.25">
      <c r="A198" s="3">
        <v>9130</v>
      </c>
      <c r="B198" s="3">
        <v>9130</v>
      </c>
      <c r="C198" t="s">
        <v>449</v>
      </c>
      <c r="D198" s="60">
        <f>IFERROR(VLOOKUP(A198,'[1]Grantees Page'!$C$2:$P$152,14,FALSE),0)</f>
        <v>0</v>
      </c>
    </row>
    <row r="199" spans="1:4" x14ac:dyDescent="0.25">
      <c r="A199" s="3">
        <v>9135</v>
      </c>
      <c r="B199" s="3">
        <v>9135</v>
      </c>
      <c r="C199" t="s">
        <v>450</v>
      </c>
      <c r="D199" s="60">
        <f>IFERROR(VLOOKUP(A199,'[1]Grantees Page'!$C$2:$P$152,14,FALSE),0)</f>
        <v>0</v>
      </c>
    </row>
    <row r="200" spans="1:4" x14ac:dyDescent="0.25">
      <c r="A200" s="3">
        <v>9140</v>
      </c>
      <c r="B200" s="3">
        <v>9140</v>
      </c>
      <c r="C200" t="s">
        <v>451</v>
      </c>
      <c r="D200" s="60">
        <f>IFERROR(VLOOKUP(A200,'[1]Grantees Page'!$C$2:$P$152,14,FALSE),0)</f>
        <v>0</v>
      </c>
    </row>
    <row r="201" spans="1:4" x14ac:dyDescent="0.25">
      <c r="A201" s="3">
        <v>9145</v>
      </c>
      <c r="B201" s="3">
        <v>9145</v>
      </c>
      <c r="C201" t="s">
        <v>452</v>
      </c>
      <c r="D201" s="60">
        <f>IFERROR(VLOOKUP(A201,'[1]Grantees Page'!$C$2:$P$152,14,FALSE),0)</f>
        <v>0</v>
      </c>
    </row>
    <row r="202" spans="1:4" x14ac:dyDescent="0.25">
      <c r="A202" s="3">
        <v>9150</v>
      </c>
      <c r="B202" s="3">
        <v>9150</v>
      </c>
      <c r="C202" t="s">
        <v>453</v>
      </c>
      <c r="D202" s="60">
        <f>IFERROR(VLOOKUP(A202,'[1]Grantees Page'!$C$2:$P$152,14,FALSE),0)</f>
        <v>0</v>
      </c>
    </row>
    <row r="203" spans="1:4" x14ac:dyDescent="0.25">
      <c r="A203" s="3">
        <v>9160</v>
      </c>
      <c r="B203" s="3">
        <v>9160</v>
      </c>
      <c r="C203" t="s">
        <v>454</v>
      </c>
      <c r="D203" s="60">
        <f>IFERROR(VLOOKUP(A203,'[1]Grantees Page'!$C$2:$P$152,14,FALSE),0)</f>
        <v>0</v>
      </c>
    </row>
    <row r="204" spans="1:4" x14ac:dyDescent="0.25">
      <c r="A204" s="3">
        <v>9165</v>
      </c>
      <c r="B204" s="3">
        <v>9165</v>
      </c>
      <c r="C204" t="s">
        <v>455</v>
      </c>
      <c r="D204" s="60">
        <f>IFERROR(VLOOKUP(A204,'[1]Grantees Page'!$C$2:$P$152,14,FALSE),0)</f>
        <v>0</v>
      </c>
    </row>
    <row r="205" spans="1:4" x14ac:dyDescent="0.25">
      <c r="A205" s="3">
        <v>9170</v>
      </c>
      <c r="B205" s="3">
        <v>9170</v>
      </c>
      <c r="C205" t="s">
        <v>456</v>
      </c>
      <c r="D205" s="60">
        <f>IFERROR(VLOOKUP(A205,'[1]Grantees Page'!$C$2:$P$152,14,FALSE),0)</f>
        <v>0</v>
      </c>
    </row>
    <row r="206" spans="1:4" x14ac:dyDescent="0.25">
      <c r="A206" s="3">
        <v>9175</v>
      </c>
      <c r="B206" s="3">
        <v>9175</v>
      </c>
      <c r="C206" t="s">
        <v>457</v>
      </c>
      <c r="D206" s="60">
        <f>IFERROR(VLOOKUP(A206,'[1]Grantees Page'!$C$2:$P$152,14,FALSE),0)</f>
        <v>0</v>
      </c>
    </row>
    <row r="207" spans="1:4" x14ac:dyDescent="0.25">
      <c r="D207" s="61">
        <f>SUM(D5:D206)</f>
        <v>34316545.789999992</v>
      </c>
    </row>
    <row r="208" spans="1:4" x14ac:dyDescent="0.25">
      <c r="D208" s="49"/>
    </row>
    <row r="209" spans="4:4" x14ac:dyDescent="0.25">
      <c r="D209" s="49"/>
    </row>
    <row r="210" spans="4:4" x14ac:dyDescent="0.25">
      <c r="D210" s="49"/>
    </row>
    <row r="211" spans="4:4" x14ac:dyDescent="0.25">
      <c r="D211" s="49"/>
    </row>
    <row r="212" spans="4:4" x14ac:dyDescent="0.25">
      <c r="D212" s="49"/>
    </row>
    <row r="213" spans="4:4" x14ac:dyDescent="0.25">
      <c r="D213" s="49"/>
    </row>
    <row r="214" spans="4:4" x14ac:dyDescent="0.25">
      <c r="D214" s="49"/>
    </row>
    <row r="215" spans="4:4" x14ac:dyDescent="0.25">
      <c r="D215" s="49"/>
    </row>
    <row r="216" spans="4:4" x14ac:dyDescent="0.25">
      <c r="D216" s="49"/>
    </row>
    <row r="217" spans="4:4" x14ac:dyDescent="0.25">
      <c r="D217" s="49"/>
    </row>
    <row r="218" spans="4:4" x14ac:dyDescent="0.25">
      <c r="D218" s="49"/>
    </row>
    <row r="219" spans="4:4" x14ac:dyDescent="0.25">
      <c r="D219" s="49"/>
    </row>
    <row r="220" spans="4:4" x14ac:dyDescent="0.25">
      <c r="D220" s="1"/>
    </row>
    <row r="221" spans="4:4" x14ac:dyDescent="0.25">
      <c r="D221" s="1"/>
    </row>
  </sheetData>
  <phoneticPr fontId="3" type="noConversion"/>
  <pageMargins left="0.75" right="0.75" top="1" bottom="1" header="0.5" footer="0.5"/>
  <pageSetup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66FF99"/>
    <pageSetUpPr fitToPage="1"/>
  </sheetPr>
  <dimension ref="A2:K217"/>
  <sheetViews>
    <sheetView workbookViewId="0">
      <pane xSplit="3" ySplit="8" topLeftCell="D9" activePane="bottomRight" state="frozenSplit"/>
      <selection activeCell="D6" sqref="D6"/>
      <selection pane="topRight" activeCell="D6" sqref="D6"/>
      <selection pane="bottomLeft" activeCell="D6" sqref="D6"/>
      <selection pane="bottomRight" activeCell="F34" sqref="F34"/>
    </sheetView>
  </sheetViews>
  <sheetFormatPr defaultRowHeight="12.5" x14ac:dyDescent="0.25"/>
  <cols>
    <col min="1" max="1" width="9.1796875" style="3" customWidth="1"/>
    <col min="2" max="2" width="18.54296875" customWidth="1"/>
    <col min="3" max="3" width="33.1796875" customWidth="1"/>
    <col min="4" max="10" width="19.54296875" customWidth="1"/>
    <col min="11" max="11" width="10.54296875" bestFit="1" customWidth="1"/>
  </cols>
  <sheetData>
    <row r="2" spans="1:10" x14ac:dyDescent="0.25">
      <c r="A2" s="3" t="s">
        <v>490</v>
      </c>
      <c r="C2" s="2" t="s">
        <v>491</v>
      </c>
      <c r="D2" s="2"/>
      <c r="E2" s="2"/>
      <c r="F2" s="2"/>
    </row>
    <row r="3" spans="1:10" x14ac:dyDescent="0.25">
      <c r="B3" t="s">
        <v>492</v>
      </c>
      <c r="C3" s="2" t="s">
        <v>493</v>
      </c>
      <c r="D3" s="2"/>
      <c r="E3" s="2"/>
      <c r="F3" s="2"/>
    </row>
    <row r="5" spans="1:10" ht="13" x14ac:dyDescent="0.3">
      <c r="D5" s="11" t="s">
        <v>494</v>
      </c>
      <c r="E5" s="11" t="s">
        <v>494</v>
      </c>
      <c r="F5" s="11" t="s">
        <v>494</v>
      </c>
      <c r="G5" s="11" t="s">
        <v>494</v>
      </c>
      <c r="H5" s="11" t="s">
        <v>494</v>
      </c>
      <c r="I5" s="11" t="s">
        <v>494</v>
      </c>
    </row>
    <row r="6" spans="1:10" ht="13" x14ac:dyDescent="0.3">
      <c r="A6" s="3" t="s">
        <v>0</v>
      </c>
      <c r="B6" t="s">
        <v>1</v>
      </c>
      <c r="C6" t="s">
        <v>2</v>
      </c>
      <c r="D6" s="11" t="s">
        <v>495</v>
      </c>
      <c r="E6" s="11" t="s">
        <v>496</v>
      </c>
      <c r="F6" s="11" t="s">
        <v>497</v>
      </c>
      <c r="G6" s="11" t="s">
        <v>498</v>
      </c>
      <c r="H6" s="11" t="s">
        <v>499</v>
      </c>
      <c r="I6" s="11" t="s">
        <v>500</v>
      </c>
      <c r="J6" s="3" t="s">
        <v>501</v>
      </c>
    </row>
    <row r="7" spans="1:10" ht="13" x14ac:dyDescent="0.3">
      <c r="D7" s="11" t="s">
        <v>502</v>
      </c>
      <c r="E7" s="11" t="s">
        <v>503</v>
      </c>
      <c r="F7" s="11" t="s">
        <v>504</v>
      </c>
      <c r="G7" s="11" t="s">
        <v>504</v>
      </c>
      <c r="H7" s="11" t="s">
        <v>505</v>
      </c>
      <c r="I7" s="11" t="s">
        <v>504</v>
      </c>
      <c r="J7" s="3" t="s">
        <v>506</v>
      </c>
    </row>
    <row r="8" spans="1:10" ht="13" x14ac:dyDescent="0.3">
      <c r="D8" s="11" t="s">
        <v>507</v>
      </c>
      <c r="E8" s="11"/>
      <c r="F8" s="11" t="s">
        <v>508</v>
      </c>
      <c r="G8" s="11" t="s">
        <v>509</v>
      </c>
      <c r="H8" s="11"/>
      <c r="I8" s="11" t="s">
        <v>484</v>
      </c>
      <c r="J8" s="3"/>
    </row>
    <row r="9" spans="1:10" x14ac:dyDescent="0.25">
      <c r="H9" t="s">
        <v>510</v>
      </c>
    </row>
    <row r="10" spans="1:10" x14ac:dyDescent="0.25">
      <c r="A10" s="3" t="s">
        <v>18</v>
      </c>
      <c r="B10" t="s">
        <v>19</v>
      </c>
      <c r="C10" t="s">
        <v>20</v>
      </c>
      <c r="D10" s="46"/>
      <c r="E10" s="46"/>
      <c r="F10" s="46"/>
      <c r="G10" s="46"/>
      <c r="H10" s="46"/>
      <c r="I10" s="46"/>
      <c r="J10" s="10">
        <f>SUM(D10:I10)</f>
        <v>0</v>
      </c>
    </row>
    <row r="11" spans="1:10" x14ac:dyDescent="0.25">
      <c r="A11" s="3" t="s">
        <v>21</v>
      </c>
      <c r="B11" t="s">
        <v>19</v>
      </c>
      <c r="C11" t="s">
        <v>22</v>
      </c>
      <c r="D11" s="46">
        <v>-810613.51</v>
      </c>
      <c r="E11" s="46"/>
      <c r="F11" s="46"/>
      <c r="G11" s="46">
        <v>29980.880000000001</v>
      </c>
      <c r="H11" s="46"/>
      <c r="I11" s="46"/>
      <c r="J11" s="10">
        <f t="shared" ref="J11:J74" si="0">SUM(D11:I11)</f>
        <v>-780632.63</v>
      </c>
    </row>
    <row r="12" spans="1:10" x14ac:dyDescent="0.25">
      <c r="A12" s="3" t="s">
        <v>23</v>
      </c>
      <c r="B12" t="s">
        <v>19</v>
      </c>
      <c r="C12" t="s">
        <v>24</v>
      </c>
      <c r="D12" s="46"/>
      <c r="E12" s="46"/>
      <c r="F12" s="46"/>
      <c r="G12" s="46"/>
      <c r="H12" s="46"/>
      <c r="I12" s="46"/>
      <c r="J12" s="10">
        <f t="shared" si="0"/>
        <v>0</v>
      </c>
    </row>
    <row r="13" spans="1:10" x14ac:dyDescent="0.25">
      <c r="A13" s="3" t="s">
        <v>25</v>
      </c>
      <c r="B13" t="s">
        <v>19</v>
      </c>
      <c r="C13" t="s">
        <v>26</v>
      </c>
      <c r="D13" s="46"/>
      <c r="E13" s="46"/>
      <c r="F13" s="46"/>
      <c r="G13" s="46"/>
      <c r="H13" s="46"/>
      <c r="I13" s="46"/>
      <c r="J13" s="10">
        <f>SUM(D13:I13)</f>
        <v>0</v>
      </c>
    </row>
    <row r="14" spans="1:10" x14ac:dyDescent="0.25">
      <c r="A14" s="3" t="s">
        <v>27</v>
      </c>
      <c r="B14" t="s">
        <v>19</v>
      </c>
      <c r="C14" t="s">
        <v>28</v>
      </c>
      <c r="D14" s="46"/>
      <c r="E14" s="46"/>
      <c r="F14" s="46"/>
      <c r="G14" s="46"/>
      <c r="H14" s="46"/>
      <c r="I14" s="46"/>
      <c r="J14" s="10">
        <f t="shared" si="0"/>
        <v>0</v>
      </c>
    </row>
    <row r="15" spans="1:10" x14ac:dyDescent="0.25">
      <c r="A15" s="3" t="s">
        <v>29</v>
      </c>
      <c r="B15" t="s">
        <v>19</v>
      </c>
      <c r="C15" t="s">
        <v>30</v>
      </c>
      <c r="D15" s="46"/>
      <c r="E15" s="46"/>
      <c r="F15" s="46"/>
      <c r="G15" s="46"/>
      <c r="H15" s="46"/>
      <c r="I15" s="46"/>
      <c r="J15" s="10">
        <f t="shared" si="0"/>
        <v>0</v>
      </c>
    </row>
    <row r="16" spans="1:10" x14ac:dyDescent="0.25">
      <c r="A16" s="3" t="s">
        <v>31</v>
      </c>
      <c r="B16" t="s">
        <v>19</v>
      </c>
      <c r="C16" t="s">
        <v>32</v>
      </c>
      <c r="D16" s="46">
        <v>-14631.81</v>
      </c>
      <c r="E16" s="46"/>
      <c r="F16" s="46"/>
      <c r="G16" s="46">
        <v>43979.48</v>
      </c>
      <c r="H16" s="46"/>
      <c r="I16" s="46"/>
      <c r="J16" s="10">
        <f t="shared" si="0"/>
        <v>29347.670000000006</v>
      </c>
    </row>
    <row r="17" spans="1:10" x14ac:dyDescent="0.25">
      <c r="A17" s="3" t="s">
        <v>33</v>
      </c>
      <c r="B17" t="s">
        <v>34</v>
      </c>
      <c r="C17" t="s">
        <v>35</v>
      </c>
      <c r="D17" s="46"/>
      <c r="E17" s="46"/>
      <c r="F17" s="46"/>
      <c r="G17" s="46"/>
      <c r="H17" s="46"/>
      <c r="I17" s="46"/>
      <c r="J17" s="10">
        <f t="shared" si="0"/>
        <v>0</v>
      </c>
    </row>
    <row r="18" spans="1:10" x14ac:dyDescent="0.25">
      <c r="A18" s="3" t="s">
        <v>36</v>
      </c>
      <c r="B18" t="s">
        <v>34</v>
      </c>
      <c r="C18" t="s">
        <v>37</v>
      </c>
      <c r="D18" s="46"/>
      <c r="E18" s="46"/>
      <c r="F18" s="46"/>
      <c r="G18" s="46"/>
      <c r="H18" s="46"/>
      <c r="I18" s="46"/>
      <c r="J18" s="10">
        <f t="shared" si="0"/>
        <v>0</v>
      </c>
    </row>
    <row r="19" spans="1:10" x14ac:dyDescent="0.25">
      <c r="A19" s="3" t="s">
        <v>38</v>
      </c>
      <c r="B19" t="s">
        <v>39</v>
      </c>
      <c r="C19" t="s">
        <v>40</v>
      </c>
      <c r="D19" s="46"/>
      <c r="E19" s="46"/>
      <c r="F19" s="46"/>
      <c r="G19" s="46"/>
      <c r="H19" s="46"/>
      <c r="I19" s="46"/>
      <c r="J19" s="10">
        <f t="shared" si="0"/>
        <v>0</v>
      </c>
    </row>
    <row r="20" spans="1:10" x14ac:dyDescent="0.25">
      <c r="A20" s="3" t="s">
        <v>41</v>
      </c>
      <c r="B20" t="s">
        <v>39</v>
      </c>
      <c r="C20" t="s">
        <v>42</v>
      </c>
      <c r="D20" s="46"/>
      <c r="E20" s="46"/>
      <c r="F20" s="46"/>
      <c r="G20" s="46"/>
      <c r="H20" s="46"/>
      <c r="I20" s="46"/>
      <c r="J20" s="10">
        <f t="shared" si="0"/>
        <v>0</v>
      </c>
    </row>
    <row r="21" spans="1:10" x14ac:dyDescent="0.25">
      <c r="A21" s="3" t="s">
        <v>43</v>
      </c>
      <c r="B21" t="s">
        <v>39</v>
      </c>
      <c r="C21" t="s">
        <v>44</v>
      </c>
      <c r="D21" s="46"/>
      <c r="E21" s="46"/>
      <c r="F21" s="46"/>
      <c r="G21" s="46"/>
      <c r="H21" s="46"/>
      <c r="I21" s="46"/>
      <c r="J21" s="10">
        <f t="shared" si="0"/>
        <v>0</v>
      </c>
    </row>
    <row r="22" spans="1:10" x14ac:dyDescent="0.25">
      <c r="A22" s="3" t="s">
        <v>45</v>
      </c>
      <c r="B22" t="s">
        <v>39</v>
      </c>
      <c r="C22" t="s">
        <v>46</v>
      </c>
      <c r="D22" s="46"/>
      <c r="E22" s="46"/>
      <c r="F22" s="46"/>
      <c r="G22" s="46"/>
      <c r="H22" s="46"/>
      <c r="I22" s="46"/>
      <c r="J22" s="10">
        <f t="shared" si="0"/>
        <v>0</v>
      </c>
    </row>
    <row r="23" spans="1:10" x14ac:dyDescent="0.25">
      <c r="A23" s="3" t="s">
        <v>47</v>
      </c>
      <c r="B23" t="s">
        <v>39</v>
      </c>
      <c r="C23" t="s">
        <v>48</v>
      </c>
      <c r="D23" s="46"/>
      <c r="E23" s="46"/>
      <c r="F23" s="46"/>
      <c r="G23" s="46"/>
      <c r="H23" s="46"/>
      <c r="I23" s="46"/>
      <c r="J23" s="10">
        <f t="shared" si="0"/>
        <v>0</v>
      </c>
    </row>
    <row r="24" spans="1:10" x14ac:dyDescent="0.25">
      <c r="A24" s="3" t="s">
        <v>49</v>
      </c>
      <c r="B24" t="s">
        <v>39</v>
      </c>
      <c r="C24" t="s">
        <v>50</v>
      </c>
      <c r="D24" s="46"/>
      <c r="E24" s="46"/>
      <c r="F24" s="46"/>
      <c r="G24" s="46"/>
      <c r="H24" s="46"/>
      <c r="I24" s="46"/>
      <c r="J24" s="10">
        <f t="shared" si="0"/>
        <v>0</v>
      </c>
    </row>
    <row r="25" spans="1:10" x14ac:dyDescent="0.25">
      <c r="A25" s="3" t="s">
        <v>51</v>
      </c>
      <c r="B25" t="s">
        <v>39</v>
      </c>
      <c r="C25" t="s">
        <v>52</v>
      </c>
      <c r="D25" s="46">
        <v>58857.51</v>
      </c>
      <c r="E25" s="46"/>
      <c r="F25" s="46"/>
      <c r="G25" s="46">
        <v>24463.53</v>
      </c>
      <c r="H25" s="46"/>
      <c r="I25" s="46"/>
      <c r="J25" s="10">
        <f t="shared" si="0"/>
        <v>83321.040000000008</v>
      </c>
    </row>
    <row r="26" spans="1:10" x14ac:dyDescent="0.25">
      <c r="A26" s="3" t="s">
        <v>53</v>
      </c>
      <c r="B26" t="s">
        <v>54</v>
      </c>
      <c r="C26" t="s">
        <v>55</v>
      </c>
      <c r="D26" s="46"/>
      <c r="E26" s="46"/>
      <c r="F26" s="46"/>
      <c r="G26" s="46"/>
      <c r="H26" s="46"/>
      <c r="I26" s="46"/>
      <c r="J26" s="10">
        <f t="shared" si="0"/>
        <v>0</v>
      </c>
    </row>
    <row r="27" spans="1:10" x14ac:dyDescent="0.25">
      <c r="A27" s="3" t="s">
        <v>56</v>
      </c>
      <c r="B27" t="s">
        <v>57</v>
      </c>
      <c r="C27" t="s">
        <v>58</v>
      </c>
      <c r="D27" s="46"/>
      <c r="E27" s="46"/>
      <c r="F27" s="46"/>
      <c r="G27" s="46"/>
      <c r="H27" s="46"/>
      <c r="I27" s="46"/>
      <c r="J27" s="10">
        <f t="shared" si="0"/>
        <v>0</v>
      </c>
    </row>
    <row r="28" spans="1:10" x14ac:dyDescent="0.25">
      <c r="A28" s="3" t="s">
        <v>59</v>
      </c>
      <c r="B28" t="s">
        <v>57</v>
      </c>
      <c r="C28" t="s">
        <v>60</v>
      </c>
      <c r="D28" s="46">
        <v>9932.17</v>
      </c>
      <c r="E28" s="46"/>
      <c r="F28" s="46"/>
      <c r="G28" s="46">
        <v>-1620.84</v>
      </c>
      <c r="H28" s="46"/>
      <c r="I28" s="46"/>
      <c r="J28" s="10">
        <f t="shared" si="0"/>
        <v>8311.33</v>
      </c>
    </row>
    <row r="29" spans="1:10" x14ac:dyDescent="0.25">
      <c r="A29" s="3" t="s">
        <v>61</v>
      </c>
      <c r="B29" t="s">
        <v>57</v>
      </c>
      <c r="C29" t="s">
        <v>62</v>
      </c>
      <c r="D29" s="46"/>
      <c r="E29" s="46"/>
      <c r="F29" s="46"/>
      <c r="G29" s="46"/>
      <c r="H29" s="46"/>
      <c r="I29" s="46"/>
      <c r="J29" s="10">
        <f t="shared" si="0"/>
        <v>0</v>
      </c>
    </row>
    <row r="30" spans="1:10" x14ac:dyDescent="0.25">
      <c r="A30" s="3" t="s">
        <v>63</v>
      </c>
      <c r="B30" t="s">
        <v>57</v>
      </c>
      <c r="C30" t="s">
        <v>64</v>
      </c>
      <c r="D30" s="46"/>
      <c r="E30" s="46"/>
      <c r="F30" s="46"/>
      <c r="G30" s="46"/>
      <c r="H30" s="46"/>
      <c r="I30" s="46"/>
      <c r="J30" s="10">
        <f t="shared" si="0"/>
        <v>0</v>
      </c>
    </row>
    <row r="31" spans="1:10" x14ac:dyDescent="0.25">
      <c r="A31" s="3" t="s">
        <v>65</v>
      </c>
      <c r="B31" t="s">
        <v>57</v>
      </c>
      <c r="C31" t="s">
        <v>66</v>
      </c>
      <c r="D31" s="46"/>
      <c r="E31" s="46"/>
      <c r="F31" s="46"/>
      <c r="G31" s="46"/>
      <c r="H31" s="46"/>
      <c r="I31" s="46"/>
      <c r="J31" s="10">
        <f t="shared" si="0"/>
        <v>0</v>
      </c>
    </row>
    <row r="32" spans="1:10" x14ac:dyDescent="0.25">
      <c r="A32" s="3" t="s">
        <v>67</v>
      </c>
      <c r="B32" t="s">
        <v>68</v>
      </c>
      <c r="C32" t="s">
        <v>69</v>
      </c>
      <c r="D32" s="46"/>
      <c r="E32" s="46"/>
      <c r="F32" s="46"/>
      <c r="G32" s="46"/>
      <c r="H32" s="46"/>
      <c r="I32" s="46"/>
      <c r="J32" s="10">
        <f t="shared" si="0"/>
        <v>0</v>
      </c>
    </row>
    <row r="33" spans="1:10" x14ac:dyDescent="0.25">
      <c r="A33" s="3" t="s">
        <v>70</v>
      </c>
      <c r="B33" t="s">
        <v>68</v>
      </c>
      <c r="C33" t="s">
        <v>71</v>
      </c>
      <c r="D33" s="46"/>
      <c r="E33" s="46"/>
      <c r="F33" s="46"/>
      <c r="G33" s="46"/>
      <c r="H33" s="46"/>
      <c r="I33" s="46"/>
      <c r="J33" s="10">
        <f t="shared" si="0"/>
        <v>0</v>
      </c>
    </row>
    <row r="34" spans="1:10" x14ac:dyDescent="0.25">
      <c r="A34" s="3" t="s">
        <v>72</v>
      </c>
      <c r="B34" t="s">
        <v>73</v>
      </c>
      <c r="C34" t="s">
        <v>74</v>
      </c>
      <c r="D34" s="46"/>
      <c r="E34" s="46"/>
      <c r="F34" s="46"/>
      <c r="G34" s="46"/>
      <c r="H34" s="46"/>
      <c r="I34" s="46"/>
      <c r="J34" s="10">
        <f t="shared" si="0"/>
        <v>0</v>
      </c>
    </row>
    <row r="35" spans="1:10" x14ac:dyDescent="0.25">
      <c r="A35" s="3" t="s">
        <v>75</v>
      </c>
      <c r="B35" t="s">
        <v>73</v>
      </c>
      <c r="C35" t="s">
        <v>76</v>
      </c>
      <c r="D35" s="46">
        <v>713828.76</v>
      </c>
      <c r="E35" s="46"/>
      <c r="F35" s="46"/>
      <c r="G35" s="46">
        <v>39129.86</v>
      </c>
      <c r="H35" s="46"/>
      <c r="I35" s="46"/>
      <c r="J35" s="10">
        <f t="shared" si="0"/>
        <v>752958.62</v>
      </c>
    </row>
    <row r="36" spans="1:10" x14ac:dyDescent="0.25">
      <c r="A36" s="3" t="s">
        <v>77</v>
      </c>
      <c r="B36" t="s">
        <v>78</v>
      </c>
      <c r="C36" t="s">
        <v>79</v>
      </c>
      <c r="D36" s="46"/>
      <c r="E36" s="46"/>
      <c r="F36" s="46"/>
      <c r="G36" s="46"/>
      <c r="H36" s="46"/>
      <c r="I36" s="46"/>
      <c r="J36" s="10">
        <f t="shared" si="0"/>
        <v>0</v>
      </c>
    </row>
    <row r="37" spans="1:10" x14ac:dyDescent="0.25">
      <c r="A37" s="3" t="s">
        <v>80</v>
      </c>
      <c r="B37" t="s">
        <v>78</v>
      </c>
      <c r="C37" t="s">
        <v>81</v>
      </c>
      <c r="D37" s="46"/>
      <c r="E37" s="46"/>
      <c r="F37" s="46"/>
      <c r="G37" s="46"/>
      <c r="H37" s="46"/>
      <c r="I37" s="46"/>
      <c r="J37" s="10">
        <f t="shared" si="0"/>
        <v>0</v>
      </c>
    </row>
    <row r="38" spans="1:10" x14ac:dyDescent="0.25">
      <c r="A38" s="3" t="s">
        <v>82</v>
      </c>
      <c r="B38" t="s">
        <v>83</v>
      </c>
      <c r="C38" t="s">
        <v>84</v>
      </c>
      <c r="D38" s="46"/>
      <c r="E38" s="46"/>
      <c r="F38" s="46"/>
      <c r="G38" s="46"/>
      <c r="H38" s="46"/>
      <c r="I38" s="46"/>
      <c r="J38" s="10">
        <f t="shared" si="0"/>
        <v>0</v>
      </c>
    </row>
    <row r="39" spans="1:10" x14ac:dyDescent="0.25">
      <c r="A39" s="3" t="s">
        <v>85</v>
      </c>
      <c r="B39" t="s">
        <v>83</v>
      </c>
      <c r="C39" t="s">
        <v>86</v>
      </c>
      <c r="D39" s="46"/>
      <c r="E39" s="46"/>
      <c r="F39" s="46"/>
      <c r="G39" s="46"/>
      <c r="H39" s="46"/>
      <c r="I39" s="46"/>
      <c r="J39" s="10">
        <f t="shared" si="0"/>
        <v>0</v>
      </c>
    </row>
    <row r="40" spans="1:10" x14ac:dyDescent="0.25">
      <c r="A40" s="3" t="s">
        <v>87</v>
      </c>
      <c r="B40" t="s">
        <v>88</v>
      </c>
      <c r="C40" t="s">
        <v>89</v>
      </c>
      <c r="D40" s="46"/>
      <c r="E40" s="46"/>
      <c r="F40" s="46"/>
      <c r="G40" s="46"/>
      <c r="H40" s="46"/>
      <c r="I40" s="46"/>
      <c r="J40" s="10">
        <f t="shared" si="0"/>
        <v>0</v>
      </c>
    </row>
    <row r="41" spans="1:10" x14ac:dyDescent="0.25">
      <c r="A41" s="3" t="s">
        <v>90</v>
      </c>
      <c r="B41" t="s">
        <v>91</v>
      </c>
      <c r="C41" t="s">
        <v>92</v>
      </c>
      <c r="D41" s="46"/>
      <c r="E41" s="46"/>
      <c r="F41" s="46"/>
      <c r="G41" s="46"/>
      <c r="H41" s="46"/>
      <c r="I41" s="46"/>
      <c r="J41" s="10">
        <f t="shared" si="0"/>
        <v>0</v>
      </c>
    </row>
    <row r="42" spans="1:10" x14ac:dyDescent="0.25">
      <c r="A42" s="3" t="s">
        <v>93</v>
      </c>
      <c r="B42" t="s">
        <v>91</v>
      </c>
      <c r="C42" t="s">
        <v>94</v>
      </c>
      <c r="D42" s="46"/>
      <c r="E42" s="46"/>
      <c r="F42" s="46"/>
      <c r="G42" s="46"/>
      <c r="H42" s="46"/>
      <c r="I42" s="46"/>
      <c r="J42" s="10">
        <f t="shared" si="0"/>
        <v>0</v>
      </c>
    </row>
    <row r="43" spans="1:10" x14ac:dyDescent="0.25">
      <c r="A43" s="3" t="s">
        <v>95</v>
      </c>
      <c r="B43" t="s">
        <v>91</v>
      </c>
      <c r="C43" t="s">
        <v>96</v>
      </c>
      <c r="D43" s="46"/>
      <c r="E43" s="46"/>
      <c r="F43" s="46"/>
      <c r="G43" s="46"/>
      <c r="H43" s="46"/>
      <c r="I43" s="46"/>
      <c r="J43" s="10">
        <f t="shared" si="0"/>
        <v>0</v>
      </c>
    </row>
    <row r="44" spans="1:10" x14ac:dyDescent="0.25">
      <c r="A44" s="3" t="s">
        <v>97</v>
      </c>
      <c r="B44" t="s">
        <v>98</v>
      </c>
      <c r="C44" t="s">
        <v>99</v>
      </c>
      <c r="D44" s="46"/>
      <c r="E44" s="46"/>
      <c r="F44" s="46"/>
      <c r="G44" s="46"/>
      <c r="H44" s="46"/>
      <c r="I44" s="46"/>
      <c r="J44" s="10">
        <f t="shared" si="0"/>
        <v>0</v>
      </c>
    </row>
    <row r="45" spans="1:10" x14ac:dyDescent="0.25">
      <c r="A45" s="3" t="s">
        <v>100</v>
      </c>
      <c r="B45" t="s">
        <v>98</v>
      </c>
      <c r="C45" t="s">
        <v>101</v>
      </c>
      <c r="D45" s="46"/>
      <c r="E45" s="46"/>
      <c r="F45" s="46"/>
      <c r="G45" s="46"/>
      <c r="H45" s="46"/>
      <c r="I45" s="46"/>
      <c r="J45" s="10">
        <f t="shared" si="0"/>
        <v>0</v>
      </c>
    </row>
    <row r="46" spans="1:10" x14ac:dyDescent="0.25">
      <c r="A46" s="3" t="s">
        <v>102</v>
      </c>
      <c r="B46" t="s">
        <v>103</v>
      </c>
      <c r="C46" t="s">
        <v>104</v>
      </c>
      <c r="D46" s="46"/>
      <c r="E46" s="46"/>
      <c r="F46" s="46"/>
      <c r="G46" s="46"/>
      <c r="H46" s="46"/>
      <c r="I46" s="46"/>
      <c r="J46" s="10">
        <f t="shared" si="0"/>
        <v>0</v>
      </c>
    </row>
    <row r="47" spans="1:10" x14ac:dyDescent="0.25">
      <c r="A47" s="3" t="s">
        <v>105</v>
      </c>
      <c r="B47" t="s">
        <v>106</v>
      </c>
      <c r="C47" t="s">
        <v>107</v>
      </c>
      <c r="D47" s="46"/>
      <c r="E47" s="46"/>
      <c r="F47" s="46"/>
      <c r="G47" s="46"/>
      <c r="H47" s="46"/>
      <c r="I47" s="46"/>
      <c r="J47" s="10">
        <f t="shared" si="0"/>
        <v>0</v>
      </c>
    </row>
    <row r="48" spans="1:10" x14ac:dyDescent="0.25">
      <c r="A48" s="3" t="s">
        <v>108</v>
      </c>
      <c r="B48" t="s">
        <v>109</v>
      </c>
      <c r="C48" t="s">
        <v>110</v>
      </c>
      <c r="D48" s="46"/>
      <c r="E48" s="46"/>
      <c r="F48" s="46"/>
      <c r="G48" s="46"/>
      <c r="H48" s="46"/>
      <c r="I48" s="46"/>
      <c r="J48" s="10">
        <f t="shared" si="0"/>
        <v>0</v>
      </c>
    </row>
    <row r="49" spans="1:10" x14ac:dyDescent="0.25">
      <c r="A49" s="3" t="s">
        <v>111</v>
      </c>
      <c r="B49" t="s">
        <v>112</v>
      </c>
      <c r="C49" t="s">
        <v>113</v>
      </c>
      <c r="D49" s="46">
        <v>321862.58</v>
      </c>
      <c r="E49" s="46"/>
      <c r="F49" s="46"/>
      <c r="G49" s="46">
        <v>-42114.17</v>
      </c>
      <c r="H49" s="46"/>
      <c r="I49" s="46"/>
      <c r="J49" s="10">
        <f t="shared" si="0"/>
        <v>279748.41000000003</v>
      </c>
    </row>
    <row r="50" spans="1:10" x14ac:dyDescent="0.25">
      <c r="A50" s="3" t="s">
        <v>114</v>
      </c>
      <c r="B50" t="s">
        <v>115</v>
      </c>
      <c r="C50" t="s">
        <v>116</v>
      </c>
      <c r="D50" s="46"/>
      <c r="E50" s="46"/>
      <c r="F50" s="46"/>
      <c r="G50" s="46"/>
      <c r="H50" s="46"/>
      <c r="I50" s="46"/>
      <c r="J50" s="10">
        <f t="shared" si="0"/>
        <v>0</v>
      </c>
    </row>
    <row r="51" spans="1:10" x14ac:dyDescent="0.25">
      <c r="A51" s="3" t="s">
        <v>117</v>
      </c>
      <c r="B51" t="s">
        <v>118</v>
      </c>
      <c r="C51" t="s">
        <v>119</v>
      </c>
      <c r="D51" s="46"/>
      <c r="E51" s="46"/>
      <c r="F51" s="46"/>
      <c r="G51" s="46"/>
      <c r="H51" s="46"/>
      <c r="I51" s="46"/>
      <c r="J51" s="10">
        <f t="shared" si="0"/>
        <v>0</v>
      </c>
    </row>
    <row r="52" spans="1:10" x14ac:dyDescent="0.25">
      <c r="A52" s="3" t="s">
        <v>120</v>
      </c>
      <c r="B52" t="s">
        <v>121</v>
      </c>
      <c r="C52" t="s">
        <v>122</v>
      </c>
      <c r="D52" s="46">
        <v>73643.16</v>
      </c>
      <c r="E52" s="46"/>
      <c r="F52" s="46"/>
      <c r="G52" s="46">
        <v>256399.83</v>
      </c>
      <c r="H52" s="46"/>
      <c r="I52" s="46"/>
      <c r="J52" s="10">
        <f t="shared" si="0"/>
        <v>330042.99</v>
      </c>
    </row>
    <row r="53" spans="1:10" x14ac:dyDescent="0.25">
      <c r="A53" s="3" t="s">
        <v>123</v>
      </c>
      <c r="B53" t="s">
        <v>124</v>
      </c>
      <c r="C53" t="s">
        <v>125</v>
      </c>
      <c r="D53" s="46"/>
      <c r="E53" s="46"/>
      <c r="F53" s="46"/>
      <c r="G53" s="46"/>
      <c r="H53" s="46"/>
      <c r="I53" s="46"/>
      <c r="J53" s="10">
        <f t="shared" si="0"/>
        <v>0</v>
      </c>
    </row>
    <row r="54" spans="1:10" x14ac:dyDescent="0.25">
      <c r="A54" s="3" t="s">
        <v>126</v>
      </c>
      <c r="B54" t="s">
        <v>124</v>
      </c>
      <c r="C54" t="s">
        <v>127</v>
      </c>
      <c r="D54" s="46"/>
      <c r="E54" s="46"/>
      <c r="F54" s="46"/>
      <c r="G54" s="46"/>
      <c r="H54" s="46"/>
      <c r="I54" s="46"/>
      <c r="J54" s="10">
        <f t="shared" si="0"/>
        <v>0</v>
      </c>
    </row>
    <row r="55" spans="1:10" x14ac:dyDescent="0.25">
      <c r="A55" s="3" t="s">
        <v>128</v>
      </c>
      <c r="B55" t="s">
        <v>124</v>
      </c>
      <c r="C55" t="s">
        <v>129</v>
      </c>
      <c r="D55" s="46"/>
      <c r="E55" s="46"/>
      <c r="F55" s="46"/>
      <c r="G55" s="46"/>
      <c r="H55" s="46"/>
      <c r="I55" s="46"/>
      <c r="J55" s="10">
        <f t="shared" si="0"/>
        <v>0</v>
      </c>
    </row>
    <row r="56" spans="1:10" x14ac:dyDescent="0.25">
      <c r="A56" s="3" t="s">
        <v>130</v>
      </c>
      <c r="B56" t="s">
        <v>124</v>
      </c>
      <c r="C56" t="s">
        <v>131</v>
      </c>
      <c r="D56" s="46"/>
      <c r="E56" s="46"/>
      <c r="F56" s="46"/>
      <c r="G56" s="46"/>
      <c r="H56" s="46"/>
      <c r="I56" s="46"/>
      <c r="J56" s="10">
        <f t="shared" si="0"/>
        <v>0</v>
      </c>
    </row>
    <row r="57" spans="1:10" x14ac:dyDescent="0.25">
      <c r="A57" s="3" t="s">
        <v>132</v>
      </c>
      <c r="B57" t="s">
        <v>124</v>
      </c>
      <c r="C57" t="s">
        <v>133</v>
      </c>
      <c r="D57" s="46"/>
      <c r="E57" s="46"/>
      <c r="F57" s="46"/>
      <c r="G57" s="46"/>
      <c r="H57" s="46"/>
      <c r="I57" s="46"/>
      <c r="J57" s="10">
        <f t="shared" si="0"/>
        <v>0</v>
      </c>
    </row>
    <row r="58" spans="1:10" x14ac:dyDescent="0.25">
      <c r="A58" s="3" t="s">
        <v>134</v>
      </c>
      <c r="B58" t="s">
        <v>135</v>
      </c>
      <c r="C58" t="s">
        <v>136</v>
      </c>
      <c r="D58" s="46"/>
      <c r="E58" s="46"/>
      <c r="F58" s="46"/>
      <c r="G58" s="46"/>
      <c r="H58" s="46"/>
      <c r="I58" s="46"/>
      <c r="J58" s="10">
        <f t="shared" si="0"/>
        <v>0</v>
      </c>
    </row>
    <row r="59" spans="1:10" x14ac:dyDescent="0.25">
      <c r="A59" s="3" t="s">
        <v>137</v>
      </c>
      <c r="B59" t="s">
        <v>135</v>
      </c>
      <c r="C59" t="s">
        <v>138</v>
      </c>
      <c r="D59" s="46"/>
      <c r="E59" s="46"/>
      <c r="F59" s="46"/>
      <c r="G59" s="46"/>
      <c r="H59" s="46"/>
      <c r="I59" s="46"/>
      <c r="J59" s="10">
        <f t="shared" si="0"/>
        <v>0</v>
      </c>
    </row>
    <row r="60" spans="1:10" x14ac:dyDescent="0.25">
      <c r="A60" s="3" t="s">
        <v>139</v>
      </c>
      <c r="B60" t="s">
        <v>135</v>
      </c>
      <c r="C60" t="s">
        <v>140</v>
      </c>
      <c r="D60" s="46"/>
      <c r="E60" s="46"/>
      <c r="F60" s="46"/>
      <c r="G60" s="46"/>
      <c r="H60" s="46"/>
      <c r="I60" s="46"/>
      <c r="J60" s="10">
        <f t="shared" si="0"/>
        <v>0</v>
      </c>
    </row>
    <row r="61" spans="1:10" x14ac:dyDescent="0.25">
      <c r="A61" s="3" t="s">
        <v>141</v>
      </c>
      <c r="B61" t="s">
        <v>135</v>
      </c>
      <c r="C61" t="s">
        <v>142</v>
      </c>
      <c r="D61" s="46"/>
      <c r="E61" s="46"/>
      <c r="F61" s="46"/>
      <c r="G61" s="46"/>
      <c r="H61" s="46"/>
      <c r="I61" s="46"/>
      <c r="J61" s="10">
        <f t="shared" si="0"/>
        <v>0</v>
      </c>
    </row>
    <row r="62" spans="1:10" x14ac:dyDescent="0.25">
      <c r="A62" s="3" t="s">
        <v>143</v>
      </c>
      <c r="B62" t="s">
        <v>135</v>
      </c>
      <c r="C62" t="s">
        <v>144</v>
      </c>
      <c r="D62" s="46">
        <v>-44665.96</v>
      </c>
      <c r="E62" s="46"/>
      <c r="F62" s="46"/>
      <c r="G62" s="46">
        <v>-1137.76</v>
      </c>
      <c r="H62" s="46"/>
      <c r="I62" s="46"/>
      <c r="J62" s="10">
        <f t="shared" si="0"/>
        <v>-45803.72</v>
      </c>
    </row>
    <row r="63" spans="1:10" x14ac:dyDescent="0.25">
      <c r="A63" s="3" t="s">
        <v>145</v>
      </c>
      <c r="B63" t="s">
        <v>135</v>
      </c>
      <c r="C63" t="s">
        <v>146</v>
      </c>
      <c r="D63" s="46"/>
      <c r="E63" s="46"/>
      <c r="F63" s="46"/>
      <c r="G63" s="46"/>
      <c r="H63" s="46"/>
      <c r="I63" s="46"/>
      <c r="J63" s="10">
        <f t="shared" si="0"/>
        <v>0</v>
      </c>
    </row>
    <row r="64" spans="1:10" x14ac:dyDescent="0.25">
      <c r="A64" s="3" t="s">
        <v>147</v>
      </c>
      <c r="B64" t="s">
        <v>135</v>
      </c>
      <c r="C64" t="s">
        <v>148</v>
      </c>
      <c r="D64" s="46"/>
      <c r="E64" s="46"/>
      <c r="F64" s="46"/>
      <c r="G64" s="46"/>
      <c r="H64" s="46"/>
      <c r="I64" s="46"/>
      <c r="J64" s="10">
        <f t="shared" si="0"/>
        <v>0</v>
      </c>
    </row>
    <row r="65" spans="1:10" x14ac:dyDescent="0.25">
      <c r="A65" s="3" t="s">
        <v>149</v>
      </c>
      <c r="B65" t="s">
        <v>135</v>
      </c>
      <c r="C65" t="s">
        <v>150</v>
      </c>
      <c r="D65" s="46"/>
      <c r="E65" s="46"/>
      <c r="F65" s="46"/>
      <c r="G65" s="46"/>
      <c r="H65" s="46"/>
      <c r="I65" s="46"/>
      <c r="J65" s="10">
        <f t="shared" si="0"/>
        <v>0</v>
      </c>
    </row>
    <row r="66" spans="1:10" x14ac:dyDescent="0.25">
      <c r="A66" s="3" t="s">
        <v>151</v>
      </c>
      <c r="B66" t="s">
        <v>135</v>
      </c>
      <c r="C66" t="s">
        <v>152</v>
      </c>
      <c r="D66" s="46"/>
      <c r="E66" s="46"/>
      <c r="F66" s="46"/>
      <c r="G66" s="46"/>
      <c r="H66" s="46"/>
      <c r="I66" s="46"/>
      <c r="J66" s="10">
        <f t="shared" si="0"/>
        <v>0</v>
      </c>
    </row>
    <row r="67" spans="1:10" x14ac:dyDescent="0.25">
      <c r="A67" s="3" t="s">
        <v>153</v>
      </c>
      <c r="B67" t="s">
        <v>135</v>
      </c>
      <c r="C67" t="s">
        <v>154</v>
      </c>
      <c r="D67" s="46"/>
      <c r="E67" s="46"/>
      <c r="F67" s="46"/>
      <c r="G67" s="46"/>
      <c r="H67" s="46"/>
      <c r="I67" s="46"/>
      <c r="J67" s="10">
        <f t="shared" si="0"/>
        <v>0</v>
      </c>
    </row>
    <row r="68" spans="1:10" x14ac:dyDescent="0.25">
      <c r="A68" s="3" t="s">
        <v>155</v>
      </c>
      <c r="B68" t="s">
        <v>135</v>
      </c>
      <c r="C68" t="s">
        <v>156</v>
      </c>
      <c r="D68" s="46"/>
      <c r="E68" s="46"/>
      <c r="F68" s="46"/>
      <c r="G68" s="46"/>
      <c r="H68" s="46"/>
      <c r="I68" s="46"/>
      <c r="J68" s="10">
        <f t="shared" si="0"/>
        <v>0</v>
      </c>
    </row>
    <row r="69" spans="1:10" x14ac:dyDescent="0.25">
      <c r="A69" s="3" t="s">
        <v>157</v>
      </c>
      <c r="B69" t="s">
        <v>135</v>
      </c>
      <c r="C69" t="s">
        <v>158</v>
      </c>
      <c r="D69" s="46">
        <v>42198.13</v>
      </c>
      <c r="E69" s="46"/>
      <c r="F69" s="46"/>
      <c r="G69" s="46">
        <v>55169.88</v>
      </c>
      <c r="H69" s="46"/>
      <c r="I69" s="46"/>
      <c r="J69" s="10">
        <f t="shared" si="0"/>
        <v>97368.01</v>
      </c>
    </row>
    <row r="70" spans="1:10" x14ac:dyDescent="0.25">
      <c r="A70" s="3" t="s">
        <v>159</v>
      </c>
      <c r="B70" t="s">
        <v>135</v>
      </c>
      <c r="C70" t="s">
        <v>160</v>
      </c>
      <c r="D70" s="46">
        <v>2628805.5499999998</v>
      </c>
      <c r="E70" s="46"/>
      <c r="F70" s="46"/>
      <c r="G70" s="46">
        <v>29481.01</v>
      </c>
      <c r="H70" s="46"/>
      <c r="I70" s="46"/>
      <c r="J70" s="10">
        <f t="shared" si="0"/>
        <v>2658286.5599999996</v>
      </c>
    </row>
    <row r="71" spans="1:10" x14ac:dyDescent="0.25">
      <c r="A71" s="3" t="s">
        <v>161</v>
      </c>
      <c r="B71" t="s">
        <v>135</v>
      </c>
      <c r="C71" t="s">
        <v>162</v>
      </c>
      <c r="D71" s="46"/>
      <c r="E71" s="46"/>
      <c r="F71" s="46"/>
      <c r="G71" s="46"/>
      <c r="H71" s="46"/>
      <c r="I71" s="46"/>
      <c r="J71" s="10">
        <f t="shared" si="0"/>
        <v>0</v>
      </c>
    </row>
    <row r="72" spans="1:10" x14ac:dyDescent="0.25">
      <c r="A72" s="3" t="s">
        <v>163</v>
      </c>
      <c r="B72" t="s">
        <v>135</v>
      </c>
      <c r="C72" t="s">
        <v>164</v>
      </c>
      <c r="D72" s="46"/>
      <c r="E72" s="46"/>
      <c r="F72" s="46"/>
      <c r="G72" s="46"/>
      <c r="H72" s="46"/>
      <c r="I72" s="46"/>
      <c r="J72" s="10">
        <f t="shared" si="0"/>
        <v>0</v>
      </c>
    </row>
    <row r="73" spans="1:10" x14ac:dyDescent="0.25">
      <c r="A73" s="3" t="s">
        <v>165</v>
      </c>
      <c r="B73" t="s">
        <v>166</v>
      </c>
      <c r="C73" t="s">
        <v>167</v>
      </c>
      <c r="D73" s="46"/>
      <c r="E73" s="46"/>
      <c r="F73" s="46"/>
      <c r="G73" s="46"/>
      <c r="H73" s="46"/>
      <c r="I73" s="46"/>
      <c r="J73" s="10">
        <f t="shared" si="0"/>
        <v>0</v>
      </c>
    </row>
    <row r="74" spans="1:10" x14ac:dyDescent="0.25">
      <c r="A74" s="3" t="s">
        <v>168</v>
      </c>
      <c r="B74" t="s">
        <v>166</v>
      </c>
      <c r="C74" t="s">
        <v>169</v>
      </c>
      <c r="D74" s="46"/>
      <c r="E74" s="46"/>
      <c r="F74" s="46"/>
      <c r="G74" s="46"/>
      <c r="H74" s="46"/>
      <c r="I74" s="46"/>
      <c r="J74" s="10">
        <f t="shared" si="0"/>
        <v>0</v>
      </c>
    </row>
    <row r="75" spans="1:10" x14ac:dyDescent="0.25">
      <c r="A75" s="3" t="s">
        <v>170</v>
      </c>
      <c r="B75" t="s">
        <v>166</v>
      </c>
      <c r="C75" t="s">
        <v>171</v>
      </c>
      <c r="D75" s="46"/>
      <c r="E75" s="46"/>
      <c r="F75" s="46"/>
      <c r="G75" s="46"/>
      <c r="H75" s="46"/>
      <c r="I75" s="46"/>
      <c r="J75" s="10">
        <f t="shared" ref="J75:J138" si="1">SUM(D75:I75)</f>
        <v>0</v>
      </c>
    </row>
    <row r="76" spans="1:10" x14ac:dyDescent="0.25">
      <c r="A76" s="3" t="s">
        <v>172</v>
      </c>
      <c r="B76" t="s">
        <v>173</v>
      </c>
      <c r="C76" t="s">
        <v>174</v>
      </c>
      <c r="D76" s="46">
        <v>-118300.32</v>
      </c>
      <c r="E76" s="46"/>
      <c r="F76" s="46"/>
      <c r="G76" s="46">
        <v>2433.54</v>
      </c>
      <c r="H76" s="46"/>
      <c r="I76" s="46"/>
      <c r="J76" s="10">
        <f t="shared" si="1"/>
        <v>-115866.78000000001</v>
      </c>
    </row>
    <row r="77" spans="1:10" x14ac:dyDescent="0.25">
      <c r="A77" s="3" t="s">
        <v>175</v>
      </c>
      <c r="B77" t="s">
        <v>173</v>
      </c>
      <c r="C77" t="s">
        <v>176</v>
      </c>
      <c r="D77" s="46"/>
      <c r="E77" s="46"/>
      <c r="F77" s="46"/>
      <c r="G77" s="46"/>
      <c r="H77" s="46"/>
      <c r="I77" s="46"/>
      <c r="J77" s="10">
        <f t="shared" si="1"/>
        <v>0</v>
      </c>
    </row>
    <row r="78" spans="1:10" x14ac:dyDescent="0.25">
      <c r="A78" s="3" t="s">
        <v>177</v>
      </c>
      <c r="B78" t="s">
        <v>173</v>
      </c>
      <c r="C78" t="s">
        <v>178</v>
      </c>
      <c r="D78" s="46"/>
      <c r="E78" s="46"/>
      <c r="F78" s="46"/>
      <c r="G78" s="46"/>
      <c r="H78" s="46"/>
      <c r="I78" s="46"/>
      <c r="J78" s="10">
        <f t="shared" si="1"/>
        <v>0</v>
      </c>
    </row>
    <row r="79" spans="1:10" x14ac:dyDescent="0.25">
      <c r="A79" s="3" t="s">
        <v>179</v>
      </c>
      <c r="B79" t="s">
        <v>180</v>
      </c>
      <c r="C79" t="s">
        <v>181</v>
      </c>
      <c r="D79" s="46">
        <v>0</v>
      </c>
      <c r="E79" s="46"/>
      <c r="F79" s="46"/>
      <c r="G79" s="46">
        <v>0</v>
      </c>
      <c r="H79" s="46"/>
      <c r="I79" s="46"/>
      <c r="J79" s="10">
        <f t="shared" si="1"/>
        <v>0</v>
      </c>
    </row>
    <row r="80" spans="1:10" x14ac:dyDescent="0.25">
      <c r="A80" s="3" t="s">
        <v>182</v>
      </c>
      <c r="B80" t="s">
        <v>183</v>
      </c>
      <c r="C80" t="s">
        <v>184</v>
      </c>
      <c r="D80" s="46"/>
      <c r="E80" s="46"/>
      <c r="F80" s="46"/>
      <c r="G80" s="46"/>
      <c r="H80" s="46"/>
      <c r="I80" s="46"/>
      <c r="J80" s="10">
        <f t="shared" si="1"/>
        <v>0</v>
      </c>
    </row>
    <row r="81" spans="1:10" x14ac:dyDescent="0.25">
      <c r="A81" s="3" t="s">
        <v>185</v>
      </c>
      <c r="B81" t="s">
        <v>183</v>
      </c>
      <c r="C81" t="s">
        <v>186</v>
      </c>
      <c r="D81" s="46"/>
      <c r="E81" s="46"/>
      <c r="F81" s="46"/>
      <c r="G81" s="46"/>
      <c r="H81" s="46"/>
      <c r="I81" s="46"/>
      <c r="J81" s="10">
        <f t="shared" si="1"/>
        <v>0</v>
      </c>
    </row>
    <row r="82" spans="1:10" x14ac:dyDescent="0.25">
      <c r="A82" s="3" t="s">
        <v>187</v>
      </c>
      <c r="B82" t="s">
        <v>188</v>
      </c>
      <c r="C82" t="s">
        <v>189</v>
      </c>
      <c r="D82" s="46"/>
      <c r="E82" s="46"/>
      <c r="F82" s="46"/>
      <c r="G82" s="46"/>
      <c r="H82" s="46"/>
      <c r="I82" s="46"/>
      <c r="J82" s="10">
        <f t="shared" si="1"/>
        <v>0</v>
      </c>
    </row>
    <row r="83" spans="1:10" x14ac:dyDescent="0.25">
      <c r="A83" s="3" t="s">
        <v>190</v>
      </c>
      <c r="B83" t="s">
        <v>191</v>
      </c>
      <c r="C83" t="s">
        <v>192</v>
      </c>
      <c r="D83" s="46"/>
      <c r="E83" s="46"/>
      <c r="F83" s="46"/>
      <c r="G83" s="46"/>
      <c r="H83" s="46"/>
      <c r="I83" s="46"/>
      <c r="J83" s="10">
        <f t="shared" si="1"/>
        <v>0</v>
      </c>
    </row>
    <row r="84" spans="1:10" x14ac:dyDescent="0.25">
      <c r="A84" s="3" t="s">
        <v>193</v>
      </c>
      <c r="B84" t="s">
        <v>194</v>
      </c>
      <c r="C84" t="s">
        <v>195</v>
      </c>
      <c r="D84" s="46"/>
      <c r="E84" s="46"/>
      <c r="F84" s="46"/>
      <c r="G84" s="46"/>
      <c r="H84" s="46"/>
      <c r="I84" s="46"/>
      <c r="J84" s="10">
        <f t="shared" si="1"/>
        <v>0</v>
      </c>
    </row>
    <row r="85" spans="1:10" x14ac:dyDescent="0.25">
      <c r="A85" s="3" t="s">
        <v>196</v>
      </c>
      <c r="B85" t="s">
        <v>194</v>
      </c>
      <c r="C85" t="s">
        <v>197</v>
      </c>
      <c r="D85" s="46"/>
      <c r="E85" s="46"/>
      <c r="F85" s="46"/>
      <c r="G85" s="46"/>
      <c r="H85" s="46"/>
      <c r="I85" s="46"/>
      <c r="J85" s="10">
        <f t="shared" si="1"/>
        <v>0</v>
      </c>
    </row>
    <row r="86" spans="1:10" x14ac:dyDescent="0.25">
      <c r="A86" s="3" t="s">
        <v>198</v>
      </c>
      <c r="B86" t="s">
        <v>199</v>
      </c>
      <c r="C86" t="s">
        <v>200</v>
      </c>
      <c r="D86" s="46"/>
      <c r="E86" s="46"/>
      <c r="F86" s="46"/>
      <c r="G86" s="46"/>
      <c r="H86" s="46"/>
      <c r="I86" s="46"/>
      <c r="J86" s="10">
        <f t="shared" si="1"/>
        <v>0</v>
      </c>
    </row>
    <row r="87" spans="1:10" x14ac:dyDescent="0.25">
      <c r="A87" s="3" t="s">
        <v>201</v>
      </c>
      <c r="B87" t="s">
        <v>202</v>
      </c>
      <c r="C87" t="s">
        <v>203</v>
      </c>
      <c r="D87" s="46"/>
      <c r="E87" s="46"/>
      <c r="F87" s="46"/>
      <c r="G87" s="46"/>
      <c r="H87" s="46"/>
      <c r="I87" s="46"/>
      <c r="J87" s="10">
        <f t="shared" si="1"/>
        <v>0</v>
      </c>
    </row>
    <row r="88" spans="1:10" x14ac:dyDescent="0.25">
      <c r="A88" s="3" t="s">
        <v>204</v>
      </c>
      <c r="B88" t="s">
        <v>205</v>
      </c>
      <c r="C88" t="s">
        <v>206</v>
      </c>
      <c r="D88" s="46"/>
      <c r="E88" s="46"/>
      <c r="F88" s="46"/>
      <c r="G88" s="46"/>
      <c r="H88" s="46"/>
      <c r="I88" s="46"/>
      <c r="J88" s="10">
        <f t="shared" si="1"/>
        <v>0</v>
      </c>
    </row>
    <row r="89" spans="1:10" x14ac:dyDescent="0.25">
      <c r="A89" s="3" t="s">
        <v>207</v>
      </c>
      <c r="B89" t="s">
        <v>205</v>
      </c>
      <c r="C89" t="s">
        <v>208</v>
      </c>
      <c r="D89" s="46"/>
      <c r="E89" s="46"/>
      <c r="F89" s="46"/>
      <c r="G89" s="46"/>
      <c r="H89" s="46"/>
      <c r="I89" s="46"/>
      <c r="J89" s="10">
        <f t="shared" si="1"/>
        <v>0</v>
      </c>
    </row>
    <row r="90" spans="1:10" x14ac:dyDescent="0.25">
      <c r="A90" s="3" t="s">
        <v>209</v>
      </c>
      <c r="B90" t="s">
        <v>210</v>
      </c>
      <c r="C90" t="s">
        <v>211</v>
      </c>
      <c r="D90" s="46"/>
      <c r="E90" s="46"/>
      <c r="F90" s="46"/>
      <c r="G90" s="46"/>
      <c r="H90" s="46"/>
      <c r="I90" s="46"/>
      <c r="J90" s="10">
        <f t="shared" si="1"/>
        <v>0</v>
      </c>
    </row>
    <row r="91" spans="1:10" x14ac:dyDescent="0.25">
      <c r="A91" s="3" t="s">
        <v>212</v>
      </c>
      <c r="B91" t="s">
        <v>210</v>
      </c>
      <c r="C91" t="s">
        <v>213</v>
      </c>
      <c r="D91" s="46"/>
      <c r="E91" s="46"/>
      <c r="F91" s="46"/>
      <c r="G91" s="46"/>
      <c r="H91" s="46"/>
      <c r="I91" s="46"/>
      <c r="J91" s="10">
        <f t="shared" si="1"/>
        <v>0</v>
      </c>
    </row>
    <row r="92" spans="1:10" x14ac:dyDescent="0.25">
      <c r="A92" s="3" t="s">
        <v>214</v>
      </c>
      <c r="B92" t="s">
        <v>210</v>
      </c>
      <c r="C92" t="s">
        <v>215</v>
      </c>
      <c r="D92" s="46"/>
      <c r="E92" s="46"/>
      <c r="F92" s="46"/>
      <c r="G92" s="46"/>
      <c r="H92" s="46"/>
      <c r="I92" s="46"/>
      <c r="J92" s="10">
        <f t="shared" si="1"/>
        <v>0</v>
      </c>
    </row>
    <row r="93" spans="1:10" x14ac:dyDescent="0.25">
      <c r="A93" s="3" t="s">
        <v>216</v>
      </c>
      <c r="B93" t="s">
        <v>210</v>
      </c>
      <c r="C93" t="s">
        <v>217</v>
      </c>
      <c r="D93" s="46"/>
      <c r="E93" s="46"/>
      <c r="F93" s="46"/>
      <c r="G93" s="46"/>
      <c r="H93" s="46"/>
      <c r="I93" s="46"/>
      <c r="J93" s="10">
        <f t="shared" si="1"/>
        <v>0</v>
      </c>
    </row>
    <row r="94" spans="1:10" x14ac:dyDescent="0.25">
      <c r="A94" s="3" t="s">
        <v>218</v>
      </c>
      <c r="B94" t="s">
        <v>210</v>
      </c>
      <c r="C94" t="s">
        <v>219</v>
      </c>
      <c r="D94" s="46"/>
      <c r="E94" s="46"/>
      <c r="F94" s="46"/>
      <c r="G94" s="46"/>
      <c r="H94" s="46"/>
      <c r="I94" s="46"/>
      <c r="J94" s="10">
        <f t="shared" si="1"/>
        <v>0</v>
      </c>
    </row>
    <row r="95" spans="1:10" x14ac:dyDescent="0.25">
      <c r="A95" s="3" t="s">
        <v>220</v>
      </c>
      <c r="B95" t="s">
        <v>221</v>
      </c>
      <c r="C95" t="s">
        <v>222</v>
      </c>
      <c r="D95" s="46"/>
      <c r="E95" s="46"/>
      <c r="F95" s="46"/>
      <c r="G95" s="46"/>
      <c r="H95" s="46"/>
      <c r="I95" s="46"/>
      <c r="J95" s="10">
        <f t="shared" si="1"/>
        <v>0</v>
      </c>
    </row>
    <row r="96" spans="1:10" x14ac:dyDescent="0.25">
      <c r="A96" s="3" t="s">
        <v>223</v>
      </c>
      <c r="B96" t="s">
        <v>224</v>
      </c>
      <c r="C96" t="s">
        <v>225</v>
      </c>
      <c r="D96" s="46"/>
      <c r="E96" s="46"/>
      <c r="F96" s="46"/>
      <c r="G96" s="46"/>
      <c r="H96" s="46"/>
      <c r="I96" s="46"/>
      <c r="J96" s="10">
        <f t="shared" si="1"/>
        <v>0</v>
      </c>
    </row>
    <row r="97" spans="1:10" x14ac:dyDescent="0.25">
      <c r="A97" s="3" t="s">
        <v>226</v>
      </c>
      <c r="B97" t="s">
        <v>224</v>
      </c>
      <c r="C97" t="s">
        <v>227</v>
      </c>
      <c r="D97" s="46"/>
      <c r="E97" s="46"/>
      <c r="F97" s="46"/>
      <c r="G97" s="46"/>
      <c r="H97" s="46"/>
      <c r="I97" s="46"/>
      <c r="J97" s="10">
        <f t="shared" si="1"/>
        <v>0</v>
      </c>
    </row>
    <row r="98" spans="1:10" x14ac:dyDescent="0.25">
      <c r="A98" s="3" t="s">
        <v>228</v>
      </c>
      <c r="B98" t="s">
        <v>224</v>
      </c>
      <c r="C98" t="s">
        <v>229</v>
      </c>
      <c r="D98" s="46"/>
      <c r="E98" s="46"/>
      <c r="F98" s="46"/>
      <c r="G98" s="46"/>
      <c r="H98" s="46"/>
      <c r="I98" s="46"/>
      <c r="J98" s="10">
        <f t="shared" si="1"/>
        <v>0</v>
      </c>
    </row>
    <row r="99" spans="1:10" x14ac:dyDescent="0.25">
      <c r="A99" s="3" t="s">
        <v>230</v>
      </c>
      <c r="B99" t="s">
        <v>231</v>
      </c>
      <c r="C99" t="s">
        <v>232</v>
      </c>
      <c r="D99" s="46"/>
      <c r="E99" s="46"/>
      <c r="F99" s="46"/>
      <c r="G99" s="46"/>
      <c r="H99" s="46"/>
      <c r="I99" s="46"/>
      <c r="J99" s="10">
        <f t="shared" si="1"/>
        <v>0</v>
      </c>
    </row>
    <row r="100" spans="1:10" x14ac:dyDescent="0.25">
      <c r="A100" s="3" t="s">
        <v>233</v>
      </c>
      <c r="B100" t="s">
        <v>231</v>
      </c>
      <c r="C100" t="s">
        <v>234</v>
      </c>
      <c r="D100" s="46"/>
      <c r="E100" s="46"/>
      <c r="F100" s="46"/>
      <c r="G100" s="46"/>
      <c r="H100" s="46"/>
      <c r="I100" s="46"/>
      <c r="J100" s="10">
        <f t="shared" si="1"/>
        <v>0</v>
      </c>
    </row>
    <row r="101" spans="1:10" x14ac:dyDescent="0.25">
      <c r="A101" s="3" t="s">
        <v>235</v>
      </c>
      <c r="B101" t="s">
        <v>231</v>
      </c>
      <c r="C101" t="s">
        <v>236</v>
      </c>
      <c r="D101" s="46"/>
      <c r="E101" s="46"/>
      <c r="F101" s="46"/>
      <c r="G101" s="46"/>
      <c r="H101" s="46"/>
      <c r="I101" s="46"/>
      <c r="J101" s="10">
        <f t="shared" si="1"/>
        <v>0</v>
      </c>
    </row>
    <row r="102" spans="1:10" x14ac:dyDescent="0.25">
      <c r="A102" s="3" t="s">
        <v>237</v>
      </c>
      <c r="B102" t="s">
        <v>238</v>
      </c>
      <c r="C102" t="s">
        <v>239</v>
      </c>
      <c r="D102" s="46"/>
      <c r="E102" s="46"/>
      <c r="F102" s="46"/>
      <c r="G102" s="46"/>
      <c r="H102" s="46"/>
      <c r="I102" s="46"/>
      <c r="J102" s="10">
        <f t="shared" si="1"/>
        <v>0</v>
      </c>
    </row>
    <row r="103" spans="1:10" x14ac:dyDescent="0.25">
      <c r="A103" s="3" t="s">
        <v>240</v>
      </c>
      <c r="B103" t="s">
        <v>238</v>
      </c>
      <c r="C103" t="s">
        <v>241</v>
      </c>
      <c r="D103" s="46"/>
      <c r="E103" s="46"/>
      <c r="F103" s="46"/>
      <c r="G103" s="46"/>
      <c r="H103" s="46"/>
      <c r="I103" s="46"/>
      <c r="J103" s="10">
        <f t="shared" si="1"/>
        <v>0</v>
      </c>
    </row>
    <row r="104" spans="1:10" x14ac:dyDescent="0.25">
      <c r="A104" s="3" t="s">
        <v>242</v>
      </c>
      <c r="B104" t="s">
        <v>238</v>
      </c>
      <c r="C104" t="s">
        <v>243</v>
      </c>
      <c r="D104" s="46"/>
      <c r="E104" s="46"/>
      <c r="F104" s="46"/>
      <c r="G104" s="46"/>
      <c r="H104" s="46"/>
      <c r="I104" s="46"/>
      <c r="J104" s="10">
        <f t="shared" si="1"/>
        <v>0</v>
      </c>
    </row>
    <row r="105" spans="1:10" x14ac:dyDescent="0.25">
      <c r="A105" s="3" t="s">
        <v>244</v>
      </c>
      <c r="B105" t="s">
        <v>238</v>
      </c>
      <c r="C105" t="s">
        <v>245</v>
      </c>
      <c r="D105" s="46"/>
      <c r="E105" s="46"/>
      <c r="F105" s="46"/>
      <c r="G105" s="46"/>
      <c r="H105" s="46"/>
      <c r="I105" s="46"/>
      <c r="J105" s="10">
        <f t="shared" si="1"/>
        <v>0</v>
      </c>
    </row>
    <row r="106" spans="1:10" x14ac:dyDescent="0.25">
      <c r="A106" s="3" t="s">
        <v>246</v>
      </c>
      <c r="B106" t="s">
        <v>238</v>
      </c>
      <c r="C106" t="s">
        <v>247</v>
      </c>
      <c r="D106" s="46"/>
      <c r="E106" s="46"/>
      <c r="F106" s="46"/>
      <c r="G106" s="46"/>
      <c r="H106" s="46"/>
      <c r="I106" s="46"/>
      <c r="J106" s="10">
        <f t="shared" si="1"/>
        <v>0</v>
      </c>
    </row>
    <row r="107" spans="1:10" x14ac:dyDescent="0.25">
      <c r="A107" s="3" t="s">
        <v>248</v>
      </c>
      <c r="B107" t="s">
        <v>238</v>
      </c>
      <c r="C107" t="s">
        <v>249</v>
      </c>
      <c r="D107" s="46"/>
      <c r="E107" s="46"/>
      <c r="F107" s="46"/>
      <c r="G107" s="46"/>
      <c r="H107" s="46"/>
      <c r="I107" s="46"/>
      <c r="J107" s="10">
        <f t="shared" si="1"/>
        <v>0</v>
      </c>
    </row>
    <row r="108" spans="1:10" x14ac:dyDescent="0.25">
      <c r="A108" s="3" t="s">
        <v>250</v>
      </c>
      <c r="B108" t="s">
        <v>251</v>
      </c>
      <c r="C108" t="s">
        <v>252</v>
      </c>
      <c r="D108" s="46"/>
      <c r="E108" s="46"/>
      <c r="F108" s="46"/>
      <c r="G108" s="46"/>
      <c r="H108" s="46"/>
      <c r="I108" s="46"/>
      <c r="J108" s="10">
        <f t="shared" si="1"/>
        <v>0</v>
      </c>
    </row>
    <row r="109" spans="1:10" x14ac:dyDescent="0.25">
      <c r="A109" s="3" t="s">
        <v>253</v>
      </c>
      <c r="B109" t="s">
        <v>251</v>
      </c>
      <c r="C109" t="s">
        <v>254</v>
      </c>
      <c r="D109" s="46"/>
      <c r="E109" s="46"/>
      <c r="F109" s="46"/>
      <c r="G109" s="46"/>
      <c r="H109" s="46"/>
      <c r="I109" s="46"/>
      <c r="J109" s="10">
        <f t="shared" si="1"/>
        <v>0</v>
      </c>
    </row>
    <row r="110" spans="1:10" x14ac:dyDescent="0.25">
      <c r="A110" s="3" t="s">
        <v>255</v>
      </c>
      <c r="B110" t="s">
        <v>251</v>
      </c>
      <c r="C110" t="s">
        <v>256</v>
      </c>
      <c r="D110" s="46"/>
      <c r="E110" s="46"/>
      <c r="F110" s="46"/>
      <c r="G110" s="46"/>
      <c r="H110" s="46"/>
      <c r="I110" s="46"/>
      <c r="J110" s="10">
        <f t="shared" si="1"/>
        <v>0</v>
      </c>
    </row>
    <row r="111" spans="1:10" x14ac:dyDescent="0.25">
      <c r="A111" s="3" t="s">
        <v>257</v>
      </c>
      <c r="B111" t="s">
        <v>258</v>
      </c>
      <c r="C111" t="s">
        <v>259</v>
      </c>
      <c r="D111" s="46"/>
      <c r="E111" s="46"/>
      <c r="F111" s="46"/>
      <c r="G111" s="46"/>
      <c r="H111" s="46"/>
      <c r="I111" s="46"/>
      <c r="J111" s="10">
        <f t="shared" si="1"/>
        <v>0</v>
      </c>
    </row>
    <row r="112" spans="1:10" x14ac:dyDescent="0.25">
      <c r="A112" s="3" t="s">
        <v>260</v>
      </c>
      <c r="B112" t="s">
        <v>258</v>
      </c>
      <c r="C112" t="s">
        <v>261</v>
      </c>
      <c r="D112" s="46"/>
      <c r="E112" s="46"/>
      <c r="F112" s="46"/>
      <c r="G112" s="46"/>
      <c r="H112" s="46"/>
      <c r="I112" s="46"/>
      <c r="J112" s="10">
        <f t="shared" si="1"/>
        <v>0</v>
      </c>
    </row>
    <row r="113" spans="1:10" x14ac:dyDescent="0.25">
      <c r="A113" s="3" t="s">
        <v>262</v>
      </c>
      <c r="B113" t="s">
        <v>258</v>
      </c>
      <c r="C113" t="s">
        <v>263</v>
      </c>
      <c r="D113" s="46"/>
      <c r="E113" s="46"/>
      <c r="F113" s="46"/>
      <c r="G113" s="46"/>
      <c r="H113" s="46"/>
      <c r="I113" s="46"/>
      <c r="J113" s="10">
        <f t="shared" si="1"/>
        <v>0</v>
      </c>
    </row>
    <row r="114" spans="1:10" x14ac:dyDescent="0.25">
      <c r="A114" s="3" t="s">
        <v>264</v>
      </c>
      <c r="B114" t="s">
        <v>258</v>
      </c>
      <c r="C114" t="s">
        <v>265</v>
      </c>
      <c r="D114" s="46"/>
      <c r="E114" s="46"/>
      <c r="F114" s="46"/>
      <c r="G114" s="46"/>
      <c r="H114" s="46"/>
      <c r="I114" s="46"/>
      <c r="J114" s="10">
        <f t="shared" si="1"/>
        <v>0</v>
      </c>
    </row>
    <row r="115" spans="1:10" x14ac:dyDescent="0.25">
      <c r="A115" s="3" t="s">
        <v>266</v>
      </c>
      <c r="B115" t="s">
        <v>267</v>
      </c>
      <c r="C115" t="s">
        <v>268</v>
      </c>
      <c r="D115" s="46"/>
      <c r="E115" s="46"/>
      <c r="F115" s="46"/>
      <c r="G115" s="46"/>
      <c r="H115" s="46"/>
      <c r="I115" s="46"/>
      <c r="J115" s="10">
        <f t="shared" si="1"/>
        <v>0</v>
      </c>
    </row>
    <row r="116" spans="1:10" x14ac:dyDescent="0.25">
      <c r="A116" s="3" t="s">
        <v>269</v>
      </c>
      <c r="B116" t="s">
        <v>267</v>
      </c>
      <c r="C116" t="s">
        <v>270</v>
      </c>
      <c r="D116" s="46"/>
      <c r="E116" s="46"/>
      <c r="F116" s="46"/>
      <c r="G116" s="46"/>
      <c r="H116" s="46"/>
      <c r="I116" s="46"/>
      <c r="J116" s="10">
        <f t="shared" si="1"/>
        <v>0</v>
      </c>
    </row>
    <row r="117" spans="1:10" x14ac:dyDescent="0.25">
      <c r="A117" s="3" t="s">
        <v>271</v>
      </c>
      <c r="B117" t="s">
        <v>267</v>
      </c>
      <c r="C117" t="s">
        <v>272</v>
      </c>
      <c r="D117" s="46"/>
      <c r="E117" s="46"/>
      <c r="F117" s="46"/>
      <c r="G117" s="46"/>
      <c r="H117" s="46"/>
      <c r="I117" s="46"/>
      <c r="J117" s="10">
        <f t="shared" si="1"/>
        <v>0</v>
      </c>
    </row>
    <row r="118" spans="1:10" x14ac:dyDescent="0.25">
      <c r="A118" s="3" t="s">
        <v>273</v>
      </c>
      <c r="B118" t="s">
        <v>274</v>
      </c>
      <c r="C118" t="s">
        <v>275</v>
      </c>
      <c r="D118" s="46"/>
      <c r="E118" s="46"/>
      <c r="F118" s="46"/>
      <c r="G118" s="46"/>
      <c r="H118" s="46"/>
      <c r="I118" s="46"/>
      <c r="J118" s="10">
        <f t="shared" si="1"/>
        <v>0</v>
      </c>
    </row>
    <row r="119" spans="1:10" x14ac:dyDescent="0.25">
      <c r="A119" s="3" t="s">
        <v>276</v>
      </c>
      <c r="B119" t="s">
        <v>277</v>
      </c>
      <c r="C119" t="s">
        <v>278</v>
      </c>
      <c r="D119" s="46"/>
      <c r="E119" s="46"/>
      <c r="F119" s="46"/>
      <c r="G119" s="46"/>
      <c r="H119" s="46"/>
      <c r="I119" s="46"/>
      <c r="J119" s="10">
        <f t="shared" si="1"/>
        <v>0</v>
      </c>
    </row>
    <row r="120" spans="1:10" x14ac:dyDescent="0.25">
      <c r="A120" s="3" t="s">
        <v>279</v>
      </c>
      <c r="B120" t="s">
        <v>280</v>
      </c>
      <c r="C120" t="s">
        <v>281</v>
      </c>
      <c r="D120" s="46"/>
      <c r="E120" s="46"/>
      <c r="F120" s="46"/>
      <c r="G120" s="46"/>
      <c r="H120" s="46"/>
      <c r="I120" s="46"/>
      <c r="J120" s="10">
        <f t="shared" si="1"/>
        <v>0</v>
      </c>
    </row>
    <row r="121" spans="1:10" x14ac:dyDescent="0.25">
      <c r="A121" s="3" t="s">
        <v>282</v>
      </c>
      <c r="B121" t="s">
        <v>280</v>
      </c>
      <c r="C121" t="s">
        <v>283</v>
      </c>
      <c r="D121" s="46"/>
      <c r="E121" s="46"/>
      <c r="F121" s="46"/>
      <c r="G121" s="46"/>
      <c r="H121" s="46"/>
      <c r="I121" s="46"/>
      <c r="J121" s="10">
        <f t="shared" si="1"/>
        <v>0</v>
      </c>
    </row>
    <row r="122" spans="1:10" x14ac:dyDescent="0.25">
      <c r="A122" s="3" t="s">
        <v>284</v>
      </c>
      <c r="B122" t="s">
        <v>280</v>
      </c>
      <c r="C122" t="s">
        <v>285</v>
      </c>
      <c r="D122" s="46"/>
      <c r="E122" s="46"/>
      <c r="F122" s="46"/>
      <c r="G122" s="46"/>
      <c r="H122" s="46"/>
      <c r="I122" s="46"/>
      <c r="J122" s="10">
        <f t="shared" si="1"/>
        <v>0</v>
      </c>
    </row>
    <row r="123" spans="1:10" x14ac:dyDescent="0.25">
      <c r="A123" s="3" t="s">
        <v>286</v>
      </c>
      <c r="B123" t="s">
        <v>287</v>
      </c>
      <c r="C123" t="s">
        <v>288</v>
      </c>
      <c r="D123" s="46"/>
      <c r="E123" s="46"/>
      <c r="F123" s="46"/>
      <c r="G123" s="46"/>
      <c r="H123" s="46"/>
      <c r="I123" s="46"/>
      <c r="J123" s="10">
        <f t="shared" si="1"/>
        <v>0</v>
      </c>
    </row>
    <row r="124" spans="1:10" x14ac:dyDescent="0.25">
      <c r="A124" s="3" t="s">
        <v>289</v>
      </c>
      <c r="B124" t="s">
        <v>287</v>
      </c>
      <c r="C124" t="s">
        <v>290</v>
      </c>
      <c r="D124" s="46"/>
      <c r="E124" s="46"/>
      <c r="F124" s="46"/>
      <c r="G124" s="46"/>
      <c r="H124" s="46"/>
      <c r="I124" s="46"/>
      <c r="J124" s="10">
        <f t="shared" si="1"/>
        <v>0</v>
      </c>
    </row>
    <row r="125" spans="1:10" x14ac:dyDescent="0.25">
      <c r="A125" s="3" t="s">
        <v>291</v>
      </c>
      <c r="B125" t="s">
        <v>292</v>
      </c>
      <c r="C125" t="s">
        <v>293</v>
      </c>
      <c r="D125" s="46"/>
      <c r="E125" s="46"/>
      <c r="F125" s="46"/>
      <c r="G125" s="46"/>
      <c r="H125" s="46"/>
      <c r="I125" s="46"/>
      <c r="J125" s="10">
        <f t="shared" si="1"/>
        <v>0</v>
      </c>
    </row>
    <row r="126" spans="1:10" x14ac:dyDescent="0.25">
      <c r="A126" s="3" t="s">
        <v>294</v>
      </c>
      <c r="B126" t="s">
        <v>292</v>
      </c>
      <c r="C126" t="s">
        <v>295</v>
      </c>
      <c r="D126" s="46"/>
      <c r="E126" s="46"/>
      <c r="F126" s="46"/>
      <c r="G126" s="46"/>
      <c r="H126" s="46"/>
      <c r="I126" s="46"/>
      <c r="J126" s="10">
        <f t="shared" si="1"/>
        <v>0</v>
      </c>
    </row>
    <row r="127" spans="1:10" x14ac:dyDescent="0.25">
      <c r="A127" s="3" t="s">
        <v>296</v>
      </c>
      <c r="B127" t="s">
        <v>292</v>
      </c>
      <c r="C127" t="s">
        <v>297</v>
      </c>
      <c r="D127" s="46"/>
      <c r="E127" s="46"/>
      <c r="F127" s="46"/>
      <c r="G127" s="46"/>
      <c r="H127" s="46"/>
      <c r="I127" s="46"/>
      <c r="J127" s="10">
        <f t="shared" si="1"/>
        <v>0</v>
      </c>
    </row>
    <row r="128" spans="1:10" x14ac:dyDescent="0.25">
      <c r="A128" s="3" t="s">
        <v>298</v>
      </c>
      <c r="B128" t="s">
        <v>292</v>
      </c>
      <c r="C128" t="s">
        <v>299</v>
      </c>
      <c r="D128" s="46"/>
      <c r="E128" s="46"/>
      <c r="F128" s="46"/>
      <c r="G128" s="46"/>
      <c r="H128" s="46"/>
      <c r="I128" s="46"/>
      <c r="J128" s="10">
        <f t="shared" si="1"/>
        <v>0</v>
      </c>
    </row>
    <row r="129" spans="1:10" x14ac:dyDescent="0.25">
      <c r="A129" s="3" t="s">
        <v>300</v>
      </c>
      <c r="B129" t="s">
        <v>301</v>
      </c>
      <c r="C129" t="s">
        <v>302</v>
      </c>
      <c r="D129" s="46"/>
      <c r="E129" s="46"/>
      <c r="F129" s="46"/>
      <c r="G129" s="46"/>
      <c r="H129" s="46"/>
      <c r="I129" s="46"/>
      <c r="J129" s="10">
        <f t="shared" si="1"/>
        <v>0</v>
      </c>
    </row>
    <row r="130" spans="1:10" x14ac:dyDescent="0.25">
      <c r="A130" s="3" t="s">
        <v>303</v>
      </c>
      <c r="B130" t="s">
        <v>301</v>
      </c>
      <c r="C130" t="s">
        <v>304</v>
      </c>
      <c r="D130" s="46"/>
      <c r="E130" s="46"/>
      <c r="F130" s="46"/>
      <c r="G130" s="46"/>
      <c r="H130" s="46"/>
      <c r="I130" s="46"/>
      <c r="J130" s="10">
        <f t="shared" si="1"/>
        <v>0</v>
      </c>
    </row>
    <row r="131" spans="1:10" x14ac:dyDescent="0.25">
      <c r="A131" s="3" t="s">
        <v>305</v>
      </c>
      <c r="B131" t="s">
        <v>301</v>
      </c>
      <c r="C131" t="s">
        <v>306</v>
      </c>
      <c r="D131" s="46"/>
      <c r="E131" s="46"/>
      <c r="F131" s="46"/>
      <c r="G131" s="46"/>
      <c r="H131" s="46"/>
      <c r="I131" s="46"/>
      <c r="J131" s="10">
        <f t="shared" si="1"/>
        <v>0</v>
      </c>
    </row>
    <row r="132" spans="1:10" x14ac:dyDescent="0.25">
      <c r="A132" s="3" t="s">
        <v>307</v>
      </c>
      <c r="B132" t="s">
        <v>301</v>
      </c>
      <c r="C132" t="s">
        <v>308</v>
      </c>
      <c r="D132" s="46"/>
      <c r="E132" s="46"/>
      <c r="F132" s="46"/>
      <c r="G132" s="46"/>
      <c r="H132" s="46"/>
      <c r="I132" s="46"/>
      <c r="J132" s="10">
        <f t="shared" si="1"/>
        <v>0</v>
      </c>
    </row>
    <row r="133" spans="1:10" x14ac:dyDescent="0.25">
      <c r="A133" s="3" t="s">
        <v>309</v>
      </c>
      <c r="B133" t="s">
        <v>301</v>
      </c>
      <c r="C133" t="s">
        <v>310</v>
      </c>
      <c r="D133" s="46"/>
      <c r="E133" s="46"/>
      <c r="F133" s="46"/>
      <c r="G133" s="46"/>
      <c r="H133" s="46"/>
      <c r="I133" s="46"/>
      <c r="J133" s="10">
        <f t="shared" si="1"/>
        <v>0</v>
      </c>
    </row>
    <row r="134" spans="1:10" x14ac:dyDescent="0.25">
      <c r="A134" s="3" t="s">
        <v>311</v>
      </c>
      <c r="B134" t="s">
        <v>301</v>
      </c>
      <c r="C134" t="s">
        <v>312</v>
      </c>
      <c r="D134" s="46"/>
      <c r="E134" s="46"/>
      <c r="F134" s="46"/>
      <c r="G134" s="46"/>
      <c r="H134" s="46"/>
      <c r="I134" s="46"/>
      <c r="J134" s="10">
        <f t="shared" si="1"/>
        <v>0</v>
      </c>
    </row>
    <row r="135" spans="1:10" x14ac:dyDescent="0.25">
      <c r="A135" s="3" t="s">
        <v>313</v>
      </c>
      <c r="B135" t="s">
        <v>314</v>
      </c>
      <c r="C135" t="s">
        <v>315</v>
      </c>
      <c r="D135" s="46"/>
      <c r="E135" s="46"/>
      <c r="F135" s="46"/>
      <c r="G135" s="46"/>
      <c r="H135" s="46"/>
      <c r="I135" s="46"/>
      <c r="J135" s="10">
        <f t="shared" si="1"/>
        <v>0</v>
      </c>
    </row>
    <row r="136" spans="1:10" x14ac:dyDescent="0.25">
      <c r="A136" s="3" t="s">
        <v>316</v>
      </c>
      <c r="B136" t="s">
        <v>314</v>
      </c>
      <c r="C136" t="s">
        <v>317</v>
      </c>
      <c r="D136" s="46"/>
      <c r="E136" s="46"/>
      <c r="F136" s="46"/>
      <c r="G136" s="46"/>
      <c r="H136" s="46"/>
      <c r="I136" s="46"/>
      <c r="J136" s="10">
        <f t="shared" si="1"/>
        <v>0</v>
      </c>
    </row>
    <row r="137" spans="1:10" x14ac:dyDescent="0.25">
      <c r="A137" s="3" t="s">
        <v>318</v>
      </c>
      <c r="B137" t="s">
        <v>319</v>
      </c>
      <c r="C137" t="s">
        <v>320</v>
      </c>
      <c r="D137" s="46"/>
      <c r="E137" s="46"/>
      <c r="F137" s="46"/>
      <c r="G137" s="46"/>
      <c r="H137" s="46"/>
      <c r="I137" s="46"/>
      <c r="J137" s="10">
        <f t="shared" si="1"/>
        <v>0</v>
      </c>
    </row>
    <row r="138" spans="1:10" x14ac:dyDescent="0.25">
      <c r="A138" s="3" t="s">
        <v>321</v>
      </c>
      <c r="B138" t="s">
        <v>319</v>
      </c>
      <c r="C138" t="s">
        <v>322</v>
      </c>
      <c r="D138" s="46"/>
      <c r="E138" s="46"/>
      <c r="F138" s="46"/>
      <c r="G138" s="46"/>
      <c r="H138" s="46"/>
      <c r="I138" s="46"/>
      <c r="J138" s="10">
        <f t="shared" si="1"/>
        <v>0</v>
      </c>
    </row>
    <row r="139" spans="1:10" x14ac:dyDescent="0.25">
      <c r="A139" s="3" t="s">
        <v>323</v>
      </c>
      <c r="B139" t="s">
        <v>324</v>
      </c>
      <c r="C139" t="s">
        <v>325</v>
      </c>
      <c r="D139" s="46"/>
      <c r="E139" s="46"/>
      <c r="F139" s="46"/>
      <c r="G139" s="46"/>
      <c r="H139" s="46"/>
      <c r="I139" s="46"/>
      <c r="J139" s="10">
        <f t="shared" ref="J139:J202" si="2">SUM(D139:I139)</f>
        <v>0</v>
      </c>
    </row>
    <row r="140" spans="1:10" x14ac:dyDescent="0.25">
      <c r="A140" s="3" t="s">
        <v>326</v>
      </c>
      <c r="B140" t="s">
        <v>324</v>
      </c>
      <c r="C140" t="s">
        <v>327</v>
      </c>
      <c r="D140" s="46"/>
      <c r="E140" s="46"/>
      <c r="F140" s="46"/>
      <c r="G140" s="46"/>
      <c r="H140" s="46"/>
      <c r="I140" s="46"/>
      <c r="J140" s="10">
        <f t="shared" si="2"/>
        <v>0</v>
      </c>
    </row>
    <row r="141" spans="1:10" x14ac:dyDescent="0.25">
      <c r="A141" s="3" t="s">
        <v>328</v>
      </c>
      <c r="B141" t="s">
        <v>329</v>
      </c>
      <c r="C141" t="s">
        <v>330</v>
      </c>
      <c r="D141" s="46"/>
      <c r="E141" s="46"/>
      <c r="F141" s="46"/>
      <c r="G141" s="46"/>
      <c r="H141" s="46"/>
      <c r="I141" s="46"/>
      <c r="J141" s="10">
        <f t="shared" si="2"/>
        <v>0</v>
      </c>
    </row>
    <row r="142" spans="1:10" x14ac:dyDescent="0.25">
      <c r="A142" s="3" t="s">
        <v>331</v>
      </c>
      <c r="B142" t="s">
        <v>332</v>
      </c>
      <c r="C142" t="s">
        <v>333</v>
      </c>
      <c r="D142" s="46"/>
      <c r="E142" s="46"/>
      <c r="F142" s="46"/>
      <c r="G142" s="46"/>
      <c r="H142" s="46"/>
      <c r="I142" s="46"/>
      <c r="J142" s="10">
        <f t="shared" si="2"/>
        <v>0</v>
      </c>
    </row>
    <row r="143" spans="1:10" x14ac:dyDescent="0.25">
      <c r="A143" s="3" t="s">
        <v>334</v>
      </c>
      <c r="B143" t="s">
        <v>332</v>
      </c>
      <c r="C143" t="s">
        <v>335</v>
      </c>
      <c r="D143" s="46"/>
      <c r="E143" s="46"/>
      <c r="F143" s="46"/>
      <c r="G143" s="46"/>
      <c r="H143" s="46"/>
      <c r="I143" s="46"/>
      <c r="J143" s="10">
        <f t="shared" si="2"/>
        <v>0</v>
      </c>
    </row>
    <row r="144" spans="1:10" x14ac:dyDescent="0.25">
      <c r="A144" s="3" t="s">
        <v>336</v>
      </c>
      <c r="B144" t="s">
        <v>332</v>
      </c>
      <c r="C144" t="s">
        <v>337</v>
      </c>
      <c r="D144" s="46"/>
      <c r="E144" s="46"/>
      <c r="F144" s="46"/>
      <c r="G144" s="46"/>
      <c r="H144" s="46"/>
      <c r="I144" s="46"/>
      <c r="J144" s="10">
        <f t="shared" si="2"/>
        <v>0</v>
      </c>
    </row>
    <row r="145" spans="1:10" x14ac:dyDescent="0.25">
      <c r="A145" s="3" t="s">
        <v>338</v>
      </c>
      <c r="B145" t="s">
        <v>332</v>
      </c>
      <c r="C145" t="s">
        <v>339</v>
      </c>
      <c r="D145" s="46"/>
      <c r="E145" s="46"/>
      <c r="F145" s="46"/>
      <c r="G145" s="46"/>
      <c r="H145" s="46"/>
      <c r="I145" s="46"/>
      <c r="J145" s="10">
        <f t="shared" si="2"/>
        <v>0</v>
      </c>
    </row>
    <row r="146" spans="1:10" x14ac:dyDescent="0.25">
      <c r="A146" s="3" t="s">
        <v>340</v>
      </c>
      <c r="B146" t="s">
        <v>341</v>
      </c>
      <c r="C146" t="s">
        <v>342</v>
      </c>
      <c r="D146" s="46">
        <v>-366691.78</v>
      </c>
      <c r="E146" s="46"/>
      <c r="F146" s="46"/>
      <c r="G146" s="46">
        <v>58278.87</v>
      </c>
      <c r="H146" s="46"/>
      <c r="I146" s="46"/>
      <c r="J146" s="10">
        <f t="shared" si="2"/>
        <v>-308412.91000000003</v>
      </c>
    </row>
    <row r="147" spans="1:10" x14ac:dyDescent="0.25">
      <c r="A147" s="3" t="s">
        <v>343</v>
      </c>
      <c r="B147" t="s">
        <v>341</v>
      </c>
      <c r="C147" t="s">
        <v>344</v>
      </c>
      <c r="D147" s="46"/>
      <c r="E147" s="46"/>
      <c r="F147" s="46"/>
      <c r="G147" s="46"/>
      <c r="H147" s="46"/>
      <c r="I147" s="46"/>
      <c r="J147" s="10">
        <f t="shared" si="2"/>
        <v>0</v>
      </c>
    </row>
    <row r="148" spans="1:10" x14ac:dyDescent="0.25">
      <c r="A148" s="3" t="s">
        <v>345</v>
      </c>
      <c r="B148" t="s">
        <v>346</v>
      </c>
      <c r="C148" t="s">
        <v>347</v>
      </c>
      <c r="D148" s="46"/>
      <c r="E148" s="46"/>
      <c r="F148" s="46"/>
      <c r="G148" s="46"/>
      <c r="H148" s="46"/>
      <c r="I148" s="46"/>
      <c r="J148" s="10">
        <f t="shared" si="2"/>
        <v>0</v>
      </c>
    </row>
    <row r="149" spans="1:10" x14ac:dyDescent="0.25">
      <c r="A149" s="3" t="s">
        <v>348</v>
      </c>
      <c r="B149" t="s">
        <v>346</v>
      </c>
      <c r="C149" t="s">
        <v>349</v>
      </c>
      <c r="D149" s="46"/>
      <c r="E149" s="46"/>
      <c r="F149" s="46"/>
      <c r="G149" s="46"/>
      <c r="H149" s="46"/>
      <c r="I149" s="46"/>
      <c r="J149" s="10">
        <f t="shared" si="2"/>
        <v>0</v>
      </c>
    </row>
    <row r="150" spans="1:10" x14ac:dyDescent="0.25">
      <c r="A150" s="3" t="s">
        <v>350</v>
      </c>
      <c r="B150" t="s">
        <v>351</v>
      </c>
      <c r="C150" t="s">
        <v>352</v>
      </c>
      <c r="D150" s="46"/>
      <c r="E150" s="46"/>
      <c r="F150" s="46"/>
      <c r="G150" s="46"/>
      <c r="H150" s="46"/>
      <c r="I150" s="46"/>
      <c r="J150" s="10">
        <f t="shared" si="2"/>
        <v>0</v>
      </c>
    </row>
    <row r="151" spans="1:10" x14ac:dyDescent="0.25">
      <c r="A151" s="3" t="s">
        <v>353</v>
      </c>
      <c r="B151" t="s">
        <v>351</v>
      </c>
      <c r="C151" t="s">
        <v>354</v>
      </c>
      <c r="D151" s="46"/>
      <c r="E151" s="46"/>
      <c r="F151" s="46"/>
      <c r="G151" s="46"/>
      <c r="H151" s="46"/>
      <c r="I151" s="46"/>
      <c r="J151" s="10">
        <f t="shared" si="2"/>
        <v>0</v>
      </c>
    </row>
    <row r="152" spans="1:10" x14ac:dyDescent="0.25">
      <c r="A152" s="3" t="s">
        <v>355</v>
      </c>
      <c r="B152" t="s">
        <v>351</v>
      </c>
      <c r="C152" t="s">
        <v>356</v>
      </c>
      <c r="D152" s="46"/>
      <c r="E152" s="46"/>
      <c r="F152" s="46"/>
      <c r="G152" s="46"/>
      <c r="H152" s="46"/>
      <c r="I152" s="46"/>
      <c r="J152" s="10">
        <f t="shared" si="2"/>
        <v>0</v>
      </c>
    </row>
    <row r="153" spans="1:10" x14ac:dyDescent="0.25">
      <c r="A153" s="3" t="s">
        <v>357</v>
      </c>
      <c r="B153" t="s">
        <v>358</v>
      </c>
      <c r="C153" t="s">
        <v>359</v>
      </c>
      <c r="D153" s="46"/>
      <c r="E153" s="46"/>
      <c r="F153" s="46"/>
      <c r="G153" s="46"/>
      <c r="H153" s="46"/>
      <c r="I153" s="46"/>
      <c r="J153" s="10">
        <f t="shared" si="2"/>
        <v>0</v>
      </c>
    </row>
    <row r="154" spans="1:10" x14ac:dyDescent="0.25">
      <c r="A154" s="3" t="s">
        <v>360</v>
      </c>
      <c r="B154" t="s">
        <v>358</v>
      </c>
      <c r="C154" t="s">
        <v>361</v>
      </c>
      <c r="D154" s="46"/>
      <c r="E154" s="46"/>
      <c r="F154" s="46"/>
      <c r="G154" s="46"/>
      <c r="H154" s="46"/>
      <c r="I154" s="46"/>
      <c r="J154" s="10">
        <f t="shared" si="2"/>
        <v>0</v>
      </c>
    </row>
    <row r="155" spans="1:10" x14ac:dyDescent="0.25">
      <c r="A155" s="3" t="s">
        <v>362</v>
      </c>
      <c r="B155" t="s">
        <v>358</v>
      </c>
      <c r="C155" t="s">
        <v>363</v>
      </c>
      <c r="D155" s="46"/>
      <c r="E155" s="46"/>
      <c r="F155" s="46"/>
      <c r="G155" s="46"/>
      <c r="H155" s="46"/>
      <c r="I155" s="46"/>
      <c r="J155" s="10">
        <f t="shared" si="2"/>
        <v>0</v>
      </c>
    </row>
    <row r="156" spans="1:10" x14ac:dyDescent="0.25">
      <c r="A156" s="3" t="s">
        <v>364</v>
      </c>
      <c r="B156" t="s">
        <v>365</v>
      </c>
      <c r="C156" t="s">
        <v>366</v>
      </c>
      <c r="D156" s="46"/>
      <c r="E156" s="46"/>
      <c r="F156" s="46"/>
      <c r="G156" s="46"/>
      <c r="H156" s="46"/>
      <c r="I156" s="46"/>
      <c r="J156" s="10">
        <f t="shared" si="2"/>
        <v>0</v>
      </c>
    </row>
    <row r="157" spans="1:10" x14ac:dyDescent="0.25">
      <c r="A157" s="3" t="s">
        <v>367</v>
      </c>
      <c r="B157" t="s">
        <v>365</v>
      </c>
      <c r="C157" t="s">
        <v>368</v>
      </c>
      <c r="D157" s="46"/>
      <c r="E157" s="46"/>
      <c r="F157" s="46"/>
      <c r="G157" s="46"/>
      <c r="H157" s="46"/>
      <c r="I157" s="46"/>
      <c r="J157" s="10">
        <f t="shared" si="2"/>
        <v>0</v>
      </c>
    </row>
    <row r="158" spans="1:10" x14ac:dyDescent="0.25">
      <c r="A158" s="3" t="s">
        <v>369</v>
      </c>
      <c r="B158" t="s">
        <v>365</v>
      </c>
      <c r="C158" t="s">
        <v>370</v>
      </c>
      <c r="D158" s="46"/>
      <c r="E158" s="46"/>
      <c r="F158" s="46"/>
      <c r="G158" s="46"/>
      <c r="H158" s="46"/>
      <c r="I158" s="46"/>
      <c r="J158" s="10">
        <f t="shared" si="2"/>
        <v>0</v>
      </c>
    </row>
    <row r="159" spans="1:10" x14ac:dyDescent="0.25">
      <c r="A159" s="3" t="s">
        <v>371</v>
      </c>
      <c r="B159" t="s">
        <v>372</v>
      </c>
      <c r="C159" t="s">
        <v>373</v>
      </c>
      <c r="D159" s="46"/>
      <c r="E159" s="46"/>
      <c r="F159" s="46"/>
      <c r="G159" s="46"/>
      <c r="H159" s="46"/>
      <c r="I159" s="46"/>
      <c r="J159" s="10">
        <f t="shared" si="2"/>
        <v>0</v>
      </c>
    </row>
    <row r="160" spans="1:10" x14ac:dyDescent="0.25">
      <c r="A160" s="3" t="s">
        <v>374</v>
      </c>
      <c r="B160" t="s">
        <v>375</v>
      </c>
      <c r="C160" t="s">
        <v>376</v>
      </c>
      <c r="D160" s="46"/>
      <c r="E160" s="46"/>
      <c r="F160" s="46"/>
      <c r="G160" s="46"/>
      <c r="H160" s="46"/>
      <c r="I160" s="46"/>
      <c r="J160" s="10">
        <f t="shared" si="2"/>
        <v>0</v>
      </c>
    </row>
    <row r="161" spans="1:10" x14ac:dyDescent="0.25">
      <c r="A161" s="3" t="s">
        <v>377</v>
      </c>
      <c r="B161" t="s">
        <v>375</v>
      </c>
      <c r="C161" t="s">
        <v>378</v>
      </c>
      <c r="D161" s="46"/>
      <c r="E161" s="46"/>
      <c r="F161" s="46"/>
      <c r="G161" s="46"/>
      <c r="H161" s="46"/>
      <c r="I161" s="46"/>
      <c r="J161" s="10">
        <f t="shared" si="2"/>
        <v>0</v>
      </c>
    </row>
    <row r="162" spans="1:10" x14ac:dyDescent="0.25">
      <c r="A162" s="3" t="s">
        <v>379</v>
      </c>
      <c r="B162" t="s">
        <v>380</v>
      </c>
      <c r="C162" t="s">
        <v>381</v>
      </c>
      <c r="D162" s="46"/>
      <c r="E162" s="46"/>
      <c r="F162" s="46"/>
      <c r="G162" s="46"/>
      <c r="H162" s="46"/>
      <c r="I162" s="46"/>
      <c r="J162" s="10">
        <f t="shared" si="2"/>
        <v>0</v>
      </c>
    </row>
    <row r="163" spans="1:10" x14ac:dyDescent="0.25">
      <c r="A163" s="3" t="s">
        <v>382</v>
      </c>
      <c r="B163" t="s">
        <v>380</v>
      </c>
      <c r="C163" t="s">
        <v>383</v>
      </c>
      <c r="D163" s="46"/>
      <c r="E163" s="46"/>
      <c r="F163" s="46"/>
      <c r="G163" s="46"/>
      <c r="H163" s="46"/>
      <c r="I163" s="46"/>
      <c r="J163" s="10">
        <f t="shared" si="2"/>
        <v>0</v>
      </c>
    </row>
    <row r="164" spans="1:10" x14ac:dyDescent="0.25">
      <c r="A164" s="3" t="s">
        <v>384</v>
      </c>
      <c r="B164" t="s">
        <v>385</v>
      </c>
      <c r="C164" t="s">
        <v>386</v>
      </c>
      <c r="D164" s="46"/>
      <c r="E164" s="46"/>
      <c r="F164" s="46"/>
      <c r="G164" s="46"/>
      <c r="H164" s="46"/>
      <c r="I164" s="46"/>
      <c r="J164" s="10">
        <f t="shared" si="2"/>
        <v>0</v>
      </c>
    </row>
    <row r="165" spans="1:10" x14ac:dyDescent="0.25">
      <c r="A165" s="3" t="s">
        <v>387</v>
      </c>
      <c r="B165" t="s">
        <v>388</v>
      </c>
      <c r="C165" t="s">
        <v>389</v>
      </c>
      <c r="D165" s="46">
        <v>11604.21</v>
      </c>
      <c r="E165" s="46"/>
      <c r="F165" s="46"/>
      <c r="G165" s="46">
        <v>-3836.62</v>
      </c>
      <c r="H165" s="46"/>
      <c r="I165" s="46"/>
      <c r="J165" s="10">
        <f t="shared" si="2"/>
        <v>7767.5899999999992</v>
      </c>
    </row>
    <row r="166" spans="1:10" x14ac:dyDescent="0.25">
      <c r="A166" s="3" t="s">
        <v>390</v>
      </c>
      <c r="B166" t="s">
        <v>388</v>
      </c>
      <c r="C166" t="s">
        <v>391</v>
      </c>
      <c r="D166" s="46"/>
      <c r="E166" s="46"/>
      <c r="F166" s="46"/>
      <c r="G166" s="46"/>
      <c r="H166" s="46"/>
      <c r="I166" s="46"/>
      <c r="J166" s="10">
        <f t="shared" si="2"/>
        <v>0</v>
      </c>
    </row>
    <row r="167" spans="1:10" x14ac:dyDescent="0.25">
      <c r="A167" s="3" t="s">
        <v>392</v>
      </c>
      <c r="B167" t="s">
        <v>393</v>
      </c>
      <c r="C167" t="s">
        <v>394</v>
      </c>
      <c r="D167" s="46"/>
      <c r="E167" s="46"/>
      <c r="F167" s="46"/>
      <c r="G167" s="46"/>
      <c r="H167" s="46"/>
      <c r="I167" s="46"/>
      <c r="J167" s="10">
        <f t="shared" si="2"/>
        <v>0</v>
      </c>
    </row>
    <row r="168" spans="1:10" x14ac:dyDescent="0.25">
      <c r="A168" s="3" t="s">
        <v>395</v>
      </c>
      <c r="B168" t="s">
        <v>393</v>
      </c>
      <c r="C168" t="s">
        <v>396</v>
      </c>
      <c r="D168" s="46"/>
      <c r="E168" s="46"/>
      <c r="F168" s="46"/>
      <c r="G168" s="46"/>
      <c r="H168" s="46"/>
      <c r="I168" s="46"/>
      <c r="J168" s="10">
        <f t="shared" si="2"/>
        <v>0</v>
      </c>
    </row>
    <row r="169" spans="1:10" x14ac:dyDescent="0.25">
      <c r="A169" s="3" t="s">
        <v>397</v>
      </c>
      <c r="B169" t="s">
        <v>393</v>
      </c>
      <c r="C169" t="s">
        <v>398</v>
      </c>
      <c r="D169" s="46"/>
      <c r="E169" s="46"/>
      <c r="F169" s="46"/>
      <c r="G169" s="46"/>
      <c r="H169" s="46"/>
      <c r="I169" s="46"/>
      <c r="J169" s="10">
        <f t="shared" si="2"/>
        <v>0</v>
      </c>
    </row>
    <row r="170" spans="1:10" x14ac:dyDescent="0.25">
      <c r="A170" s="3" t="s">
        <v>399</v>
      </c>
      <c r="B170" t="s">
        <v>393</v>
      </c>
      <c r="C170" t="s">
        <v>400</v>
      </c>
      <c r="D170" s="46"/>
      <c r="E170" s="46"/>
      <c r="F170" s="46"/>
      <c r="G170" s="46"/>
      <c r="H170" s="46"/>
      <c r="I170" s="46"/>
      <c r="J170" s="10">
        <f t="shared" si="2"/>
        <v>0</v>
      </c>
    </row>
    <row r="171" spans="1:10" x14ac:dyDescent="0.25">
      <c r="A171" s="3" t="s">
        <v>401</v>
      </c>
      <c r="B171" t="s">
        <v>393</v>
      </c>
      <c r="C171" t="s">
        <v>402</v>
      </c>
      <c r="D171" s="46"/>
      <c r="E171" s="46"/>
      <c r="F171" s="46"/>
      <c r="G171" s="46"/>
      <c r="H171" s="46"/>
      <c r="I171" s="46"/>
      <c r="J171" s="10">
        <f t="shared" si="2"/>
        <v>0</v>
      </c>
    </row>
    <row r="172" spans="1:10" x14ac:dyDescent="0.25">
      <c r="A172" s="3" t="s">
        <v>403</v>
      </c>
      <c r="B172" t="s">
        <v>404</v>
      </c>
      <c r="C172" t="s">
        <v>405</v>
      </c>
      <c r="D172" s="46"/>
      <c r="E172" s="46"/>
      <c r="F172" s="46"/>
      <c r="G172" s="46"/>
      <c r="H172" s="46"/>
      <c r="I172" s="46"/>
      <c r="J172" s="10">
        <f t="shared" si="2"/>
        <v>0</v>
      </c>
    </row>
    <row r="173" spans="1:10" x14ac:dyDescent="0.25">
      <c r="A173" s="3" t="s">
        <v>406</v>
      </c>
      <c r="B173" t="s">
        <v>404</v>
      </c>
      <c r="C173" t="s">
        <v>407</v>
      </c>
      <c r="D173" s="46"/>
      <c r="E173" s="46"/>
      <c r="F173" s="46"/>
      <c r="G173" s="46"/>
      <c r="H173" s="46"/>
      <c r="I173" s="46"/>
      <c r="J173" s="10">
        <f t="shared" si="2"/>
        <v>0</v>
      </c>
    </row>
    <row r="174" spans="1:10" x14ac:dyDescent="0.25">
      <c r="A174" s="3" t="s">
        <v>408</v>
      </c>
      <c r="B174" t="s">
        <v>404</v>
      </c>
      <c r="C174" t="s">
        <v>409</v>
      </c>
      <c r="D174" s="46"/>
      <c r="E174" s="46"/>
      <c r="F174" s="46"/>
      <c r="G174" s="46"/>
      <c r="H174" s="46"/>
      <c r="I174" s="46"/>
      <c r="J174" s="10">
        <f t="shared" si="2"/>
        <v>0</v>
      </c>
    </row>
    <row r="175" spans="1:10" x14ac:dyDescent="0.25">
      <c r="A175" s="3" t="s">
        <v>410</v>
      </c>
      <c r="B175" t="s">
        <v>404</v>
      </c>
      <c r="C175" t="s">
        <v>411</v>
      </c>
      <c r="D175" s="46"/>
      <c r="E175" s="46"/>
      <c r="F175" s="46"/>
      <c r="G175" s="46"/>
      <c r="H175" s="46"/>
      <c r="I175" s="46"/>
      <c r="J175" s="10">
        <f t="shared" si="2"/>
        <v>0</v>
      </c>
    </row>
    <row r="176" spans="1:10" x14ac:dyDescent="0.25">
      <c r="A176" s="3" t="s">
        <v>412</v>
      </c>
      <c r="B176" t="s">
        <v>404</v>
      </c>
      <c r="C176" t="s">
        <v>413</v>
      </c>
      <c r="D176" s="46"/>
      <c r="E176" s="46"/>
      <c r="F176" s="46"/>
      <c r="G176" s="46"/>
      <c r="H176" s="46"/>
      <c r="I176" s="46"/>
      <c r="J176" s="10">
        <f t="shared" si="2"/>
        <v>0</v>
      </c>
    </row>
    <row r="177" spans="1:11" x14ac:dyDescent="0.25">
      <c r="A177" s="3" t="s">
        <v>414</v>
      </c>
      <c r="B177" t="s">
        <v>404</v>
      </c>
      <c r="C177" t="s">
        <v>415</v>
      </c>
      <c r="D177" s="46">
        <v>3551.02</v>
      </c>
      <c r="E177" s="46"/>
      <c r="F177" s="46"/>
      <c r="G177" s="46">
        <v>53341.04</v>
      </c>
      <c r="H177" s="46"/>
      <c r="I177" s="46"/>
      <c r="J177" s="10">
        <f t="shared" si="2"/>
        <v>56892.06</v>
      </c>
    </row>
    <row r="178" spans="1:11" x14ac:dyDescent="0.25">
      <c r="A178" s="3" t="s">
        <v>416</v>
      </c>
      <c r="B178" t="s">
        <v>404</v>
      </c>
      <c r="C178" t="s">
        <v>417</v>
      </c>
      <c r="D178" s="46"/>
      <c r="E178" s="46"/>
      <c r="F178" s="46"/>
      <c r="G178" s="46"/>
      <c r="H178" s="46"/>
      <c r="I178" s="46"/>
      <c r="J178" s="10">
        <f t="shared" si="2"/>
        <v>0</v>
      </c>
    </row>
    <row r="179" spans="1:11" x14ac:dyDescent="0.25">
      <c r="A179" s="3" t="s">
        <v>418</v>
      </c>
      <c r="B179" t="s">
        <v>404</v>
      </c>
      <c r="C179" t="s">
        <v>419</v>
      </c>
      <c r="D179" s="46"/>
      <c r="E179" s="46"/>
      <c r="F179" s="46"/>
      <c r="G179" s="46"/>
      <c r="H179" s="46"/>
      <c r="I179" s="46"/>
      <c r="J179" s="10">
        <f t="shared" si="2"/>
        <v>0</v>
      </c>
    </row>
    <row r="180" spans="1:11" x14ac:dyDescent="0.25">
      <c r="A180" s="3" t="s">
        <v>420</v>
      </c>
      <c r="B180" t="s">
        <v>404</v>
      </c>
      <c r="C180" t="s">
        <v>421</v>
      </c>
      <c r="D180" s="46"/>
      <c r="E180" s="46"/>
      <c r="F180" s="46"/>
      <c r="G180" s="46"/>
      <c r="H180" s="46"/>
      <c r="I180" s="46"/>
      <c r="J180" s="10">
        <f t="shared" si="2"/>
        <v>0</v>
      </c>
    </row>
    <row r="181" spans="1:11" x14ac:dyDescent="0.25">
      <c r="A181" s="3" t="s">
        <v>422</v>
      </c>
      <c r="B181" t="s">
        <v>404</v>
      </c>
      <c r="C181" t="s">
        <v>423</v>
      </c>
      <c r="D181" s="46"/>
      <c r="E181" s="46"/>
      <c r="F181" s="46"/>
      <c r="G181" s="46"/>
      <c r="H181" s="46"/>
      <c r="I181" s="46"/>
      <c r="J181" s="10">
        <f t="shared" si="2"/>
        <v>0</v>
      </c>
    </row>
    <row r="182" spans="1:11" x14ac:dyDescent="0.25">
      <c r="A182" s="3" t="s">
        <v>424</v>
      </c>
      <c r="B182" t="s">
        <v>404</v>
      </c>
      <c r="C182" t="s">
        <v>425</v>
      </c>
      <c r="D182" s="46">
        <v>8497.99</v>
      </c>
      <c r="E182" s="46"/>
      <c r="F182" s="46"/>
      <c r="G182" s="46">
        <v>1268.99</v>
      </c>
      <c r="H182" s="46"/>
      <c r="I182" s="46"/>
      <c r="J182" s="10">
        <f t="shared" si="2"/>
        <v>9766.98</v>
      </c>
    </row>
    <row r="183" spans="1:11" x14ac:dyDescent="0.25">
      <c r="A183" s="3" t="s">
        <v>426</v>
      </c>
      <c r="B183" t="s">
        <v>404</v>
      </c>
      <c r="C183" t="s">
        <v>427</v>
      </c>
      <c r="D183" s="46"/>
      <c r="E183" s="46"/>
      <c r="F183" s="46"/>
      <c r="G183" s="46"/>
      <c r="H183" s="46"/>
      <c r="I183" s="46"/>
      <c r="J183" s="10">
        <f t="shared" si="2"/>
        <v>0</v>
      </c>
    </row>
    <row r="184" spans="1:11" x14ac:dyDescent="0.25">
      <c r="A184" s="3">
        <v>3200</v>
      </c>
      <c r="B184" t="s">
        <v>428</v>
      </c>
      <c r="C184" t="s">
        <v>429</v>
      </c>
      <c r="D184" s="46"/>
      <c r="E184" s="46"/>
      <c r="F184" s="46"/>
      <c r="G184" s="46"/>
      <c r="H184" s="46"/>
      <c r="I184" s="46"/>
      <c r="J184" s="10">
        <f t="shared" si="2"/>
        <v>0</v>
      </c>
    </row>
    <row r="185" spans="1:11" x14ac:dyDescent="0.25">
      <c r="A185" s="3">
        <v>3210</v>
      </c>
      <c r="B185" t="s">
        <v>428</v>
      </c>
      <c r="C185" t="s">
        <v>430</v>
      </c>
      <c r="D185" s="46"/>
      <c r="E185" s="46"/>
      <c r="F185" s="46"/>
      <c r="G185" s="46"/>
      <c r="H185" s="46"/>
      <c r="I185" s="46"/>
      <c r="J185" s="10">
        <f t="shared" si="2"/>
        <v>0</v>
      </c>
    </row>
    <row r="186" spans="1:11" x14ac:dyDescent="0.25">
      <c r="A186" s="3">
        <v>3220</v>
      </c>
      <c r="B186" t="s">
        <v>428</v>
      </c>
      <c r="C186" t="s">
        <v>431</v>
      </c>
      <c r="D186" s="46"/>
      <c r="E186" s="46"/>
      <c r="F186" s="46"/>
      <c r="G186" s="46"/>
      <c r="H186" s="46"/>
      <c r="I186" s="46"/>
      <c r="J186" s="10">
        <f t="shared" si="2"/>
        <v>0</v>
      </c>
    </row>
    <row r="187" spans="1:11" x14ac:dyDescent="0.25">
      <c r="A187" s="3">
        <v>3230</v>
      </c>
      <c r="B187" t="s">
        <v>428</v>
      </c>
      <c r="C187" t="s">
        <v>432</v>
      </c>
      <c r="D187" s="46"/>
      <c r="E187" s="46"/>
      <c r="F187" s="46"/>
      <c r="G187" s="46"/>
      <c r="H187" s="46"/>
      <c r="I187" s="46"/>
      <c r="J187" s="10">
        <f t="shared" si="2"/>
        <v>0</v>
      </c>
    </row>
    <row r="188" spans="1:11" x14ac:dyDescent="0.25">
      <c r="A188" s="3">
        <v>8001</v>
      </c>
      <c r="B188" s="9" t="s">
        <v>433</v>
      </c>
      <c r="C188" s="9" t="s">
        <v>434</v>
      </c>
      <c r="D188" s="46"/>
      <c r="E188" s="46"/>
      <c r="F188" s="46"/>
      <c r="G188" s="46"/>
      <c r="H188" s="46"/>
      <c r="I188" s="46"/>
      <c r="J188" s="10">
        <f t="shared" si="2"/>
        <v>0</v>
      </c>
      <c r="K188" s="10"/>
    </row>
    <row r="189" spans="1:11" x14ac:dyDescent="0.25">
      <c r="A189" s="54">
        <v>8041</v>
      </c>
      <c r="B189" s="54">
        <v>8041</v>
      </c>
      <c r="C189" s="9" t="s">
        <v>435</v>
      </c>
      <c r="D189" s="46"/>
      <c r="E189" s="46"/>
      <c r="F189" s="46"/>
      <c r="G189" s="46"/>
      <c r="H189" s="46"/>
      <c r="I189" s="46"/>
      <c r="J189" s="10">
        <f t="shared" si="2"/>
        <v>0</v>
      </c>
    </row>
    <row r="190" spans="1:11" x14ac:dyDescent="0.25">
      <c r="A190" s="54">
        <v>8042</v>
      </c>
      <c r="B190" s="54">
        <v>8042</v>
      </c>
      <c r="C190" s="9" t="s">
        <v>436</v>
      </c>
      <c r="D190" s="46"/>
      <c r="E190" s="46"/>
      <c r="F190" s="46"/>
      <c r="G190" s="46"/>
      <c r="H190" s="46"/>
      <c r="I190" s="46"/>
      <c r="J190" s="10">
        <f t="shared" si="2"/>
        <v>0</v>
      </c>
    </row>
    <row r="191" spans="1:11" x14ac:dyDescent="0.25">
      <c r="A191" s="54">
        <v>9025</v>
      </c>
      <c r="B191" s="54">
        <v>9025</v>
      </c>
      <c r="C191" s="9" t="s">
        <v>437</v>
      </c>
      <c r="D191" s="46"/>
      <c r="E191" s="46"/>
      <c r="F191" s="46"/>
      <c r="G191" s="46"/>
      <c r="H191" s="46"/>
      <c r="I191" s="46"/>
      <c r="J191" s="10">
        <f t="shared" si="2"/>
        <v>0</v>
      </c>
    </row>
    <row r="192" spans="1:11" x14ac:dyDescent="0.25">
      <c r="A192" s="3">
        <v>9030</v>
      </c>
      <c r="B192" s="3">
        <v>9030</v>
      </c>
      <c r="C192" t="s">
        <v>438</v>
      </c>
      <c r="D192" s="46"/>
      <c r="E192" s="46"/>
      <c r="F192" s="46"/>
      <c r="G192" s="46"/>
      <c r="H192" s="46"/>
      <c r="I192" s="46"/>
      <c r="J192" s="10">
        <f t="shared" si="2"/>
        <v>0</v>
      </c>
    </row>
    <row r="193" spans="1:10" x14ac:dyDescent="0.25">
      <c r="A193" s="3">
        <v>9035</v>
      </c>
      <c r="B193" s="3">
        <v>9035</v>
      </c>
      <c r="C193" t="s">
        <v>439</v>
      </c>
      <c r="D193" s="46"/>
      <c r="E193" s="46"/>
      <c r="F193" s="46"/>
      <c r="G193" s="46"/>
      <c r="H193" s="46"/>
      <c r="I193" s="46"/>
      <c r="J193" s="10">
        <f t="shared" si="2"/>
        <v>0</v>
      </c>
    </row>
    <row r="194" spans="1:10" x14ac:dyDescent="0.25">
      <c r="A194" s="3">
        <v>9040</v>
      </c>
      <c r="B194" s="3">
        <v>9040</v>
      </c>
      <c r="C194" t="s">
        <v>440</v>
      </c>
      <c r="D194" s="46"/>
      <c r="E194" s="46"/>
      <c r="F194" s="46"/>
      <c r="G194" s="46"/>
      <c r="H194" s="46"/>
      <c r="I194" s="46"/>
      <c r="J194" s="10">
        <f t="shared" si="2"/>
        <v>0</v>
      </c>
    </row>
    <row r="195" spans="1:10" x14ac:dyDescent="0.25">
      <c r="A195" s="3">
        <v>9045</v>
      </c>
      <c r="B195" s="3">
        <v>9045</v>
      </c>
      <c r="C195" t="s">
        <v>441</v>
      </c>
      <c r="D195" s="46"/>
      <c r="E195" s="46"/>
      <c r="F195" s="46"/>
      <c r="G195" s="46"/>
      <c r="H195" s="46"/>
      <c r="I195" s="46"/>
      <c r="J195" s="10">
        <f t="shared" si="2"/>
        <v>0</v>
      </c>
    </row>
    <row r="196" spans="1:10" x14ac:dyDescent="0.25">
      <c r="A196" s="3">
        <v>9050</v>
      </c>
      <c r="B196" s="3">
        <v>9050</v>
      </c>
      <c r="C196" t="s">
        <v>442</v>
      </c>
      <c r="D196" s="46"/>
      <c r="E196" s="46"/>
      <c r="F196" s="46"/>
      <c r="G196" s="46"/>
      <c r="H196" s="46"/>
      <c r="I196" s="46"/>
      <c r="J196" s="10">
        <f t="shared" si="2"/>
        <v>0</v>
      </c>
    </row>
    <row r="197" spans="1:10" x14ac:dyDescent="0.25">
      <c r="A197" s="3">
        <v>9055</v>
      </c>
      <c r="B197" s="3">
        <v>9055</v>
      </c>
      <c r="C197" t="s">
        <v>443</v>
      </c>
      <c r="D197" s="46"/>
      <c r="E197" s="46"/>
      <c r="F197" s="46"/>
      <c r="G197" s="46"/>
      <c r="H197" s="46"/>
      <c r="I197" s="46"/>
      <c r="J197" s="10">
        <f t="shared" si="2"/>
        <v>0</v>
      </c>
    </row>
    <row r="198" spans="1:10" x14ac:dyDescent="0.25">
      <c r="A198" s="3">
        <v>9060</v>
      </c>
      <c r="B198" s="3">
        <v>9060</v>
      </c>
      <c r="C198" t="s">
        <v>444</v>
      </c>
      <c r="D198" s="46"/>
      <c r="E198" s="46"/>
      <c r="F198" s="46"/>
      <c r="G198" s="46"/>
      <c r="H198" s="46"/>
      <c r="I198" s="46"/>
      <c r="J198" s="10">
        <f t="shared" si="2"/>
        <v>0</v>
      </c>
    </row>
    <row r="199" spans="1:10" x14ac:dyDescent="0.25">
      <c r="A199" s="3">
        <v>9075</v>
      </c>
      <c r="B199" s="3">
        <v>9075</v>
      </c>
      <c r="C199" t="s">
        <v>445</v>
      </c>
      <c r="D199" s="46"/>
      <c r="E199" s="46"/>
      <c r="F199" s="46"/>
      <c r="G199" s="46"/>
      <c r="H199" s="46"/>
      <c r="I199" s="46"/>
      <c r="J199" s="10">
        <f t="shared" si="2"/>
        <v>0</v>
      </c>
    </row>
    <row r="200" spans="1:10" x14ac:dyDescent="0.25">
      <c r="A200" s="3">
        <v>9095</v>
      </c>
      <c r="B200" s="3">
        <v>9095</v>
      </c>
      <c r="C200" t="s">
        <v>446</v>
      </c>
      <c r="D200" s="46"/>
      <c r="E200" s="46"/>
      <c r="F200" s="46"/>
      <c r="G200" s="46"/>
      <c r="H200" s="46"/>
      <c r="I200" s="46"/>
      <c r="J200" s="10">
        <f t="shared" si="2"/>
        <v>0</v>
      </c>
    </row>
    <row r="201" spans="1:10" x14ac:dyDescent="0.25">
      <c r="A201" s="3">
        <v>9120</v>
      </c>
      <c r="B201" s="3">
        <v>9120</v>
      </c>
      <c r="C201" t="s">
        <v>447</v>
      </c>
      <c r="D201" s="46"/>
      <c r="E201" s="46"/>
      <c r="F201" s="46"/>
      <c r="G201" s="46"/>
      <c r="H201" s="46"/>
      <c r="I201" s="46"/>
      <c r="J201" s="10">
        <f t="shared" si="2"/>
        <v>0</v>
      </c>
    </row>
    <row r="202" spans="1:10" x14ac:dyDescent="0.25">
      <c r="A202" s="3">
        <v>9125</v>
      </c>
      <c r="B202" s="3">
        <v>9125</v>
      </c>
      <c r="C202" t="s">
        <v>448</v>
      </c>
      <c r="D202" s="46"/>
      <c r="E202" s="46"/>
      <c r="F202" s="46"/>
      <c r="G202" s="46"/>
      <c r="H202" s="46"/>
      <c r="I202" s="46"/>
      <c r="J202" s="10">
        <f t="shared" si="2"/>
        <v>0</v>
      </c>
    </row>
    <row r="203" spans="1:10" x14ac:dyDescent="0.25">
      <c r="A203" s="3">
        <v>9130</v>
      </c>
      <c r="B203" s="3">
        <v>9130</v>
      </c>
      <c r="C203" t="s">
        <v>449</v>
      </c>
      <c r="D203" s="46"/>
      <c r="E203" s="46"/>
      <c r="F203" s="46"/>
      <c r="G203" s="46"/>
      <c r="H203" s="46"/>
      <c r="I203" s="46"/>
      <c r="J203" s="10">
        <f t="shared" ref="J203:J211" si="3">SUM(D203:I203)</f>
        <v>0</v>
      </c>
    </row>
    <row r="204" spans="1:10" x14ac:dyDescent="0.25">
      <c r="A204" s="3">
        <v>9135</v>
      </c>
      <c r="B204" s="3">
        <v>9135</v>
      </c>
      <c r="C204" t="s">
        <v>450</v>
      </c>
      <c r="D204" s="46"/>
      <c r="E204" s="46"/>
      <c r="F204" s="46"/>
      <c r="G204" s="46"/>
      <c r="H204" s="46"/>
      <c r="I204" s="46"/>
      <c r="J204" s="10">
        <f t="shared" si="3"/>
        <v>0</v>
      </c>
    </row>
    <row r="205" spans="1:10" x14ac:dyDescent="0.25">
      <c r="A205" s="3">
        <v>9140</v>
      </c>
      <c r="B205" s="3">
        <v>9140</v>
      </c>
      <c r="C205" t="s">
        <v>451</v>
      </c>
      <c r="D205" s="46"/>
      <c r="E205" s="46"/>
      <c r="F205" s="46"/>
      <c r="G205" s="46"/>
      <c r="H205" s="46"/>
      <c r="I205" s="46"/>
      <c r="J205" s="10">
        <f t="shared" si="3"/>
        <v>0</v>
      </c>
    </row>
    <row r="206" spans="1:10" x14ac:dyDescent="0.25">
      <c r="A206" s="3">
        <v>9145</v>
      </c>
      <c r="B206" s="3">
        <v>9145</v>
      </c>
      <c r="C206" t="s">
        <v>452</v>
      </c>
      <c r="D206" s="46"/>
      <c r="E206" s="46"/>
      <c r="F206" s="46"/>
      <c r="G206" s="46"/>
      <c r="H206" s="46"/>
      <c r="I206" s="46"/>
      <c r="J206" s="10">
        <f t="shared" si="3"/>
        <v>0</v>
      </c>
    </row>
    <row r="207" spans="1:10" x14ac:dyDescent="0.25">
      <c r="A207" s="3">
        <v>9150</v>
      </c>
      <c r="B207" s="3">
        <v>9150</v>
      </c>
      <c r="C207" t="s">
        <v>453</v>
      </c>
      <c r="D207" s="46"/>
      <c r="E207" s="46"/>
      <c r="F207" s="46"/>
      <c r="G207" s="46"/>
      <c r="H207" s="46"/>
      <c r="I207" s="46"/>
      <c r="J207" s="10">
        <f t="shared" si="3"/>
        <v>0</v>
      </c>
    </row>
    <row r="208" spans="1:10" x14ac:dyDescent="0.25">
      <c r="A208" s="3">
        <v>9160</v>
      </c>
      <c r="B208" s="3">
        <v>9160</v>
      </c>
      <c r="C208" t="s">
        <v>454</v>
      </c>
      <c r="D208" s="46"/>
      <c r="E208" s="46"/>
      <c r="F208" s="46"/>
      <c r="G208" s="46"/>
      <c r="H208" s="46"/>
      <c r="I208" s="46"/>
      <c r="J208" s="10">
        <f t="shared" si="3"/>
        <v>0</v>
      </c>
    </row>
    <row r="209" spans="1:10" x14ac:dyDescent="0.25">
      <c r="A209" s="3">
        <v>9165</v>
      </c>
      <c r="B209" s="3">
        <v>9165</v>
      </c>
      <c r="C209" t="s">
        <v>455</v>
      </c>
      <c r="D209" s="46"/>
      <c r="E209" s="46"/>
      <c r="F209" s="46"/>
      <c r="G209" s="46"/>
      <c r="H209" s="46"/>
      <c r="I209" s="46"/>
      <c r="J209" s="10">
        <f t="shared" si="3"/>
        <v>0</v>
      </c>
    </row>
    <row r="210" spans="1:10" x14ac:dyDescent="0.25">
      <c r="A210" s="3">
        <v>9170</v>
      </c>
      <c r="B210" s="3">
        <v>9170</v>
      </c>
      <c r="C210" t="s">
        <v>456</v>
      </c>
      <c r="D210" s="46"/>
      <c r="E210" s="46"/>
      <c r="F210" s="46"/>
      <c r="G210" s="46"/>
      <c r="H210" s="46"/>
      <c r="I210" s="46"/>
      <c r="J210" s="10">
        <f t="shared" si="3"/>
        <v>0</v>
      </c>
    </row>
    <row r="211" spans="1:10" x14ac:dyDescent="0.25">
      <c r="A211" s="3">
        <v>9175</v>
      </c>
      <c r="B211" s="3">
        <v>9175</v>
      </c>
      <c r="C211" t="s">
        <v>457</v>
      </c>
      <c r="D211" s="46"/>
      <c r="E211" s="46"/>
      <c r="F211" s="46"/>
      <c r="G211" s="46"/>
      <c r="H211" s="46"/>
      <c r="I211" s="46"/>
      <c r="J211" s="10">
        <f t="shared" si="3"/>
        <v>0</v>
      </c>
    </row>
    <row r="212" spans="1:10" x14ac:dyDescent="0.25">
      <c r="J212" s="10"/>
    </row>
    <row r="213" spans="1:10" ht="13.5" customHeight="1" x14ac:dyDescent="0.25">
      <c r="C213" t="s">
        <v>511</v>
      </c>
      <c r="D213" s="46">
        <f t="shared" ref="D213:J213" si="4">SUM(D10:D212)</f>
        <v>2517877.6999999997</v>
      </c>
      <c r="E213" s="46">
        <f t="shared" si="4"/>
        <v>0</v>
      </c>
      <c r="F213" s="46">
        <f t="shared" si="4"/>
        <v>0</v>
      </c>
      <c r="G213" s="46">
        <f t="shared" si="4"/>
        <v>545217.52</v>
      </c>
      <c r="H213" s="46">
        <f t="shared" si="4"/>
        <v>0</v>
      </c>
      <c r="I213" s="46">
        <f t="shared" si="4"/>
        <v>0</v>
      </c>
      <c r="J213" s="10">
        <f t="shared" si="4"/>
        <v>3063095.2199999997</v>
      </c>
    </row>
    <row r="215" spans="1:10" x14ac:dyDescent="0.25">
      <c r="D215" s="10"/>
      <c r="E215" s="10"/>
      <c r="J215" s="10"/>
    </row>
    <row r="217" spans="1:10" x14ac:dyDescent="0.25">
      <c r="J217" s="10"/>
    </row>
  </sheetData>
  <autoFilter ref="A9:K211" xr:uid="{00000000-0001-0000-0400-000000000000}"/>
  <phoneticPr fontId="3" type="noConversion"/>
  <pageMargins left="0.75" right="0.75" top="1" bottom="1" header="0.5" footer="0.5"/>
  <pageSetup paperSize="5" scale="82" fitToHeight="0" orientation="landscape" r:id="rId1"/>
  <headerFooter alignWithMargins="0">
    <oddHeader>&amp;CFY 2023-24 CDE Audit Findings for Data Pipeline</oddHeader>
    <oddFooter>&amp;LCDE, School Finance&amp;R&amp;D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66FF99"/>
  </sheetPr>
  <dimension ref="A1:V215"/>
  <sheetViews>
    <sheetView workbookViewId="0">
      <pane xSplit="3" ySplit="1" topLeftCell="D2" activePane="bottomRight" state="frozenSplit"/>
      <selection activeCell="D6" sqref="D6"/>
      <selection pane="topRight" activeCell="D6" sqref="D6"/>
      <selection pane="bottomLeft" activeCell="D6" sqref="D6"/>
      <selection pane="bottomRight" activeCell="D4" sqref="D4"/>
    </sheetView>
  </sheetViews>
  <sheetFormatPr defaultRowHeight="12.5" x14ac:dyDescent="0.25"/>
  <cols>
    <col min="2" max="2" width="0.1796875" customWidth="1"/>
    <col min="3" max="3" width="37.81640625" customWidth="1"/>
    <col min="4" max="4" width="10.453125" customWidth="1"/>
    <col min="5" max="5" width="1.453125" customWidth="1"/>
    <col min="7" max="8" width="9.1796875" style="14" customWidth="1"/>
    <col min="9" max="9" width="9.54296875" customWidth="1"/>
    <col min="10" max="10" width="1.453125" customWidth="1"/>
    <col min="11" max="11" width="11.81640625" style="1" customWidth="1"/>
    <col min="12" max="12" width="1.453125" style="1" customWidth="1"/>
    <col min="13" max="14" width="10.1796875" style="1" customWidth="1"/>
    <col min="15" max="15" width="1.453125" customWidth="1"/>
    <col min="16" max="16" width="15.54296875" style="1" customWidth="1"/>
    <col min="17" max="17" width="14.1796875" style="1" customWidth="1"/>
    <col min="18" max="18" width="16.54296875" style="1" customWidth="1"/>
    <col min="20" max="20" width="10.54296875" bestFit="1" customWidth="1"/>
    <col min="21" max="21" width="12.54296875" bestFit="1" customWidth="1"/>
  </cols>
  <sheetData>
    <row r="1" spans="1:22" s="12" customFormat="1" ht="73.5" customHeight="1" x14ac:dyDescent="0.3">
      <c r="A1" s="12" t="s">
        <v>0</v>
      </c>
      <c r="B1" s="12" t="s">
        <v>1</v>
      </c>
      <c r="C1" s="12" t="s">
        <v>2</v>
      </c>
      <c r="D1" s="12" t="s">
        <v>512</v>
      </c>
      <c r="F1" s="12" t="s">
        <v>513</v>
      </c>
      <c r="G1" s="38" t="s">
        <v>530</v>
      </c>
      <c r="H1" s="38" t="s">
        <v>531</v>
      </c>
      <c r="I1" s="12" t="s">
        <v>514</v>
      </c>
      <c r="K1" s="13" t="s">
        <v>515</v>
      </c>
      <c r="L1" s="13"/>
      <c r="M1" s="13" t="s">
        <v>533</v>
      </c>
      <c r="N1" s="13" t="s">
        <v>532</v>
      </c>
      <c r="P1" s="13" t="s">
        <v>516</v>
      </c>
      <c r="Q1" s="13" t="s">
        <v>534</v>
      </c>
      <c r="R1" s="15" t="s">
        <v>517</v>
      </c>
    </row>
    <row r="2" spans="1:22" s="12" customFormat="1" ht="27" customHeight="1" x14ac:dyDescent="0.3">
      <c r="G2" s="38"/>
      <c r="H2" s="38"/>
      <c r="K2" s="13"/>
      <c r="L2" s="13"/>
      <c r="M2" s="13"/>
      <c r="N2" s="13"/>
      <c r="P2" s="13"/>
      <c r="Q2" s="13"/>
      <c r="R2" s="15" t="s">
        <v>518</v>
      </c>
    </row>
    <row r="4" spans="1:22" x14ac:dyDescent="0.25">
      <c r="A4" s="75" t="s">
        <v>18</v>
      </c>
      <c r="B4" t="s">
        <v>19</v>
      </c>
      <c r="C4" s="8" t="s">
        <v>20</v>
      </c>
      <c r="D4" s="14">
        <v>6560.5</v>
      </c>
      <c r="F4" s="28">
        <v>0</v>
      </c>
      <c r="G4" s="14">
        <v>0</v>
      </c>
      <c r="H4" s="14">
        <v>0</v>
      </c>
      <c r="I4" s="14">
        <f t="shared" ref="I4:I67" si="0">F4-G4</f>
        <v>0</v>
      </c>
      <c r="K4" s="26">
        <v>11919.57</v>
      </c>
      <c r="M4" s="1">
        <v>10244</v>
      </c>
      <c r="N4" s="1">
        <v>9588</v>
      </c>
      <c r="P4" s="1">
        <f t="shared" ref="P4:P35" si="1">I4*K4</f>
        <v>0</v>
      </c>
      <c r="Q4" s="1">
        <f>(G4*M4)+(H4*N4)</f>
        <v>0</v>
      </c>
      <c r="R4" s="4">
        <f t="shared" ref="R4:R67" si="2">P4+Q4</f>
        <v>0</v>
      </c>
      <c r="T4" s="26"/>
      <c r="U4" s="1"/>
      <c r="V4" s="1"/>
    </row>
    <row r="5" spans="1:22" x14ac:dyDescent="0.25">
      <c r="A5" s="75" t="s">
        <v>21</v>
      </c>
      <c r="B5" t="s">
        <v>19</v>
      </c>
      <c r="C5" s="8" t="s">
        <v>22</v>
      </c>
      <c r="D5" s="14">
        <v>34667.800000000003</v>
      </c>
      <c r="F5" s="28">
        <v>3770</v>
      </c>
      <c r="G5" s="14">
        <v>1</v>
      </c>
      <c r="H5" s="14">
        <v>8</v>
      </c>
      <c r="I5" s="14">
        <f t="shared" si="0"/>
        <v>3769</v>
      </c>
      <c r="J5" s="14"/>
      <c r="K5" s="26">
        <v>11279.93</v>
      </c>
      <c r="M5" s="1">
        <v>10244</v>
      </c>
      <c r="N5" s="1">
        <v>9588</v>
      </c>
      <c r="P5" s="1">
        <f t="shared" si="1"/>
        <v>42514056.170000002</v>
      </c>
      <c r="Q5" s="1">
        <f t="shared" ref="Q5:Q68" si="3">(G5*M5)+(H5*N5)</f>
        <v>86948</v>
      </c>
      <c r="R5" s="4">
        <f t="shared" si="2"/>
        <v>42601004.170000002</v>
      </c>
      <c r="T5" s="26"/>
      <c r="U5" s="1"/>
      <c r="V5" s="1"/>
    </row>
    <row r="6" spans="1:22" x14ac:dyDescent="0.25">
      <c r="A6" s="75" t="s">
        <v>23</v>
      </c>
      <c r="B6" t="s">
        <v>19</v>
      </c>
      <c r="C6" s="8" t="s">
        <v>24</v>
      </c>
      <c r="D6" s="14">
        <v>5272.1</v>
      </c>
      <c r="F6" s="28">
        <v>0</v>
      </c>
      <c r="G6" s="14">
        <v>0</v>
      </c>
      <c r="H6" s="14">
        <v>0</v>
      </c>
      <c r="I6" s="14">
        <f t="shared" si="0"/>
        <v>0</v>
      </c>
      <c r="K6" s="26">
        <v>12156.59</v>
      </c>
      <c r="M6" s="1">
        <v>10244</v>
      </c>
      <c r="N6" s="1">
        <v>9588</v>
      </c>
      <c r="P6" s="1">
        <f t="shared" si="1"/>
        <v>0</v>
      </c>
      <c r="Q6" s="1">
        <f t="shared" si="3"/>
        <v>0</v>
      </c>
      <c r="R6" s="4">
        <f t="shared" si="2"/>
        <v>0</v>
      </c>
      <c r="T6" s="26"/>
      <c r="U6" s="1"/>
      <c r="V6" s="1"/>
    </row>
    <row r="7" spans="1:22" x14ac:dyDescent="0.25">
      <c r="A7" s="75" t="s">
        <v>25</v>
      </c>
      <c r="B7" t="s">
        <v>19</v>
      </c>
      <c r="C7" s="8" t="s">
        <v>26</v>
      </c>
      <c r="D7" s="14">
        <v>23094.5</v>
      </c>
      <c r="F7" s="28">
        <v>4259</v>
      </c>
      <c r="G7" s="14">
        <v>0</v>
      </c>
      <c r="H7" s="14">
        <v>0</v>
      </c>
      <c r="I7" s="14">
        <f t="shared" si="0"/>
        <v>4259</v>
      </c>
      <c r="K7" s="26">
        <v>11256.75</v>
      </c>
      <c r="M7" s="1">
        <v>10244</v>
      </c>
      <c r="N7" s="1">
        <v>9588</v>
      </c>
      <c r="P7" s="1">
        <f t="shared" si="1"/>
        <v>47942498.25</v>
      </c>
      <c r="Q7" s="1">
        <f t="shared" si="3"/>
        <v>0</v>
      </c>
      <c r="R7" s="4">
        <f t="shared" si="2"/>
        <v>47942498.25</v>
      </c>
      <c r="T7" s="26"/>
      <c r="U7" s="1"/>
      <c r="V7" s="1"/>
    </row>
    <row r="8" spans="1:22" x14ac:dyDescent="0.25">
      <c r="A8" s="75" t="s">
        <v>27</v>
      </c>
      <c r="B8" t="s">
        <v>19</v>
      </c>
      <c r="C8" s="8" t="s">
        <v>28</v>
      </c>
      <c r="D8" s="14">
        <v>1710</v>
      </c>
      <c r="F8" s="28">
        <v>495</v>
      </c>
      <c r="G8" s="14">
        <v>0</v>
      </c>
      <c r="H8" s="14">
        <v>0</v>
      </c>
      <c r="I8" s="14">
        <f t="shared" si="0"/>
        <v>495</v>
      </c>
      <c r="K8" s="26">
        <v>11798.06</v>
      </c>
      <c r="M8" s="1">
        <v>10244</v>
      </c>
      <c r="N8" s="1">
        <v>9588</v>
      </c>
      <c r="P8" s="1">
        <f t="shared" si="1"/>
        <v>5840039.7000000002</v>
      </c>
      <c r="Q8" s="1">
        <f t="shared" si="3"/>
        <v>0</v>
      </c>
      <c r="R8" s="4">
        <f t="shared" si="2"/>
        <v>5840039.7000000002</v>
      </c>
      <c r="T8" s="26"/>
      <c r="U8" s="1"/>
      <c r="V8" s="1"/>
    </row>
    <row r="9" spans="1:22" x14ac:dyDescent="0.25">
      <c r="A9" s="75" t="s">
        <v>29</v>
      </c>
      <c r="B9" t="s">
        <v>19</v>
      </c>
      <c r="C9" s="8" t="s">
        <v>30</v>
      </c>
      <c r="D9" s="14">
        <v>1105</v>
      </c>
      <c r="F9" s="28">
        <v>0</v>
      </c>
      <c r="G9" s="14">
        <v>0</v>
      </c>
      <c r="H9" s="14">
        <v>0</v>
      </c>
      <c r="I9" s="14">
        <f t="shared" si="0"/>
        <v>0</v>
      </c>
      <c r="K9" s="26">
        <v>11936.77</v>
      </c>
      <c r="M9" s="1">
        <v>10244</v>
      </c>
      <c r="N9" s="1">
        <v>9588</v>
      </c>
      <c r="P9" s="1">
        <f t="shared" si="1"/>
        <v>0</v>
      </c>
      <c r="Q9" s="1">
        <f t="shared" si="3"/>
        <v>0</v>
      </c>
      <c r="R9" s="4">
        <f t="shared" si="2"/>
        <v>0</v>
      </c>
      <c r="T9" s="26"/>
      <c r="U9" s="1"/>
      <c r="V9" s="1"/>
    </row>
    <row r="10" spans="1:22" x14ac:dyDescent="0.25">
      <c r="A10" s="75" t="s">
        <v>31</v>
      </c>
      <c r="B10" t="s">
        <v>19</v>
      </c>
      <c r="C10" s="8" t="s">
        <v>32</v>
      </c>
      <c r="D10" s="14">
        <v>7482.3</v>
      </c>
      <c r="F10" s="28">
        <v>0</v>
      </c>
      <c r="G10" s="14">
        <v>0</v>
      </c>
      <c r="H10" s="14">
        <v>0</v>
      </c>
      <c r="I10" s="14">
        <f t="shared" si="0"/>
        <v>0</v>
      </c>
      <c r="K10" s="26">
        <v>11989.46</v>
      </c>
      <c r="M10" s="1">
        <v>10244</v>
      </c>
      <c r="N10" s="1">
        <v>9588</v>
      </c>
      <c r="P10" s="1">
        <f t="shared" si="1"/>
        <v>0</v>
      </c>
      <c r="Q10" s="1">
        <f t="shared" si="3"/>
        <v>0</v>
      </c>
      <c r="R10" s="4">
        <f t="shared" si="2"/>
        <v>0</v>
      </c>
      <c r="T10" s="26"/>
      <c r="U10" s="1"/>
      <c r="V10" s="1"/>
    </row>
    <row r="11" spans="1:22" x14ac:dyDescent="0.25">
      <c r="A11" s="75" t="s">
        <v>33</v>
      </c>
      <c r="B11" t="s">
        <v>34</v>
      </c>
      <c r="C11" s="8" t="s">
        <v>35</v>
      </c>
      <c r="D11" s="14">
        <v>2103.8000000000002</v>
      </c>
      <c r="F11" s="28">
        <v>0</v>
      </c>
      <c r="G11" s="14">
        <v>0</v>
      </c>
      <c r="H11" s="14">
        <v>0</v>
      </c>
      <c r="I11" s="14">
        <f t="shared" si="0"/>
        <v>0</v>
      </c>
      <c r="K11" s="26">
        <v>11550.6</v>
      </c>
      <c r="M11" s="1">
        <v>10244</v>
      </c>
      <c r="N11" s="1">
        <v>9588</v>
      </c>
      <c r="P11" s="1">
        <f t="shared" si="1"/>
        <v>0</v>
      </c>
      <c r="Q11" s="1">
        <f t="shared" si="3"/>
        <v>0</v>
      </c>
      <c r="R11" s="4">
        <f t="shared" si="2"/>
        <v>0</v>
      </c>
      <c r="T11" s="26"/>
      <c r="U11" s="1"/>
      <c r="V11" s="1"/>
    </row>
    <row r="12" spans="1:22" x14ac:dyDescent="0.25">
      <c r="A12" s="75" t="s">
        <v>36</v>
      </c>
      <c r="B12" t="s">
        <v>34</v>
      </c>
      <c r="C12" s="8" t="s">
        <v>37</v>
      </c>
      <c r="D12" s="14">
        <v>253.3</v>
      </c>
      <c r="F12" s="28">
        <v>0</v>
      </c>
      <c r="G12" s="14">
        <v>0</v>
      </c>
      <c r="H12" s="14">
        <v>0</v>
      </c>
      <c r="I12" s="14">
        <f t="shared" si="0"/>
        <v>0</v>
      </c>
      <c r="K12" s="26">
        <v>16806.169999999998</v>
      </c>
      <c r="M12" s="1">
        <v>10244</v>
      </c>
      <c r="N12" s="1">
        <v>9588</v>
      </c>
      <c r="P12" s="1">
        <f t="shared" si="1"/>
        <v>0</v>
      </c>
      <c r="Q12" s="1">
        <f t="shared" si="3"/>
        <v>0</v>
      </c>
      <c r="R12" s="4">
        <f t="shared" si="2"/>
        <v>0</v>
      </c>
      <c r="T12" s="26"/>
      <c r="U12" s="1"/>
      <c r="V12" s="1"/>
    </row>
    <row r="13" spans="1:22" x14ac:dyDescent="0.25">
      <c r="A13" s="75" t="s">
        <v>38</v>
      </c>
      <c r="B13" t="s">
        <v>39</v>
      </c>
      <c r="C13" s="8" t="s">
        <v>40</v>
      </c>
      <c r="D13" s="14">
        <v>2194.3000000000002</v>
      </c>
      <c r="F13" s="28">
        <v>0</v>
      </c>
      <c r="G13" s="14">
        <v>0</v>
      </c>
      <c r="H13" s="14">
        <v>0</v>
      </c>
      <c r="I13" s="14">
        <f t="shared" si="0"/>
        <v>0</v>
      </c>
      <c r="K13" s="26">
        <v>11938.97</v>
      </c>
      <c r="M13" s="1">
        <v>10244</v>
      </c>
      <c r="N13" s="1">
        <v>9588</v>
      </c>
      <c r="P13" s="1">
        <f t="shared" si="1"/>
        <v>0</v>
      </c>
      <c r="Q13" s="1">
        <f t="shared" si="3"/>
        <v>0</v>
      </c>
      <c r="R13" s="4">
        <f t="shared" si="2"/>
        <v>0</v>
      </c>
      <c r="T13" s="26"/>
      <c r="U13" s="1"/>
      <c r="V13" s="1"/>
    </row>
    <row r="14" spans="1:22" x14ac:dyDescent="0.25">
      <c r="A14" s="75" t="s">
        <v>41</v>
      </c>
      <c r="B14" t="s">
        <v>39</v>
      </c>
      <c r="C14" s="8" t="s">
        <v>42</v>
      </c>
      <c r="D14" s="14">
        <v>1009</v>
      </c>
      <c r="F14" s="28">
        <v>0</v>
      </c>
      <c r="G14" s="14">
        <v>0</v>
      </c>
      <c r="H14" s="14">
        <v>0</v>
      </c>
      <c r="I14" s="14">
        <f t="shared" si="0"/>
        <v>0</v>
      </c>
      <c r="K14" s="26">
        <v>13648.04</v>
      </c>
      <c r="M14" s="1">
        <v>10244</v>
      </c>
      <c r="N14" s="1">
        <v>9588</v>
      </c>
      <c r="P14" s="1">
        <f t="shared" si="1"/>
        <v>0</v>
      </c>
      <c r="Q14" s="1">
        <f t="shared" si="3"/>
        <v>0</v>
      </c>
      <c r="R14" s="4">
        <f t="shared" si="2"/>
        <v>0</v>
      </c>
      <c r="T14" s="26"/>
      <c r="U14" s="1"/>
      <c r="V14" s="1"/>
    </row>
    <row r="15" spans="1:22" x14ac:dyDescent="0.25">
      <c r="A15" s="75" t="s">
        <v>43</v>
      </c>
      <c r="B15" t="s">
        <v>39</v>
      </c>
      <c r="C15" s="8" t="s">
        <v>44</v>
      </c>
      <c r="D15" s="14">
        <v>51113.9</v>
      </c>
      <c r="F15" s="28">
        <v>1133</v>
      </c>
      <c r="G15" s="14">
        <v>0</v>
      </c>
      <c r="H15" s="14">
        <v>0</v>
      </c>
      <c r="I15" s="14">
        <f t="shared" si="0"/>
        <v>1133</v>
      </c>
      <c r="K15" s="26">
        <v>11433.49</v>
      </c>
      <c r="M15" s="1">
        <v>10244</v>
      </c>
      <c r="N15" s="1">
        <v>9588</v>
      </c>
      <c r="P15" s="1">
        <f t="shared" si="1"/>
        <v>12954144.17</v>
      </c>
      <c r="Q15" s="1">
        <f t="shared" si="3"/>
        <v>0</v>
      </c>
      <c r="R15" s="4">
        <f t="shared" si="2"/>
        <v>12954144.17</v>
      </c>
      <c r="T15" s="26"/>
      <c r="U15" s="1"/>
      <c r="V15" s="1"/>
    </row>
    <row r="16" spans="1:22" x14ac:dyDescent="0.25">
      <c r="A16" s="75" t="s">
        <v>45</v>
      </c>
      <c r="B16" t="s">
        <v>39</v>
      </c>
      <c r="C16" s="8" t="s">
        <v>46</v>
      </c>
      <c r="D16" s="14">
        <v>13208.4</v>
      </c>
      <c r="F16" s="28">
        <v>922</v>
      </c>
      <c r="G16" s="14">
        <v>0</v>
      </c>
      <c r="H16" s="14">
        <v>0</v>
      </c>
      <c r="I16" s="14">
        <f t="shared" si="0"/>
        <v>922</v>
      </c>
      <c r="K16" s="26">
        <v>10913.3</v>
      </c>
      <c r="M16" s="1">
        <v>10244</v>
      </c>
      <c r="N16" s="1">
        <v>9588</v>
      </c>
      <c r="P16" s="1">
        <f t="shared" si="1"/>
        <v>10062062.6</v>
      </c>
      <c r="Q16" s="1">
        <f t="shared" si="3"/>
        <v>0</v>
      </c>
      <c r="R16" s="4">
        <f t="shared" si="2"/>
        <v>10062062.6</v>
      </c>
      <c r="T16" s="26"/>
      <c r="U16" s="1"/>
      <c r="V16" s="1"/>
    </row>
    <row r="17" spans="1:22" x14ac:dyDescent="0.25">
      <c r="A17" s="75" t="s">
        <v>47</v>
      </c>
      <c r="B17" t="s">
        <v>39</v>
      </c>
      <c r="C17" s="8" t="s">
        <v>48</v>
      </c>
      <c r="D17" s="14">
        <v>316.5</v>
      </c>
      <c r="F17" s="28">
        <v>0</v>
      </c>
      <c r="G17" s="14">
        <v>0</v>
      </c>
      <c r="H17" s="14">
        <v>0</v>
      </c>
      <c r="I17" s="14">
        <f t="shared" si="0"/>
        <v>0</v>
      </c>
      <c r="K17" s="26">
        <v>16389.82</v>
      </c>
      <c r="M17" s="1">
        <v>10244</v>
      </c>
      <c r="N17" s="1">
        <v>9588</v>
      </c>
      <c r="P17" s="1">
        <f t="shared" si="1"/>
        <v>0</v>
      </c>
      <c r="Q17" s="1">
        <f t="shared" si="3"/>
        <v>0</v>
      </c>
      <c r="R17" s="4">
        <f t="shared" si="2"/>
        <v>0</v>
      </c>
      <c r="T17" s="26"/>
      <c r="U17" s="1"/>
      <c r="V17" s="1"/>
    </row>
    <row r="18" spans="1:22" x14ac:dyDescent="0.25">
      <c r="A18" s="75" t="s">
        <v>49</v>
      </c>
      <c r="B18" t="s">
        <v>39</v>
      </c>
      <c r="C18" s="8" t="s">
        <v>50</v>
      </c>
      <c r="D18" s="14">
        <v>37229.1</v>
      </c>
      <c r="F18" s="28">
        <v>5887</v>
      </c>
      <c r="G18" s="14">
        <v>0</v>
      </c>
      <c r="H18" s="14">
        <v>1</v>
      </c>
      <c r="I18" s="14">
        <f t="shared" si="0"/>
        <v>5887</v>
      </c>
      <c r="K18" s="26">
        <v>12319.32</v>
      </c>
      <c r="M18" s="1">
        <v>10244</v>
      </c>
      <c r="N18" s="1">
        <v>9588</v>
      </c>
      <c r="P18" s="1">
        <f t="shared" si="1"/>
        <v>72523836.840000004</v>
      </c>
      <c r="Q18" s="1">
        <f t="shared" si="3"/>
        <v>9588</v>
      </c>
      <c r="R18" s="4">
        <f t="shared" si="2"/>
        <v>72533424.840000004</v>
      </c>
      <c r="T18" s="26"/>
      <c r="U18" s="1"/>
      <c r="V18" s="1"/>
    </row>
    <row r="19" spans="1:22" x14ac:dyDescent="0.25">
      <c r="A19" s="75" t="s">
        <v>51</v>
      </c>
      <c r="B19" t="s">
        <v>39</v>
      </c>
      <c r="C19" s="8" t="s">
        <v>52</v>
      </c>
      <c r="D19" s="14">
        <v>6498.8</v>
      </c>
      <c r="F19" s="28">
        <v>0</v>
      </c>
      <c r="G19" s="14">
        <v>0</v>
      </c>
      <c r="H19" s="14">
        <v>0</v>
      </c>
      <c r="I19" s="14">
        <f t="shared" si="0"/>
        <v>0</v>
      </c>
      <c r="K19" s="26">
        <v>22523.15</v>
      </c>
      <c r="M19" s="1">
        <v>10244</v>
      </c>
      <c r="N19" s="1">
        <v>9588</v>
      </c>
      <c r="P19" s="1">
        <f t="shared" si="1"/>
        <v>0</v>
      </c>
      <c r="Q19" s="1">
        <f t="shared" si="3"/>
        <v>0</v>
      </c>
      <c r="R19" s="4">
        <f t="shared" si="2"/>
        <v>0</v>
      </c>
      <c r="T19" s="26"/>
      <c r="U19" s="1"/>
      <c r="V19" s="1"/>
    </row>
    <row r="20" spans="1:22" x14ac:dyDescent="0.25">
      <c r="A20" s="75" t="s">
        <v>53</v>
      </c>
      <c r="B20" t="s">
        <v>54</v>
      </c>
      <c r="C20" s="8" t="s">
        <v>55</v>
      </c>
      <c r="D20" s="14">
        <v>1616.8</v>
      </c>
      <c r="F20" s="28">
        <v>110</v>
      </c>
      <c r="G20" s="14">
        <v>0</v>
      </c>
      <c r="H20" s="14">
        <v>0</v>
      </c>
      <c r="I20" s="14">
        <f t="shared" si="0"/>
        <v>110</v>
      </c>
      <c r="K20" s="26">
        <v>11758.74</v>
      </c>
      <c r="M20" s="1">
        <v>10244</v>
      </c>
      <c r="N20" s="1">
        <v>9588</v>
      </c>
      <c r="P20" s="1">
        <f t="shared" si="1"/>
        <v>1293461.3999999999</v>
      </c>
      <c r="Q20" s="1">
        <f t="shared" si="3"/>
        <v>0</v>
      </c>
      <c r="R20" s="4">
        <f t="shared" si="2"/>
        <v>1293461.3999999999</v>
      </c>
      <c r="T20" s="26"/>
      <c r="U20" s="1"/>
      <c r="V20" s="1"/>
    </row>
    <row r="21" spans="1:22" x14ac:dyDescent="0.25">
      <c r="A21" s="75" t="s">
        <v>56</v>
      </c>
      <c r="B21" t="s">
        <v>57</v>
      </c>
      <c r="C21" s="8" t="s">
        <v>58</v>
      </c>
      <c r="D21" s="14">
        <v>161.5</v>
      </c>
      <c r="F21" s="28">
        <v>0</v>
      </c>
      <c r="G21" s="14">
        <v>0</v>
      </c>
      <c r="H21" s="14">
        <v>0</v>
      </c>
      <c r="I21" s="14">
        <f t="shared" si="0"/>
        <v>0</v>
      </c>
      <c r="K21" s="26">
        <v>20107.47</v>
      </c>
      <c r="M21" s="1">
        <v>10244</v>
      </c>
      <c r="N21" s="1">
        <v>9588</v>
      </c>
      <c r="P21" s="1">
        <f t="shared" si="1"/>
        <v>0</v>
      </c>
      <c r="Q21" s="1">
        <f t="shared" si="3"/>
        <v>0</v>
      </c>
      <c r="R21" s="4">
        <f t="shared" si="2"/>
        <v>0</v>
      </c>
      <c r="T21" s="26"/>
      <c r="U21" s="1"/>
      <c r="V21" s="1"/>
    </row>
    <row r="22" spans="1:22" x14ac:dyDescent="0.25">
      <c r="A22" s="75" t="s">
        <v>59</v>
      </c>
      <c r="B22" t="s">
        <v>57</v>
      </c>
      <c r="C22" s="8" t="s">
        <v>60</v>
      </c>
      <c r="D22" s="14">
        <v>57</v>
      </c>
      <c r="F22" s="28">
        <v>0</v>
      </c>
      <c r="G22" s="14">
        <v>0</v>
      </c>
      <c r="H22" s="14">
        <v>0</v>
      </c>
      <c r="I22" s="14">
        <f t="shared" si="0"/>
        <v>0</v>
      </c>
      <c r="K22" s="26">
        <v>24823.67</v>
      </c>
      <c r="M22" s="1">
        <v>10244</v>
      </c>
      <c r="N22" s="1">
        <v>9588</v>
      </c>
      <c r="P22" s="1">
        <f t="shared" si="1"/>
        <v>0</v>
      </c>
      <c r="Q22" s="1">
        <f t="shared" si="3"/>
        <v>0</v>
      </c>
      <c r="R22" s="4">
        <f t="shared" si="2"/>
        <v>0</v>
      </c>
      <c r="T22" s="26"/>
      <c r="U22" s="1"/>
      <c r="V22" s="1"/>
    </row>
    <row r="23" spans="1:22" x14ac:dyDescent="0.25">
      <c r="A23" s="75" t="s">
        <v>61</v>
      </c>
      <c r="B23" t="s">
        <v>57</v>
      </c>
      <c r="C23" s="8" t="s">
        <v>62</v>
      </c>
      <c r="D23" s="14">
        <v>257.60000000000002</v>
      </c>
      <c r="F23" s="28">
        <v>0</v>
      </c>
      <c r="G23" s="14">
        <v>0</v>
      </c>
      <c r="H23" s="14">
        <v>0</v>
      </c>
      <c r="I23" s="14">
        <f t="shared" si="0"/>
        <v>0</v>
      </c>
      <c r="K23" s="26">
        <v>16367.45</v>
      </c>
      <c r="M23" s="1">
        <v>10244</v>
      </c>
      <c r="N23" s="1">
        <v>9588</v>
      </c>
      <c r="P23" s="1">
        <f t="shared" si="1"/>
        <v>0</v>
      </c>
      <c r="Q23" s="1">
        <f t="shared" si="3"/>
        <v>0</v>
      </c>
      <c r="R23" s="4">
        <f t="shared" si="2"/>
        <v>0</v>
      </c>
      <c r="T23" s="26"/>
      <c r="U23" s="1"/>
      <c r="V23" s="1"/>
    </row>
    <row r="24" spans="1:22" x14ac:dyDescent="0.25">
      <c r="A24" s="75" t="s">
        <v>63</v>
      </c>
      <c r="B24" t="s">
        <v>57</v>
      </c>
      <c r="C24" s="8" t="s">
        <v>64</v>
      </c>
      <c r="D24" s="14">
        <v>133.80000000000001</v>
      </c>
      <c r="F24" s="28">
        <v>0</v>
      </c>
      <c r="G24" s="14">
        <v>0</v>
      </c>
      <c r="H24" s="14">
        <v>0</v>
      </c>
      <c r="I24" s="14">
        <f t="shared" si="0"/>
        <v>0</v>
      </c>
      <c r="K24" s="26">
        <v>21023.67</v>
      </c>
      <c r="M24" s="1">
        <v>10244</v>
      </c>
      <c r="N24" s="1">
        <v>9588</v>
      </c>
      <c r="P24" s="1">
        <f t="shared" si="1"/>
        <v>0</v>
      </c>
      <c r="Q24" s="1">
        <f t="shared" si="3"/>
        <v>0</v>
      </c>
      <c r="R24" s="4">
        <f t="shared" si="2"/>
        <v>0</v>
      </c>
      <c r="T24" s="26"/>
      <c r="U24" s="1"/>
      <c r="V24" s="1"/>
    </row>
    <row r="25" spans="1:22" x14ac:dyDescent="0.25">
      <c r="A25" s="75" t="s">
        <v>65</v>
      </c>
      <c r="B25" t="s">
        <v>57</v>
      </c>
      <c r="C25" s="8" t="s">
        <v>66</v>
      </c>
      <c r="D25" s="14">
        <v>50</v>
      </c>
      <c r="F25" s="28">
        <v>0</v>
      </c>
      <c r="G25" s="14">
        <v>0</v>
      </c>
      <c r="H25" s="14">
        <v>0</v>
      </c>
      <c r="I25" s="14">
        <f t="shared" si="0"/>
        <v>0</v>
      </c>
      <c r="K25" s="26">
        <v>24697.82</v>
      </c>
      <c r="M25" s="1">
        <v>10244</v>
      </c>
      <c r="N25" s="1">
        <v>9588</v>
      </c>
      <c r="P25" s="1">
        <f t="shared" si="1"/>
        <v>0</v>
      </c>
      <c r="Q25" s="1">
        <f t="shared" si="3"/>
        <v>0</v>
      </c>
      <c r="R25" s="4">
        <f t="shared" si="2"/>
        <v>0</v>
      </c>
      <c r="T25" s="26"/>
      <c r="U25" s="1"/>
      <c r="V25" s="1"/>
    </row>
    <row r="26" spans="1:22" x14ac:dyDescent="0.25">
      <c r="A26" s="75" t="s">
        <v>67</v>
      </c>
      <c r="B26" t="s">
        <v>68</v>
      </c>
      <c r="C26" s="3" t="s">
        <v>69</v>
      </c>
      <c r="D26" s="14">
        <v>904</v>
      </c>
      <c r="F26" s="28">
        <v>0</v>
      </c>
      <c r="G26" s="14">
        <v>0</v>
      </c>
      <c r="H26" s="14">
        <v>0</v>
      </c>
      <c r="I26" s="14">
        <f t="shared" si="0"/>
        <v>0</v>
      </c>
      <c r="K26" s="26">
        <v>14320.91</v>
      </c>
      <c r="M26" s="1">
        <v>10244</v>
      </c>
      <c r="N26" s="1">
        <v>9588</v>
      </c>
      <c r="P26" s="1">
        <f t="shared" si="1"/>
        <v>0</v>
      </c>
      <c r="Q26" s="1">
        <f t="shared" si="3"/>
        <v>0</v>
      </c>
      <c r="R26" s="4">
        <f t="shared" si="2"/>
        <v>0</v>
      </c>
      <c r="T26" s="26"/>
      <c r="U26" s="1"/>
      <c r="V26" s="1"/>
    </row>
    <row r="27" spans="1:22" x14ac:dyDescent="0.25">
      <c r="A27" s="75" t="s">
        <v>70</v>
      </c>
      <c r="B27" t="s">
        <v>68</v>
      </c>
      <c r="C27" s="8" t="s">
        <v>71</v>
      </c>
      <c r="D27" s="14">
        <v>231.2</v>
      </c>
      <c r="F27" s="28">
        <v>0</v>
      </c>
      <c r="G27" s="14">
        <v>0</v>
      </c>
      <c r="H27" s="14">
        <v>0</v>
      </c>
      <c r="I27" s="14">
        <f t="shared" si="0"/>
        <v>0</v>
      </c>
      <c r="K27" s="26">
        <v>16487.32</v>
      </c>
      <c r="M27" s="1">
        <v>10244</v>
      </c>
      <c r="N27" s="1">
        <v>9588</v>
      </c>
      <c r="P27" s="1">
        <f t="shared" si="1"/>
        <v>0</v>
      </c>
      <c r="Q27" s="1">
        <f t="shared" si="3"/>
        <v>0</v>
      </c>
      <c r="R27" s="4">
        <f t="shared" si="2"/>
        <v>0</v>
      </c>
      <c r="T27" s="26"/>
      <c r="U27" s="1"/>
      <c r="V27" s="1"/>
    </row>
    <row r="28" spans="1:22" x14ac:dyDescent="0.25">
      <c r="A28" s="75" t="s">
        <v>72</v>
      </c>
      <c r="B28" t="s">
        <v>73</v>
      </c>
      <c r="C28" s="8" t="s">
        <v>74</v>
      </c>
      <c r="D28" s="14">
        <v>31037.4</v>
      </c>
      <c r="F28" s="28">
        <v>3209</v>
      </c>
      <c r="G28" s="14">
        <v>0</v>
      </c>
      <c r="H28" s="14">
        <v>0</v>
      </c>
      <c r="I28" s="14">
        <f t="shared" si="0"/>
        <v>3209</v>
      </c>
      <c r="K28" s="26">
        <v>11136.93</v>
      </c>
      <c r="M28" s="1">
        <v>10244</v>
      </c>
      <c r="N28" s="1">
        <v>9588</v>
      </c>
      <c r="P28" s="1">
        <f t="shared" si="1"/>
        <v>35738408.369999997</v>
      </c>
      <c r="Q28" s="1">
        <f t="shared" si="3"/>
        <v>0</v>
      </c>
      <c r="R28" s="4">
        <f t="shared" si="2"/>
        <v>35738408.369999997</v>
      </c>
      <c r="T28" s="26"/>
      <c r="U28" s="1"/>
      <c r="V28" s="1"/>
    </row>
    <row r="29" spans="1:22" x14ac:dyDescent="0.25">
      <c r="A29" s="75" t="s">
        <v>75</v>
      </c>
      <c r="B29" t="s">
        <v>73</v>
      </c>
      <c r="C29" s="8" t="s">
        <v>76</v>
      </c>
      <c r="D29" s="14">
        <v>27431.599999999999</v>
      </c>
      <c r="F29" s="28">
        <v>2379.5</v>
      </c>
      <c r="G29" s="14">
        <v>0</v>
      </c>
      <c r="H29" s="14">
        <v>0</v>
      </c>
      <c r="I29" s="14">
        <f t="shared" si="0"/>
        <v>2379.5</v>
      </c>
      <c r="K29" s="26">
        <v>11249.2</v>
      </c>
      <c r="M29" s="1">
        <v>10244</v>
      </c>
      <c r="N29" s="1">
        <v>9588</v>
      </c>
      <c r="P29" s="1">
        <f t="shared" si="1"/>
        <v>26767471.400000002</v>
      </c>
      <c r="Q29" s="1">
        <f t="shared" si="3"/>
        <v>0</v>
      </c>
      <c r="R29" s="4">
        <f t="shared" si="2"/>
        <v>26767471.400000002</v>
      </c>
      <c r="T29" s="26"/>
      <c r="U29" s="1"/>
      <c r="V29" s="1"/>
    </row>
    <row r="30" spans="1:22" x14ac:dyDescent="0.25">
      <c r="A30" s="75" t="s">
        <v>77</v>
      </c>
      <c r="B30" t="s">
        <v>78</v>
      </c>
      <c r="C30" s="8" t="s">
        <v>79</v>
      </c>
      <c r="D30" s="14">
        <v>921</v>
      </c>
      <c r="F30" s="28">
        <v>0</v>
      </c>
      <c r="G30" s="14">
        <v>0</v>
      </c>
      <c r="H30" s="14">
        <v>0</v>
      </c>
      <c r="I30" s="14">
        <f t="shared" si="0"/>
        <v>0</v>
      </c>
      <c r="K30" s="26">
        <v>12121.36</v>
      </c>
      <c r="M30" s="1">
        <v>10244</v>
      </c>
      <c r="N30" s="1">
        <v>9588</v>
      </c>
      <c r="P30" s="1">
        <f t="shared" si="1"/>
        <v>0</v>
      </c>
      <c r="Q30" s="1">
        <f t="shared" si="3"/>
        <v>0</v>
      </c>
      <c r="R30" s="4">
        <f t="shared" si="2"/>
        <v>0</v>
      </c>
      <c r="T30" s="26"/>
      <c r="U30" s="1"/>
      <c r="V30" s="1"/>
    </row>
    <row r="31" spans="1:22" x14ac:dyDescent="0.25">
      <c r="A31" s="75" t="s">
        <v>80</v>
      </c>
      <c r="B31" t="s">
        <v>78</v>
      </c>
      <c r="C31" s="8" t="s">
        <v>81</v>
      </c>
      <c r="D31" s="14">
        <v>1276.0999999999999</v>
      </c>
      <c r="F31" s="28">
        <v>0</v>
      </c>
      <c r="G31" s="14">
        <v>0</v>
      </c>
      <c r="H31" s="14">
        <v>0</v>
      </c>
      <c r="I31" s="14">
        <f t="shared" si="0"/>
        <v>0</v>
      </c>
      <c r="K31" s="26">
        <v>11294.07</v>
      </c>
      <c r="M31" s="1">
        <v>10244</v>
      </c>
      <c r="N31" s="1">
        <v>9588</v>
      </c>
      <c r="P31" s="1">
        <f t="shared" si="1"/>
        <v>0</v>
      </c>
      <c r="Q31" s="1">
        <f t="shared" si="3"/>
        <v>0</v>
      </c>
      <c r="R31" s="4">
        <f t="shared" si="2"/>
        <v>0</v>
      </c>
      <c r="T31" s="26"/>
      <c r="U31" s="1"/>
      <c r="V31" s="1"/>
    </row>
    <row r="32" spans="1:22" x14ac:dyDescent="0.25">
      <c r="A32" s="75" t="s">
        <v>82</v>
      </c>
      <c r="B32" t="s">
        <v>83</v>
      </c>
      <c r="C32" s="8" t="s">
        <v>84</v>
      </c>
      <c r="D32" s="14">
        <v>97</v>
      </c>
      <c r="F32" s="28">
        <v>0</v>
      </c>
      <c r="G32" s="14">
        <v>0</v>
      </c>
      <c r="H32" s="14">
        <v>0</v>
      </c>
      <c r="I32" s="14">
        <f t="shared" si="0"/>
        <v>0</v>
      </c>
      <c r="K32" s="26">
        <v>22610.77</v>
      </c>
      <c r="M32" s="1">
        <v>10244</v>
      </c>
      <c r="N32" s="1">
        <v>9588</v>
      </c>
      <c r="P32" s="1">
        <f t="shared" si="1"/>
        <v>0</v>
      </c>
      <c r="Q32" s="1">
        <f t="shared" si="3"/>
        <v>0</v>
      </c>
      <c r="R32" s="4">
        <f t="shared" si="2"/>
        <v>0</v>
      </c>
      <c r="T32" s="26"/>
      <c r="U32" s="1"/>
      <c r="V32" s="1"/>
    </row>
    <row r="33" spans="1:22" x14ac:dyDescent="0.25">
      <c r="A33" s="75" t="s">
        <v>85</v>
      </c>
      <c r="B33" t="s">
        <v>83</v>
      </c>
      <c r="C33" s="8" t="s">
        <v>86</v>
      </c>
      <c r="D33" s="14">
        <v>168.4</v>
      </c>
      <c r="F33" s="28">
        <v>0</v>
      </c>
      <c r="G33" s="14">
        <v>0</v>
      </c>
      <c r="H33" s="14">
        <v>0</v>
      </c>
      <c r="I33" s="14">
        <f t="shared" si="0"/>
        <v>0</v>
      </c>
      <c r="K33" s="26">
        <v>19999.97</v>
      </c>
      <c r="M33" s="1">
        <v>10244</v>
      </c>
      <c r="N33" s="1">
        <v>9588</v>
      </c>
      <c r="P33" s="1">
        <f t="shared" si="1"/>
        <v>0</v>
      </c>
      <c r="Q33" s="1">
        <f t="shared" si="3"/>
        <v>0</v>
      </c>
      <c r="R33" s="4">
        <f t="shared" si="2"/>
        <v>0</v>
      </c>
      <c r="T33" s="26"/>
      <c r="U33" s="1"/>
      <c r="V33" s="1"/>
    </row>
    <row r="34" spans="1:22" x14ac:dyDescent="0.25">
      <c r="A34" s="75" t="s">
        <v>87</v>
      </c>
      <c r="B34" t="s">
        <v>88</v>
      </c>
      <c r="C34" s="8" t="s">
        <v>89</v>
      </c>
      <c r="D34" s="14">
        <v>611.1</v>
      </c>
      <c r="F34" s="28">
        <v>69</v>
      </c>
      <c r="G34" s="14">
        <v>0</v>
      </c>
      <c r="H34" s="14">
        <v>0</v>
      </c>
      <c r="I34" s="14">
        <f t="shared" si="0"/>
        <v>69</v>
      </c>
      <c r="K34" s="26">
        <v>13034.58</v>
      </c>
      <c r="M34" s="1">
        <v>10244</v>
      </c>
      <c r="N34" s="1">
        <v>9588</v>
      </c>
      <c r="P34" s="1">
        <f t="shared" si="1"/>
        <v>899386.02</v>
      </c>
      <c r="Q34" s="1">
        <f t="shared" si="3"/>
        <v>0</v>
      </c>
      <c r="R34" s="4">
        <f t="shared" si="2"/>
        <v>899386.02</v>
      </c>
      <c r="T34" s="26"/>
      <c r="U34" s="1"/>
      <c r="V34" s="1"/>
    </row>
    <row r="35" spans="1:22" x14ac:dyDescent="0.25">
      <c r="A35" s="75" t="s">
        <v>90</v>
      </c>
      <c r="B35" t="s">
        <v>91</v>
      </c>
      <c r="C35" s="8" t="s">
        <v>92</v>
      </c>
      <c r="D35" s="14">
        <v>974.9</v>
      </c>
      <c r="F35" s="28">
        <v>0</v>
      </c>
      <c r="G35" s="14">
        <v>0</v>
      </c>
      <c r="H35" s="14">
        <v>0</v>
      </c>
      <c r="I35" s="14">
        <f t="shared" si="0"/>
        <v>0</v>
      </c>
      <c r="K35" s="26">
        <v>11961.7</v>
      </c>
      <c r="M35" s="1">
        <v>10244</v>
      </c>
      <c r="N35" s="1">
        <v>9588</v>
      </c>
      <c r="P35" s="1">
        <f t="shared" si="1"/>
        <v>0</v>
      </c>
      <c r="Q35" s="1">
        <f t="shared" si="3"/>
        <v>0</v>
      </c>
      <c r="R35" s="4">
        <f t="shared" si="2"/>
        <v>0</v>
      </c>
      <c r="T35" s="26"/>
      <c r="U35" s="1"/>
      <c r="V35" s="1"/>
    </row>
    <row r="36" spans="1:22" x14ac:dyDescent="0.25">
      <c r="A36" s="75" t="s">
        <v>93</v>
      </c>
      <c r="B36" t="s">
        <v>91</v>
      </c>
      <c r="C36" s="8" t="s">
        <v>94</v>
      </c>
      <c r="D36" s="14">
        <v>374.3</v>
      </c>
      <c r="F36" s="28">
        <v>0</v>
      </c>
      <c r="G36" s="14">
        <v>0</v>
      </c>
      <c r="H36" s="14">
        <v>0</v>
      </c>
      <c r="I36" s="14">
        <f t="shared" si="0"/>
        <v>0</v>
      </c>
      <c r="K36" s="26">
        <v>14156.61</v>
      </c>
      <c r="M36" s="1">
        <v>10244</v>
      </c>
      <c r="N36" s="1">
        <v>9588</v>
      </c>
      <c r="P36" s="1">
        <f t="shared" ref="P36:P67" si="4">I36*K36</f>
        <v>0</v>
      </c>
      <c r="Q36" s="1">
        <f t="shared" si="3"/>
        <v>0</v>
      </c>
      <c r="R36" s="4">
        <f t="shared" si="2"/>
        <v>0</v>
      </c>
      <c r="T36" s="26"/>
      <c r="U36" s="1"/>
      <c r="V36" s="1"/>
    </row>
    <row r="37" spans="1:22" x14ac:dyDescent="0.25">
      <c r="A37" s="75" t="s">
        <v>95</v>
      </c>
      <c r="B37" t="s">
        <v>91</v>
      </c>
      <c r="C37" s="8" t="s">
        <v>96</v>
      </c>
      <c r="D37" s="14">
        <v>176</v>
      </c>
      <c r="F37" s="28">
        <v>0</v>
      </c>
      <c r="G37" s="14">
        <v>0</v>
      </c>
      <c r="H37" s="14">
        <v>0</v>
      </c>
      <c r="I37" s="14">
        <f t="shared" si="0"/>
        <v>0</v>
      </c>
      <c r="K37" s="26">
        <v>20242.5</v>
      </c>
      <c r="M37" s="1">
        <v>10244</v>
      </c>
      <c r="N37" s="1">
        <v>9588</v>
      </c>
      <c r="P37" s="1">
        <f t="shared" si="4"/>
        <v>0</v>
      </c>
      <c r="Q37" s="1">
        <f t="shared" si="3"/>
        <v>0</v>
      </c>
      <c r="R37" s="4">
        <f t="shared" si="2"/>
        <v>0</v>
      </c>
      <c r="T37" s="26"/>
      <c r="U37" s="1"/>
      <c r="V37" s="1"/>
    </row>
    <row r="38" spans="1:22" x14ac:dyDescent="0.25">
      <c r="A38" s="75" t="s">
        <v>97</v>
      </c>
      <c r="B38" t="s">
        <v>98</v>
      </c>
      <c r="C38" s="8" t="s">
        <v>99</v>
      </c>
      <c r="D38" s="14">
        <v>171.8</v>
      </c>
      <c r="F38" s="28">
        <v>0</v>
      </c>
      <c r="G38" s="14">
        <v>0</v>
      </c>
      <c r="H38" s="14">
        <v>0</v>
      </c>
      <c r="I38" s="14">
        <f t="shared" si="0"/>
        <v>0</v>
      </c>
      <c r="K38" s="26">
        <v>20102.009999999998</v>
      </c>
      <c r="M38" s="1">
        <v>10244</v>
      </c>
      <c r="N38" s="1">
        <v>9588</v>
      </c>
      <c r="P38" s="1">
        <f t="shared" si="4"/>
        <v>0</v>
      </c>
      <c r="Q38" s="1">
        <f t="shared" si="3"/>
        <v>0</v>
      </c>
      <c r="R38" s="4">
        <f t="shared" si="2"/>
        <v>0</v>
      </c>
      <c r="T38" s="26"/>
      <c r="U38" s="1"/>
      <c r="V38" s="1"/>
    </row>
    <row r="39" spans="1:22" x14ac:dyDescent="0.25">
      <c r="A39" s="75" t="s">
        <v>100</v>
      </c>
      <c r="B39" t="s">
        <v>98</v>
      </c>
      <c r="C39" s="8" t="s">
        <v>101</v>
      </c>
      <c r="D39" s="14">
        <v>286</v>
      </c>
      <c r="F39" s="28">
        <v>0</v>
      </c>
      <c r="G39" s="14">
        <v>0</v>
      </c>
      <c r="H39" s="14">
        <v>0</v>
      </c>
      <c r="I39" s="14">
        <f t="shared" si="0"/>
        <v>0</v>
      </c>
      <c r="K39" s="26">
        <v>16026.09</v>
      </c>
      <c r="M39" s="1">
        <v>10244</v>
      </c>
      <c r="N39" s="1">
        <v>9588</v>
      </c>
      <c r="P39" s="1">
        <f t="shared" si="4"/>
        <v>0</v>
      </c>
      <c r="Q39" s="1">
        <f t="shared" si="3"/>
        <v>0</v>
      </c>
      <c r="R39" s="4">
        <f t="shared" si="2"/>
        <v>0</v>
      </c>
      <c r="T39" s="26"/>
      <c r="U39" s="1"/>
      <c r="V39" s="1"/>
    </row>
    <row r="40" spans="1:22" x14ac:dyDescent="0.25">
      <c r="A40" s="75" t="s">
        <v>102</v>
      </c>
      <c r="B40" t="s">
        <v>103</v>
      </c>
      <c r="C40" s="8" t="s">
        <v>104</v>
      </c>
      <c r="D40" s="14">
        <v>370</v>
      </c>
      <c r="F40" s="28">
        <v>0</v>
      </c>
      <c r="G40" s="14">
        <v>0</v>
      </c>
      <c r="H40" s="14">
        <v>0</v>
      </c>
      <c r="I40" s="14">
        <f t="shared" si="0"/>
        <v>0</v>
      </c>
      <c r="K40" s="26">
        <v>14301.41</v>
      </c>
      <c r="M40" s="1">
        <v>10244</v>
      </c>
      <c r="N40" s="1">
        <v>9588</v>
      </c>
      <c r="P40" s="1">
        <f t="shared" si="4"/>
        <v>0</v>
      </c>
      <c r="Q40" s="1">
        <f t="shared" si="3"/>
        <v>0</v>
      </c>
      <c r="R40" s="4">
        <f t="shared" si="2"/>
        <v>0</v>
      </c>
      <c r="T40" s="26"/>
      <c r="U40" s="1"/>
      <c r="V40" s="1"/>
    </row>
    <row r="41" spans="1:22" x14ac:dyDescent="0.25">
      <c r="A41" s="75" t="s">
        <v>105</v>
      </c>
      <c r="B41" t="s">
        <v>106</v>
      </c>
      <c r="C41" s="8" t="s">
        <v>107</v>
      </c>
      <c r="D41" s="14">
        <v>310.39999999999998</v>
      </c>
      <c r="F41" s="28">
        <v>0</v>
      </c>
      <c r="G41" s="14">
        <v>0</v>
      </c>
      <c r="H41" s="14">
        <v>0</v>
      </c>
      <c r="I41" s="14">
        <f t="shared" si="0"/>
        <v>0</v>
      </c>
      <c r="K41" s="26">
        <v>15499.42</v>
      </c>
      <c r="M41" s="1">
        <v>10244</v>
      </c>
      <c r="N41" s="1">
        <v>9588</v>
      </c>
      <c r="P41" s="1">
        <f t="shared" si="4"/>
        <v>0</v>
      </c>
      <c r="Q41" s="1">
        <f t="shared" si="3"/>
        <v>0</v>
      </c>
      <c r="R41" s="4">
        <f t="shared" si="2"/>
        <v>0</v>
      </c>
      <c r="T41" s="26"/>
      <c r="U41" s="1"/>
      <c r="V41" s="1"/>
    </row>
    <row r="42" spans="1:22" x14ac:dyDescent="0.25">
      <c r="A42" s="75" t="s">
        <v>108</v>
      </c>
      <c r="B42" t="s">
        <v>109</v>
      </c>
      <c r="C42" s="8" t="s">
        <v>110</v>
      </c>
      <c r="D42" s="14">
        <v>4561.3</v>
      </c>
      <c r="F42" s="28">
        <v>370.5</v>
      </c>
      <c r="G42" s="14">
        <v>0</v>
      </c>
      <c r="H42" s="14">
        <v>0</v>
      </c>
      <c r="I42" s="14">
        <f t="shared" si="0"/>
        <v>370.5</v>
      </c>
      <c r="K42" s="26">
        <v>11312.99</v>
      </c>
      <c r="M42" s="1">
        <v>10244</v>
      </c>
      <c r="N42" s="1">
        <v>9588</v>
      </c>
      <c r="P42" s="1">
        <f t="shared" si="4"/>
        <v>4191462.7949999999</v>
      </c>
      <c r="Q42" s="1">
        <f t="shared" si="3"/>
        <v>0</v>
      </c>
      <c r="R42" s="4">
        <f t="shared" si="2"/>
        <v>4191462.7949999999</v>
      </c>
      <c r="T42" s="26"/>
      <c r="U42" s="1"/>
      <c r="V42" s="1"/>
    </row>
    <row r="43" spans="1:22" x14ac:dyDescent="0.25">
      <c r="A43" s="75" t="s">
        <v>111</v>
      </c>
      <c r="B43" t="s">
        <v>112</v>
      </c>
      <c r="C43" s="8" t="s">
        <v>113</v>
      </c>
      <c r="D43" s="14">
        <v>85190.6</v>
      </c>
      <c r="F43" s="28">
        <v>20182</v>
      </c>
      <c r="G43" s="14">
        <v>2</v>
      </c>
      <c r="H43" s="14">
        <v>9</v>
      </c>
      <c r="I43" s="14">
        <f t="shared" si="0"/>
        <v>20180</v>
      </c>
      <c r="K43" s="26">
        <v>11783.67</v>
      </c>
      <c r="M43" s="1">
        <v>10244</v>
      </c>
      <c r="N43" s="1">
        <v>9588</v>
      </c>
      <c r="P43" s="1">
        <f t="shared" si="4"/>
        <v>237794460.59999999</v>
      </c>
      <c r="Q43" s="1">
        <f t="shared" si="3"/>
        <v>106780</v>
      </c>
      <c r="R43" s="4">
        <f t="shared" si="2"/>
        <v>237901240.59999999</v>
      </c>
      <c r="T43" s="26"/>
      <c r="U43" s="1"/>
      <c r="V43" s="1"/>
    </row>
    <row r="44" spans="1:22" x14ac:dyDescent="0.25">
      <c r="A44" s="75" t="s">
        <v>114</v>
      </c>
      <c r="B44" t="s">
        <v>115</v>
      </c>
      <c r="C44" s="8" t="s">
        <v>116</v>
      </c>
      <c r="D44" s="14">
        <v>242.5</v>
      </c>
      <c r="F44" s="28">
        <v>0</v>
      </c>
      <c r="G44" s="14">
        <v>0</v>
      </c>
      <c r="H44" s="14">
        <v>0</v>
      </c>
      <c r="I44" s="14">
        <f t="shared" si="0"/>
        <v>0</v>
      </c>
      <c r="K44" s="26">
        <v>17804.5</v>
      </c>
      <c r="M44" s="1">
        <v>10244</v>
      </c>
      <c r="N44" s="1">
        <v>9588</v>
      </c>
      <c r="P44" s="1">
        <f t="shared" si="4"/>
        <v>0</v>
      </c>
      <c r="Q44" s="1">
        <f t="shared" si="3"/>
        <v>0</v>
      </c>
      <c r="R44" s="4">
        <f t="shared" si="2"/>
        <v>0</v>
      </c>
      <c r="T44" s="26"/>
      <c r="U44" s="1"/>
      <c r="V44" s="1"/>
    </row>
    <row r="45" spans="1:22" x14ac:dyDescent="0.25">
      <c r="A45" s="75" t="s">
        <v>117</v>
      </c>
      <c r="B45" t="s">
        <v>118</v>
      </c>
      <c r="C45" s="8" t="s">
        <v>119</v>
      </c>
      <c r="D45" s="14">
        <v>60799.76</v>
      </c>
      <c r="F45" s="28">
        <v>15630.5</v>
      </c>
      <c r="G45" s="14">
        <v>7</v>
      </c>
      <c r="H45" s="14">
        <v>8</v>
      </c>
      <c r="I45" s="14">
        <f t="shared" si="0"/>
        <v>15623.5</v>
      </c>
      <c r="K45" s="26">
        <v>10946.73</v>
      </c>
      <c r="M45" s="1">
        <v>10244</v>
      </c>
      <c r="N45" s="1">
        <v>9588</v>
      </c>
      <c r="P45" s="1">
        <f t="shared" si="4"/>
        <v>171026236.155</v>
      </c>
      <c r="Q45" s="1">
        <f t="shared" si="3"/>
        <v>148412</v>
      </c>
      <c r="R45" s="4">
        <f t="shared" si="2"/>
        <v>171174648.155</v>
      </c>
      <c r="T45" s="26"/>
      <c r="U45" s="1"/>
      <c r="V45" s="1"/>
    </row>
    <row r="46" spans="1:22" x14ac:dyDescent="0.25">
      <c r="A46" s="75" t="s">
        <v>120</v>
      </c>
      <c r="B46" t="s">
        <v>121</v>
      </c>
      <c r="C46" s="8" t="s">
        <v>122</v>
      </c>
      <c r="D46" s="14">
        <v>6294.6</v>
      </c>
      <c r="F46" s="28">
        <v>360</v>
      </c>
      <c r="G46" s="14">
        <v>0</v>
      </c>
      <c r="H46" s="14">
        <v>0</v>
      </c>
      <c r="I46" s="14">
        <f t="shared" si="0"/>
        <v>360</v>
      </c>
      <c r="K46" s="26">
        <v>11935.23</v>
      </c>
      <c r="M46" s="1">
        <v>10244</v>
      </c>
      <c r="N46" s="1">
        <v>9588</v>
      </c>
      <c r="P46" s="1">
        <f t="shared" si="4"/>
        <v>4296682.8</v>
      </c>
      <c r="Q46" s="1">
        <f t="shared" si="3"/>
        <v>0</v>
      </c>
      <c r="R46" s="4">
        <f t="shared" si="2"/>
        <v>4296682.8</v>
      </c>
      <c r="T46" s="26"/>
      <c r="U46" s="1"/>
      <c r="V46" s="1"/>
    </row>
    <row r="47" spans="1:22" x14ac:dyDescent="0.25">
      <c r="A47" s="75" t="s">
        <v>123</v>
      </c>
      <c r="B47" t="s">
        <v>124</v>
      </c>
      <c r="C47" s="8" t="s">
        <v>125</v>
      </c>
      <c r="D47" s="14">
        <v>2345.6</v>
      </c>
      <c r="F47" s="28">
        <v>490.5</v>
      </c>
      <c r="G47" s="14">
        <v>0</v>
      </c>
      <c r="H47" s="14">
        <v>0</v>
      </c>
      <c r="I47" s="14">
        <f t="shared" si="0"/>
        <v>490.5</v>
      </c>
      <c r="K47" s="26">
        <v>11382.04</v>
      </c>
      <c r="M47" s="1">
        <v>10244</v>
      </c>
      <c r="N47" s="1">
        <v>9588</v>
      </c>
      <c r="P47" s="1">
        <f t="shared" si="4"/>
        <v>5582890.6200000001</v>
      </c>
      <c r="Q47" s="1">
        <f t="shared" si="3"/>
        <v>0</v>
      </c>
      <c r="R47" s="4">
        <f t="shared" si="2"/>
        <v>5582890.6200000001</v>
      </c>
      <c r="T47" s="26"/>
      <c r="U47" s="1"/>
      <c r="V47" s="1"/>
    </row>
    <row r="48" spans="1:22" x14ac:dyDescent="0.25">
      <c r="A48" s="75" t="s">
        <v>126</v>
      </c>
      <c r="B48" t="s">
        <v>124</v>
      </c>
      <c r="C48" s="8" t="s">
        <v>127</v>
      </c>
      <c r="D48" s="14">
        <v>272</v>
      </c>
      <c r="F48" s="28">
        <v>0</v>
      </c>
      <c r="G48" s="14">
        <v>0</v>
      </c>
      <c r="H48" s="14">
        <v>0</v>
      </c>
      <c r="I48" s="14">
        <f t="shared" si="0"/>
        <v>0</v>
      </c>
      <c r="K48" s="26">
        <v>16837.3</v>
      </c>
      <c r="M48" s="1">
        <v>10244</v>
      </c>
      <c r="N48" s="1">
        <v>9588</v>
      </c>
      <c r="P48" s="1">
        <f t="shared" si="4"/>
        <v>0</v>
      </c>
      <c r="Q48" s="1">
        <f t="shared" si="3"/>
        <v>0</v>
      </c>
      <c r="R48" s="4">
        <f t="shared" si="2"/>
        <v>0</v>
      </c>
      <c r="T48" s="26"/>
      <c r="U48" s="1"/>
      <c r="V48" s="1"/>
    </row>
    <row r="49" spans="1:22" x14ac:dyDescent="0.25">
      <c r="A49" s="75" t="s">
        <v>128</v>
      </c>
      <c r="B49" t="s">
        <v>124</v>
      </c>
      <c r="C49" s="8" t="s">
        <v>129</v>
      </c>
      <c r="D49" s="14">
        <v>308.5</v>
      </c>
      <c r="F49" s="28">
        <v>0</v>
      </c>
      <c r="G49" s="14">
        <v>0</v>
      </c>
      <c r="H49" s="14">
        <v>0</v>
      </c>
      <c r="I49" s="14">
        <f t="shared" si="0"/>
        <v>0</v>
      </c>
      <c r="K49" s="26">
        <v>16334.61</v>
      </c>
      <c r="M49" s="1">
        <v>10244</v>
      </c>
      <c r="N49" s="1">
        <v>9588</v>
      </c>
      <c r="P49" s="1">
        <f t="shared" si="4"/>
        <v>0</v>
      </c>
      <c r="Q49" s="1">
        <f t="shared" si="3"/>
        <v>0</v>
      </c>
      <c r="R49" s="4">
        <f t="shared" si="2"/>
        <v>0</v>
      </c>
      <c r="T49" s="26"/>
      <c r="U49" s="1"/>
      <c r="V49" s="1"/>
    </row>
    <row r="50" spans="1:22" x14ac:dyDescent="0.25">
      <c r="A50" s="75" t="s">
        <v>130</v>
      </c>
      <c r="B50" t="s">
        <v>124</v>
      </c>
      <c r="C50" s="8" t="s">
        <v>131</v>
      </c>
      <c r="D50" s="14">
        <v>255</v>
      </c>
      <c r="F50" s="28">
        <v>0</v>
      </c>
      <c r="G50" s="14">
        <v>0</v>
      </c>
      <c r="H50" s="14">
        <v>0</v>
      </c>
      <c r="I50" s="14">
        <f t="shared" si="0"/>
        <v>0</v>
      </c>
      <c r="K50" s="26">
        <v>17297.22</v>
      </c>
      <c r="M50" s="1">
        <v>10244</v>
      </c>
      <c r="N50" s="1">
        <v>9588</v>
      </c>
      <c r="P50" s="1">
        <f t="shared" si="4"/>
        <v>0</v>
      </c>
      <c r="Q50" s="1">
        <f t="shared" si="3"/>
        <v>0</v>
      </c>
      <c r="R50" s="4">
        <f t="shared" si="2"/>
        <v>0</v>
      </c>
      <c r="T50" s="26"/>
      <c r="U50" s="1"/>
      <c r="V50" s="1"/>
    </row>
    <row r="51" spans="1:22" x14ac:dyDescent="0.25">
      <c r="A51" s="75" t="s">
        <v>132</v>
      </c>
      <c r="B51" t="s">
        <v>124</v>
      </c>
      <c r="C51" s="8" t="s">
        <v>133</v>
      </c>
      <c r="D51" s="14">
        <v>73</v>
      </c>
      <c r="F51" s="28">
        <v>0</v>
      </c>
      <c r="G51" s="14">
        <v>0</v>
      </c>
      <c r="H51" s="14">
        <v>0</v>
      </c>
      <c r="I51" s="14">
        <f t="shared" si="0"/>
        <v>0</v>
      </c>
      <c r="K51" s="26">
        <v>25316.5</v>
      </c>
      <c r="M51" s="1">
        <v>10244</v>
      </c>
      <c r="N51" s="1">
        <v>9588</v>
      </c>
      <c r="P51" s="1">
        <f t="shared" si="4"/>
        <v>0</v>
      </c>
      <c r="Q51" s="1">
        <f t="shared" si="3"/>
        <v>0</v>
      </c>
      <c r="R51" s="4">
        <f t="shared" si="2"/>
        <v>0</v>
      </c>
      <c r="T51" s="26"/>
      <c r="U51" s="1"/>
      <c r="V51" s="1"/>
    </row>
    <row r="52" spans="1:22" x14ac:dyDescent="0.25">
      <c r="A52" s="75" t="s">
        <v>134</v>
      </c>
      <c r="B52" t="s">
        <v>135</v>
      </c>
      <c r="C52" s="8" t="s">
        <v>136</v>
      </c>
      <c r="D52" s="14">
        <v>415.1</v>
      </c>
      <c r="F52" s="28">
        <v>0</v>
      </c>
      <c r="G52" s="14">
        <v>0</v>
      </c>
      <c r="H52" s="14">
        <v>0</v>
      </c>
      <c r="I52" s="14">
        <f t="shared" si="0"/>
        <v>0</v>
      </c>
      <c r="K52" s="26">
        <v>14418.24</v>
      </c>
      <c r="M52" s="1">
        <v>10244</v>
      </c>
      <c r="N52" s="1">
        <v>9588</v>
      </c>
      <c r="P52" s="1">
        <f t="shared" si="4"/>
        <v>0</v>
      </c>
      <c r="Q52" s="1">
        <f t="shared" si="3"/>
        <v>0</v>
      </c>
      <c r="R52" s="4">
        <f t="shared" si="2"/>
        <v>0</v>
      </c>
      <c r="T52" s="26"/>
      <c r="U52" s="1"/>
      <c r="V52" s="1"/>
    </row>
    <row r="53" spans="1:22" x14ac:dyDescent="0.25">
      <c r="A53" s="75" t="s">
        <v>137</v>
      </c>
      <c r="B53" t="s">
        <v>135</v>
      </c>
      <c r="C53" s="8" t="s">
        <v>138</v>
      </c>
      <c r="D53" s="14">
        <v>12362.6</v>
      </c>
      <c r="F53" s="28">
        <v>4118.5</v>
      </c>
      <c r="G53" s="14">
        <v>0</v>
      </c>
      <c r="H53" s="14">
        <v>0</v>
      </c>
      <c r="I53" s="14">
        <f t="shared" si="0"/>
        <v>4118.5</v>
      </c>
      <c r="K53" s="26">
        <v>11467.3</v>
      </c>
      <c r="M53" s="1">
        <v>10244</v>
      </c>
      <c r="N53" s="1">
        <v>9588</v>
      </c>
      <c r="P53" s="1">
        <f t="shared" si="4"/>
        <v>47228075.049999997</v>
      </c>
      <c r="Q53" s="1">
        <f t="shared" si="3"/>
        <v>0</v>
      </c>
      <c r="R53" s="4">
        <f t="shared" si="2"/>
        <v>47228075.049999997</v>
      </c>
      <c r="T53" s="26"/>
      <c r="U53" s="1"/>
      <c r="V53" s="1"/>
    </row>
    <row r="54" spans="1:22" x14ac:dyDescent="0.25">
      <c r="A54" s="75" t="s">
        <v>139</v>
      </c>
      <c r="B54" t="s">
        <v>135</v>
      </c>
      <c r="C54" s="8" t="s">
        <v>140</v>
      </c>
      <c r="D54" s="14">
        <v>9147.9</v>
      </c>
      <c r="F54" s="28">
        <v>72</v>
      </c>
      <c r="G54" s="14">
        <v>0</v>
      </c>
      <c r="H54" s="14">
        <v>0</v>
      </c>
      <c r="I54" s="14">
        <f t="shared" si="0"/>
        <v>72</v>
      </c>
      <c r="K54" s="26">
        <v>10797.21</v>
      </c>
      <c r="M54" s="1">
        <v>10244</v>
      </c>
      <c r="N54" s="1">
        <v>9588</v>
      </c>
      <c r="P54" s="1">
        <f t="shared" si="4"/>
        <v>777399.11999999988</v>
      </c>
      <c r="Q54" s="1">
        <f t="shared" si="3"/>
        <v>0</v>
      </c>
      <c r="R54" s="4">
        <f t="shared" si="2"/>
        <v>777399.11999999988</v>
      </c>
      <c r="T54" s="26"/>
      <c r="U54" s="1"/>
      <c r="V54" s="1"/>
    </row>
    <row r="55" spans="1:22" x14ac:dyDescent="0.25">
      <c r="A55" s="75" t="s">
        <v>141</v>
      </c>
      <c r="B55" t="s">
        <v>135</v>
      </c>
      <c r="C55" s="8" t="s">
        <v>142</v>
      </c>
      <c r="D55" s="14">
        <v>7638.4</v>
      </c>
      <c r="F55" s="28">
        <v>0</v>
      </c>
      <c r="G55" s="14">
        <v>0</v>
      </c>
      <c r="H55" s="14">
        <v>0</v>
      </c>
      <c r="I55" s="14">
        <f t="shared" si="0"/>
        <v>0</v>
      </c>
      <c r="K55" s="26">
        <v>10879.26</v>
      </c>
      <c r="M55" s="1">
        <v>10244</v>
      </c>
      <c r="N55" s="1">
        <v>9588</v>
      </c>
      <c r="P55" s="1">
        <f t="shared" si="4"/>
        <v>0</v>
      </c>
      <c r="Q55" s="1">
        <f t="shared" si="3"/>
        <v>0</v>
      </c>
      <c r="R55" s="4">
        <f t="shared" si="2"/>
        <v>0</v>
      </c>
      <c r="T55" s="26"/>
      <c r="U55" s="1"/>
      <c r="V55" s="1"/>
    </row>
    <row r="56" spans="1:22" x14ac:dyDescent="0.25">
      <c r="A56" s="75" t="s">
        <v>143</v>
      </c>
      <c r="B56" t="s">
        <v>135</v>
      </c>
      <c r="C56" s="8" t="s">
        <v>144</v>
      </c>
      <c r="D56" s="14">
        <v>21991.3</v>
      </c>
      <c r="F56" s="28">
        <v>2483.5</v>
      </c>
      <c r="G56" s="14">
        <v>0</v>
      </c>
      <c r="H56" s="14">
        <v>0</v>
      </c>
      <c r="I56" s="14">
        <f t="shared" si="0"/>
        <v>2483.5</v>
      </c>
      <c r="K56" s="26">
        <v>11252.02</v>
      </c>
      <c r="M56" s="1">
        <v>10244</v>
      </c>
      <c r="N56" s="1">
        <v>9588</v>
      </c>
      <c r="P56" s="1">
        <f t="shared" si="4"/>
        <v>27944391.670000002</v>
      </c>
      <c r="Q56" s="1">
        <f t="shared" si="3"/>
        <v>0</v>
      </c>
      <c r="R56" s="4">
        <f t="shared" si="2"/>
        <v>27944391.670000002</v>
      </c>
      <c r="T56" s="26"/>
      <c r="U56" s="1"/>
      <c r="V56" s="1"/>
    </row>
    <row r="57" spans="1:22" x14ac:dyDescent="0.25">
      <c r="A57" s="75" t="s">
        <v>145</v>
      </c>
      <c r="B57" t="s">
        <v>135</v>
      </c>
      <c r="C57" s="8" t="s">
        <v>146</v>
      </c>
      <c r="D57" s="14">
        <v>3614.2</v>
      </c>
      <c r="F57" s="28">
        <v>0</v>
      </c>
      <c r="G57" s="14">
        <v>0</v>
      </c>
      <c r="H57" s="14">
        <v>0</v>
      </c>
      <c r="I57" s="14">
        <f t="shared" si="0"/>
        <v>0</v>
      </c>
      <c r="K57" s="26">
        <v>10791.04</v>
      </c>
      <c r="M57" s="1">
        <v>10244</v>
      </c>
      <c r="N57" s="1">
        <v>9588</v>
      </c>
      <c r="P57" s="1">
        <f t="shared" si="4"/>
        <v>0</v>
      </c>
      <c r="Q57" s="1">
        <f t="shared" si="3"/>
        <v>0</v>
      </c>
      <c r="R57" s="4">
        <f t="shared" si="2"/>
        <v>0</v>
      </c>
      <c r="T57" s="26"/>
      <c r="U57" s="1"/>
      <c r="V57" s="1"/>
    </row>
    <row r="58" spans="1:22" x14ac:dyDescent="0.25">
      <c r="A58" s="75" t="s">
        <v>147</v>
      </c>
      <c r="B58" t="s">
        <v>135</v>
      </c>
      <c r="C58" s="8" t="s">
        <v>148</v>
      </c>
      <c r="D58" s="14">
        <v>1242.8</v>
      </c>
      <c r="F58" s="28">
        <v>0</v>
      </c>
      <c r="G58" s="14">
        <v>0</v>
      </c>
      <c r="H58" s="14">
        <v>0</v>
      </c>
      <c r="I58" s="14">
        <f t="shared" si="0"/>
        <v>0</v>
      </c>
      <c r="K58" s="26">
        <v>11628.97</v>
      </c>
      <c r="M58" s="1">
        <v>10244</v>
      </c>
      <c r="N58" s="1">
        <v>9588</v>
      </c>
      <c r="P58" s="1">
        <f t="shared" si="4"/>
        <v>0</v>
      </c>
      <c r="Q58" s="1">
        <f t="shared" si="3"/>
        <v>0</v>
      </c>
      <c r="R58" s="4">
        <f t="shared" si="2"/>
        <v>0</v>
      </c>
      <c r="T58" s="26"/>
      <c r="U58" s="1"/>
      <c r="V58" s="1"/>
    </row>
    <row r="59" spans="1:22" x14ac:dyDescent="0.25">
      <c r="A59" s="75" t="s">
        <v>149</v>
      </c>
      <c r="B59" t="s">
        <v>135</v>
      </c>
      <c r="C59" s="8" t="s">
        <v>150</v>
      </c>
      <c r="D59" s="14">
        <v>25615.3</v>
      </c>
      <c r="F59" s="28">
        <v>4104.5</v>
      </c>
      <c r="G59" s="14">
        <v>0</v>
      </c>
      <c r="H59" s="14">
        <v>16.5</v>
      </c>
      <c r="I59" s="14">
        <f t="shared" si="0"/>
        <v>4104.5</v>
      </c>
      <c r="K59" s="26">
        <v>10791.04</v>
      </c>
      <c r="M59" s="1">
        <v>10244</v>
      </c>
      <c r="N59" s="1">
        <v>9588</v>
      </c>
      <c r="P59" s="1">
        <f t="shared" si="4"/>
        <v>44291823.680000007</v>
      </c>
      <c r="Q59" s="1">
        <f t="shared" si="3"/>
        <v>158202</v>
      </c>
      <c r="R59" s="4">
        <f t="shared" si="2"/>
        <v>44450025.680000007</v>
      </c>
      <c r="T59" s="26"/>
      <c r="U59" s="1"/>
      <c r="V59" s="1"/>
    </row>
    <row r="60" spans="1:22" x14ac:dyDescent="0.25">
      <c r="A60" s="75" t="s">
        <v>151</v>
      </c>
      <c r="B60" t="s">
        <v>135</v>
      </c>
      <c r="C60" s="8" t="s">
        <v>152</v>
      </c>
      <c r="D60" s="14">
        <v>921.6</v>
      </c>
      <c r="F60" s="28">
        <v>0</v>
      </c>
      <c r="G60" s="14">
        <v>0</v>
      </c>
      <c r="H60" s="14">
        <v>0</v>
      </c>
      <c r="I60" s="14">
        <f t="shared" si="0"/>
        <v>0</v>
      </c>
      <c r="K60" s="26">
        <v>12755.66</v>
      </c>
      <c r="M60" s="1">
        <v>10244</v>
      </c>
      <c r="N60" s="1">
        <v>9588</v>
      </c>
      <c r="P60" s="1">
        <f t="shared" si="4"/>
        <v>0</v>
      </c>
      <c r="Q60" s="1">
        <f t="shared" si="3"/>
        <v>0</v>
      </c>
      <c r="R60" s="4">
        <f t="shared" si="2"/>
        <v>0</v>
      </c>
      <c r="T60" s="26"/>
      <c r="U60" s="1"/>
      <c r="V60" s="1"/>
    </row>
    <row r="61" spans="1:22" x14ac:dyDescent="0.25">
      <c r="A61" s="75" t="s">
        <v>153</v>
      </c>
      <c r="B61" t="s">
        <v>135</v>
      </c>
      <c r="C61" s="8" t="s">
        <v>154</v>
      </c>
      <c r="D61" s="14">
        <v>587.5</v>
      </c>
      <c r="F61" s="28">
        <v>0</v>
      </c>
      <c r="G61" s="14">
        <v>0</v>
      </c>
      <c r="H61" s="14">
        <v>0</v>
      </c>
      <c r="I61" s="14">
        <f t="shared" si="0"/>
        <v>0</v>
      </c>
      <c r="K61" s="26">
        <v>13164.51</v>
      </c>
      <c r="M61" s="1">
        <v>10244</v>
      </c>
      <c r="N61" s="1">
        <v>9588</v>
      </c>
      <c r="P61" s="1">
        <f t="shared" si="4"/>
        <v>0</v>
      </c>
      <c r="Q61" s="1">
        <f t="shared" si="3"/>
        <v>0</v>
      </c>
      <c r="R61" s="4">
        <f t="shared" si="2"/>
        <v>0</v>
      </c>
      <c r="T61" s="26"/>
      <c r="U61" s="1"/>
      <c r="V61" s="1"/>
    </row>
    <row r="62" spans="1:22" x14ac:dyDescent="0.25">
      <c r="A62" s="75" t="s">
        <v>155</v>
      </c>
      <c r="B62" t="s">
        <v>135</v>
      </c>
      <c r="C62" s="8" t="s">
        <v>156</v>
      </c>
      <c r="D62" s="14">
        <v>258.2</v>
      </c>
      <c r="F62" s="28">
        <v>0</v>
      </c>
      <c r="G62" s="14">
        <v>0</v>
      </c>
      <c r="H62" s="14">
        <v>0</v>
      </c>
      <c r="I62" s="14">
        <f t="shared" si="0"/>
        <v>0</v>
      </c>
      <c r="K62" s="26">
        <v>17624.28</v>
      </c>
      <c r="M62" s="1">
        <v>10244</v>
      </c>
      <c r="N62" s="1">
        <v>9588</v>
      </c>
      <c r="P62" s="1">
        <f t="shared" si="4"/>
        <v>0</v>
      </c>
      <c r="Q62" s="1">
        <f t="shared" si="3"/>
        <v>0</v>
      </c>
      <c r="R62" s="4">
        <f t="shared" si="2"/>
        <v>0</v>
      </c>
      <c r="T62" s="26"/>
      <c r="U62" s="1"/>
      <c r="V62" s="1"/>
    </row>
    <row r="63" spans="1:22" x14ac:dyDescent="0.25">
      <c r="A63" s="75" t="s">
        <v>157</v>
      </c>
      <c r="B63" t="s">
        <v>135</v>
      </c>
      <c r="C63" s="8" t="s">
        <v>158</v>
      </c>
      <c r="D63" s="14">
        <v>6283.6</v>
      </c>
      <c r="F63" s="28">
        <v>1099</v>
      </c>
      <c r="G63" s="14">
        <v>0</v>
      </c>
      <c r="H63" s="14">
        <v>0</v>
      </c>
      <c r="I63" s="14">
        <f t="shared" si="0"/>
        <v>1099</v>
      </c>
      <c r="K63" s="26">
        <v>10791.04</v>
      </c>
      <c r="M63" s="1">
        <v>10244</v>
      </c>
      <c r="N63" s="1">
        <v>9588</v>
      </c>
      <c r="P63" s="1">
        <f t="shared" si="4"/>
        <v>11859352.960000001</v>
      </c>
      <c r="Q63" s="1">
        <f t="shared" si="3"/>
        <v>0</v>
      </c>
      <c r="R63" s="4">
        <f t="shared" si="2"/>
        <v>11859352.960000001</v>
      </c>
      <c r="T63" s="26"/>
      <c r="U63" s="1"/>
      <c r="V63" s="1"/>
    </row>
    <row r="64" spans="1:22" x14ac:dyDescent="0.25">
      <c r="A64" s="75" t="s">
        <v>159</v>
      </c>
      <c r="B64" t="s">
        <v>135</v>
      </c>
      <c r="C64" s="8" t="s">
        <v>160</v>
      </c>
      <c r="D64" s="14">
        <v>33191.699999999997</v>
      </c>
      <c r="F64" s="28">
        <v>12574</v>
      </c>
      <c r="G64" s="14">
        <v>21</v>
      </c>
      <c r="H64" s="14">
        <v>39.5</v>
      </c>
      <c r="I64" s="14">
        <f t="shared" si="0"/>
        <v>12553</v>
      </c>
      <c r="K64" s="26">
        <v>11229.79</v>
      </c>
      <c r="M64" s="1">
        <v>10244</v>
      </c>
      <c r="N64" s="1">
        <v>9588</v>
      </c>
      <c r="P64" s="1">
        <f t="shared" si="4"/>
        <v>140967553.87</v>
      </c>
      <c r="Q64" s="1">
        <f t="shared" si="3"/>
        <v>593850</v>
      </c>
      <c r="R64" s="4">
        <f t="shared" si="2"/>
        <v>141561403.87</v>
      </c>
      <c r="T64" s="26"/>
      <c r="U64" s="1"/>
      <c r="V64" s="1"/>
    </row>
    <row r="65" spans="1:22" x14ac:dyDescent="0.25">
      <c r="A65" s="75" t="s">
        <v>161</v>
      </c>
      <c r="B65" t="s">
        <v>135</v>
      </c>
      <c r="C65" s="8" t="s">
        <v>162</v>
      </c>
      <c r="D65" s="14">
        <v>93.1</v>
      </c>
      <c r="F65" s="28">
        <v>0</v>
      </c>
      <c r="G65" s="14">
        <v>0</v>
      </c>
      <c r="H65" s="14">
        <v>0</v>
      </c>
      <c r="I65" s="14">
        <f t="shared" si="0"/>
        <v>0</v>
      </c>
      <c r="K65" s="26">
        <v>24104.17</v>
      </c>
      <c r="M65" s="1">
        <v>10244</v>
      </c>
      <c r="N65" s="1">
        <v>9588</v>
      </c>
      <c r="P65" s="1">
        <f t="shared" si="4"/>
        <v>0</v>
      </c>
      <c r="Q65" s="1">
        <f t="shared" si="3"/>
        <v>0</v>
      </c>
      <c r="R65" s="4">
        <f t="shared" si="2"/>
        <v>0</v>
      </c>
      <c r="T65" s="26"/>
      <c r="U65" s="1"/>
      <c r="V65" s="1"/>
    </row>
    <row r="66" spans="1:22" x14ac:dyDescent="0.25">
      <c r="A66" s="75" t="s">
        <v>163</v>
      </c>
      <c r="B66" t="s">
        <v>135</v>
      </c>
      <c r="C66" s="8" t="s">
        <v>164</v>
      </c>
      <c r="D66" s="14">
        <v>364.5</v>
      </c>
      <c r="F66" s="28">
        <v>0</v>
      </c>
      <c r="G66" s="14">
        <v>0</v>
      </c>
      <c r="H66" s="14">
        <v>0</v>
      </c>
      <c r="I66" s="14">
        <f t="shared" si="0"/>
        <v>0</v>
      </c>
      <c r="K66" s="26">
        <v>15152.32</v>
      </c>
      <c r="M66" s="1">
        <v>10244</v>
      </c>
      <c r="N66" s="1">
        <v>9588</v>
      </c>
      <c r="P66" s="1">
        <f t="shared" si="4"/>
        <v>0</v>
      </c>
      <c r="Q66" s="1">
        <f t="shared" si="3"/>
        <v>0</v>
      </c>
      <c r="R66" s="4">
        <f t="shared" si="2"/>
        <v>0</v>
      </c>
      <c r="T66" s="26"/>
      <c r="U66" s="1"/>
      <c r="V66" s="1"/>
    </row>
    <row r="67" spans="1:22" x14ac:dyDescent="0.25">
      <c r="A67" s="75" t="s">
        <v>165</v>
      </c>
      <c r="B67" t="s">
        <v>166</v>
      </c>
      <c r="C67" s="8" t="s">
        <v>167</v>
      </c>
      <c r="D67" s="14">
        <v>3196.7</v>
      </c>
      <c r="F67" s="28">
        <v>250</v>
      </c>
      <c r="G67" s="14">
        <v>0</v>
      </c>
      <c r="H67" s="14">
        <v>0</v>
      </c>
      <c r="I67" s="14">
        <f t="shared" si="0"/>
        <v>250</v>
      </c>
      <c r="K67" s="26">
        <v>11016.24</v>
      </c>
      <c r="M67" s="1">
        <v>10244</v>
      </c>
      <c r="N67" s="1">
        <v>9588</v>
      </c>
      <c r="P67" s="1">
        <f t="shared" si="4"/>
        <v>2754060</v>
      </c>
      <c r="Q67" s="1">
        <f t="shared" si="3"/>
        <v>0</v>
      </c>
      <c r="R67" s="4">
        <f t="shared" si="2"/>
        <v>2754060</v>
      </c>
      <c r="T67" s="26"/>
      <c r="U67" s="1"/>
      <c r="V67" s="1"/>
    </row>
    <row r="68" spans="1:22" x14ac:dyDescent="0.25">
      <c r="A68" s="75" t="s">
        <v>168</v>
      </c>
      <c r="B68" t="s">
        <v>166</v>
      </c>
      <c r="C68" s="8" t="s">
        <v>169</v>
      </c>
      <c r="D68" s="14">
        <v>1278.4000000000001</v>
      </c>
      <c r="F68" s="28">
        <v>0</v>
      </c>
      <c r="G68" s="14">
        <v>0</v>
      </c>
      <c r="H68" s="14">
        <v>0</v>
      </c>
      <c r="I68" s="14">
        <f t="shared" ref="I68:I131" si="5">F68-G68</f>
        <v>0</v>
      </c>
      <c r="K68" s="26">
        <v>11432.11</v>
      </c>
      <c r="M68" s="1">
        <v>10244</v>
      </c>
      <c r="N68" s="1">
        <v>9588</v>
      </c>
      <c r="P68" s="1">
        <f t="shared" ref="P68:P99" si="6">I68*K68</f>
        <v>0</v>
      </c>
      <c r="Q68" s="1">
        <f t="shared" si="3"/>
        <v>0</v>
      </c>
      <c r="R68" s="4">
        <f t="shared" ref="R68:R131" si="7">P68+Q68</f>
        <v>0</v>
      </c>
      <c r="T68" s="26"/>
      <c r="U68" s="1"/>
      <c r="V68" s="1"/>
    </row>
    <row r="69" spans="1:22" x14ac:dyDescent="0.25">
      <c r="A69" s="75" t="s">
        <v>170</v>
      </c>
      <c r="B69" t="s">
        <v>166</v>
      </c>
      <c r="C69" s="8" t="s">
        <v>171</v>
      </c>
      <c r="D69" s="14">
        <v>168.4</v>
      </c>
      <c r="F69" s="28">
        <v>0</v>
      </c>
      <c r="G69" s="14">
        <v>0</v>
      </c>
      <c r="H69" s="14">
        <v>0</v>
      </c>
      <c r="I69" s="14">
        <f t="shared" si="5"/>
        <v>0</v>
      </c>
      <c r="K69" s="26">
        <v>20177.86</v>
      </c>
      <c r="M69" s="1">
        <v>10244</v>
      </c>
      <c r="N69" s="1">
        <v>9588</v>
      </c>
      <c r="P69" s="1">
        <f t="shared" si="6"/>
        <v>0</v>
      </c>
      <c r="Q69" s="1">
        <f t="shared" ref="Q69:Q132" si="8">(G69*M69)+(H69*N69)</f>
        <v>0</v>
      </c>
      <c r="R69" s="4">
        <f t="shared" si="7"/>
        <v>0</v>
      </c>
      <c r="T69" s="26"/>
      <c r="U69" s="1"/>
      <c r="V69" s="1"/>
    </row>
    <row r="70" spans="1:22" x14ac:dyDescent="0.25">
      <c r="A70" s="75" t="s">
        <v>172</v>
      </c>
      <c r="B70" t="s">
        <v>173</v>
      </c>
      <c r="C70" s="8" t="s">
        <v>174</v>
      </c>
      <c r="D70" s="14">
        <v>5651.2999999999993</v>
      </c>
      <c r="F70" s="28">
        <v>531</v>
      </c>
      <c r="G70" s="14">
        <v>0</v>
      </c>
      <c r="H70" s="14">
        <v>0</v>
      </c>
      <c r="I70" s="14">
        <f t="shared" si="5"/>
        <v>531</v>
      </c>
      <c r="K70" s="26">
        <v>12155.8</v>
      </c>
      <c r="M70" s="1">
        <v>10244</v>
      </c>
      <c r="N70" s="1">
        <v>9588</v>
      </c>
      <c r="P70" s="1">
        <f t="shared" si="6"/>
        <v>6454729.7999999998</v>
      </c>
      <c r="Q70" s="1">
        <f t="shared" si="8"/>
        <v>0</v>
      </c>
      <c r="R70" s="4">
        <f t="shared" si="7"/>
        <v>6454729.7999999998</v>
      </c>
      <c r="T70" s="26"/>
      <c r="U70" s="1"/>
      <c r="V70" s="1"/>
    </row>
    <row r="71" spans="1:22" x14ac:dyDescent="0.25">
      <c r="A71" s="75" t="s">
        <v>175</v>
      </c>
      <c r="B71" t="s">
        <v>173</v>
      </c>
      <c r="C71" s="8" t="s">
        <v>176</v>
      </c>
      <c r="D71" s="14">
        <v>4493</v>
      </c>
      <c r="F71" s="28">
        <v>0</v>
      </c>
      <c r="G71" s="14">
        <v>0</v>
      </c>
      <c r="H71" s="14">
        <v>0</v>
      </c>
      <c r="I71" s="14">
        <f t="shared" si="5"/>
        <v>0</v>
      </c>
      <c r="K71" s="26">
        <v>11288.89</v>
      </c>
      <c r="M71" s="1">
        <v>10244</v>
      </c>
      <c r="N71" s="1">
        <v>9588</v>
      </c>
      <c r="P71" s="1">
        <f t="shared" si="6"/>
        <v>0</v>
      </c>
      <c r="Q71" s="1">
        <f t="shared" si="8"/>
        <v>0</v>
      </c>
      <c r="R71" s="4">
        <f t="shared" si="7"/>
        <v>0</v>
      </c>
      <c r="T71" s="26"/>
      <c r="U71" s="1"/>
      <c r="V71" s="1"/>
    </row>
    <row r="72" spans="1:22" x14ac:dyDescent="0.25">
      <c r="A72" s="75" t="s">
        <v>177</v>
      </c>
      <c r="B72" t="s">
        <v>173</v>
      </c>
      <c r="C72" s="8" t="s">
        <v>178</v>
      </c>
      <c r="D72" s="14">
        <v>1151.0999999999999</v>
      </c>
      <c r="F72" s="28">
        <v>0</v>
      </c>
      <c r="G72" s="14">
        <v>0</v>
      </c>
      <c r="H72" s="14">
        <v>0</v>
      </c>
      <c r="I72" s="14">
        <f t="shared" si="5"/>
        <v>0</v>
      </c>
      <c r="K72" s="26">
        <v>12579.21</v>
      </c>
      <c r="M72" s="1">
        <v>10244</v>
      </c>
      <c r="N72" s="1">
        <v>9588</v>
      </c>
      <c r="P72" s="1">
        <f t="shared" si="6"/>
        <v>0</v>
      </c>
      <c r="Q72" s="1">
        <f t="shared" si="8"/>
        <v>0</v>
      </c>
      <c r="R72" s="4">
        <f t="shared" si="7"/>
        <v>0</v>
      </c>
      <c r="T72" s="26"/>
      <c r="U72" s="1"/>
      <c r="V72" s="1"/>
    </row>
    <row r="73" spans="1:22" x14ac:dyDescent="0.25">
      <c r="A73" s="75" t="s">
        <v>179</v>
      </c>
      <c r="B73" t="s">
        <v>180</v>
      </c>
      <c r="C73" s="8" t="s">
        <v>181</v>
      </c>
      <c r="D73" s="14">
        <v>383.7</v>
      </c>
      <c r="F73" s="28">
        <v>0</v>
      </c>
      <c r="G73" s="14">
        <v>0</v>
      </c>
      <c r="H73" s="14">
        <v>0</v>
      </c>
      <c r="I73" s="14">
        <f t="shared" si="5"/>
        <v>0</v>
      </c>
      <c r="K73" s="26">
        <v>15028.33</v>
      </c>
      <c r="M73" s="1">
        <v>10244</v>
      </c>
      <c r="N73" s="1">
        <v>9588</v>
      </c>
      <c r="P73" s="1">
        <f t="shared" si="6"/>
        <v>0</v>
      </c>
      <c r="Q73" s="1">
        <f t="shared" si="8"/>
        <v>0</v>
      </c>
      <c r="R73" s="4">
        <f t="shared" si="7"/>
        <v>0</v>
      </c>
      <c r="T73" s="26"/>
      <c r="U73" s="1"/>
      <c r="V73" s="1"/>
    </row>
    <row r="74" spans="1:22" x14ac:dyDescent="0.25">
      <c r="A74" s="75" t="s">
        <v>182</v>
      </c>
      <c r="B74" t="s">
        <v>183</v>
      </c>
      <c r="C74" s="8" t="s">
        <v>184</v>
      </c>
      <c r="D74" s="14">
        <v>397.4</v>
      </c>
      <c r="F74" s="28">
        <v>0</v>
      </c>
      <c r="G74" s="14">
        <v>0</v>
      </c>
      <c r="H74" s="14">
        <v>0</v>
      </c>
      <c r="I74" s="14">
        <f t="shared" si="5"/>
        <v>0</v>
      </c>
      <c r="K74" s="26">
        <v>14903.91</v>
      </c>
      <c r="M74" s="1">
        <v>10244</v>
      </c>
      <c r="N74" s="1">
        <v>9588</v>
      </c>
      <c r="P74" s="1">
        <f t="shared" si="6"/>
        <v>0</v>
      </c>
      <c r="Q74" s="1">
        <f t="shared" si="8"/>
        <v>0</v>
      </c>
      <c r="R74" s="4">
        <f t="shared" si="7"/>
        <v>0</v>
      </c>
      <c r="T74" s="26"/>
      <c r="U74" s="1"/>
      <c r="V74" s="1"/>
    </row>
    <row r="75" spans="1:22" x14ac:dyDescent="0.25">
      <c r="A75" s="75" t="s">
        <v>185</v>
      </c>
      <c r="B75" t="s">
        <v>183</v>
      </c>
      <c r="C75" s="8" t="s">
        <v>186</v>
      </c>
      <c r="D75" s="14">
        <v>1247.5</v>
      </c>
      <c r="F75" s="28">
        <v>0</v>
      </c>
      <c r="G75" s="14">
        <v>0</v>
      </c>
      <c r="H75" s="14">
        <v>0</v>
      </c>
      <c r="I75" s="14">
        <f t="shared" si="5"/>
        <v>0</v>
      </c>
      <c r="K75" s="26">
        <v>11624.22</v>
      </c>
      <c r="M75" s="1">
        <v>10244</v>
      </c>
      <c r="N75" s="1">
        <v>9588</v>
      </c>
      <c r="P75" s="1">
        <f t="shared" si="6"/>
        <v>0</v>
      </c>
      <c r="Q75" s="1">
        <f t="shared" si="8"/>
        <v>0</v>
      </c>
      <c r="R75" s="4">
        <f t="shared" si="7"/>
        <v>0</v>
      </c>
      <c r="T75" s="26"/>
      <c r="U75" s="1"/>
      <c r="V75" s="1"/>
    </row>
    <row r="76" spans="1:22" x14ac:dyDescent="0.25">
      <c r="A76" s="75" t="s">
        <v>187</v>
      </c>
      <c r="B76" t="s">
        <v>188</v>
      </c>
      <c r="C76" s="8" t="s">
        <v>189</v>
      </c>
      <c r="D76" s="14">
        <v>2017</v>
      </c>
      <c r="F76" s="28">
        <v>34</v>
      </c>
      <c r="G76" s="14">
        <v>0</v>
      </c>
      <c r="H76" s="14">
        <v>0</v>
      </c>
      <c r="I76" s="14">
        <f t="shared" si="5"/>
        <v>34</v>
      </c>
      <c r="K76" s="26">
        <v>11516.73</v>
      </c>
      <c r="M76" s="1">
        <v>10244</v>
      </c>
      <c r="N76" s="1">
        <v>9588</v>
      </c>
      <c r="P76" s="1">
        <f t="shared" si="6"/>
        <v>391568.82</v>
      </c>
      <c r="Q76" s="1">
        <f t="shared" si="8"/>
        <v>0</v>
      </c>
      <c r="R76" s="4">
        <f t="shared" si="7"/>
        <v>391568.82</v>
      </c>
      <c r="T76" s="26"/>
      <c r="U76" s="1"/>
      <c r="V76" s="1"/>
    </row>
    <row r="77" spans="1:22" x14ac:dyDescent="0.25">
      <c r="A77" s="75" t="s">
        <v>190</v>
      </c>
      <c r="B77" t="s">
        <v>191</v>
      </c>
      <c r="C77" s="8" t="s">
        <v>192</v>
      </c>
      <c r="D77" s="14">
        <v>68.900000000000006</v>
      </c>
      <c r="F77" s="28">
        <v>0</v>
      </c>
      <c r="G77" s="14">
        <v>0</v>
      </c>
      <c r="H77" s="14">
        <v>0</v>
      </c>
      <c r="I77" s="14">
        <f t="shared" si="5"/>
        <v>0</v>
      </c>
      <c r="K77" s="26">
        <v>25859.87</v>
      </c>
      <c r="M77" s="1">
        <v>10244</v>
      </c>
      <c r="N77" s="1">
        <v>9588</v>
      </c>
      <c r="P77" s="1">
        <f t="shared" si="6"/>
        <v>0</v>
      </c>
      <c r="Q77" s="1">
        <f t="shared" si="8"/>
        <v>0</v>
      </c>
      <c r="R77" s="4">
        <f t="shared" si="7"/>
        <v>0</v>
      </c>
      <c r="T77" s="26"/>
      <c r="U77" s="1"/>
      <c r="V77" s="1"/>
    </row>
    <row r="78" spans="1:22" x14ac:dyDescent="0.25">
      <c r="A78" s="75" t="s">
        <v>193</v>
      </c>
      <c r="B78" t="s">
        <v>194</v>
      </c>
      <c r="C78" s="8" t="s">
        <v>195</v>
      </c>
      <c r="D78" s="14">
        <v>452.2</v>
      </c>
      <c r="F78" s="28">
        <v>71.5</v>
      </c>
      <c r="G78" s="14">
        <v>0</v>
      </c>
      <c r="H78" s="14">
        <v>0</v>
      </c>
      <c r="I78" s="14">
        <f t="shared" si="5"/>
        <v>71.5</v>
      </c>
      <c r="K78" s="26">
        <v>14150.29</v>
      </c>
      <c r="M78" s="1">
        <v>10244</v>
      </c>
      <c r="N78" s="1">
        <v>9588</v>
      </c>
      <c r="P78" s="1">
        <f t="shared" si="6"/>
        <v>1011745.7350000001</v>
      </c>
      <c r="Q78" s="1">
        <f t="shared" si="8"/>
        <v>0</v>
      </c>
      <c r="R78" s="4">
        <f t="shared" si="7"/>
        <v>1011745.7350000001</v>
      </c>
      <c r="T78" s="26"/>
      <c r="U78" s="1"/>
      <c r="V78" s="1"/>
    </row>
    <row r="79" spans="1:22" x14ac:dyDescent="0.25">
      <c r="A79" s="75" t="s">
        <v>196</v>
      </c>
      <c r="B79" t="s">
        <v>194</v>
      </c>
      <c r="C79" s="8" t="s">
        <v>197</v>
      </c>
      <c r="D79" s="14">
        <v>224</v>
      </c>
      <c r="F79" s="28">
        <v>0</v>
      </c>
      <c r="G79" s="14">
        <v>0</v>
      </c>
      <c r="H79" s="14">
        <v>0</v>
      </c>
      <c r="I79" s="14">
        <f t="shared" si="5"/>
        <v>0</v>
      </c>
      <c r="K79" s="26">
        <v>17411.52</v>
      </c>
      <c r="M79" s="1">
        <v>10244</v>
      </c>
      <c r="N79" s="1">
        <v>9588</v>
      </c>
      <c r="P79" s="1">
        <f t="shared" si="6"/>
        <v>0</v>
      </c>
      <c r="Q79" s="1">
        <f t="shared" si="8"/>
        <v>0</v>
      </c>
      <c r="R79" s="4">
        <f t="shared" si="7"/>
        <v>0</v>
      </c>
      <c r="T79" s="26"/>
      <c r="U79" s="1"/>
      <c r="V79" s="1"/>
    </row>
    <row r="80" spans="1:22" x14ac:dyDescent="0.25">
      <c r="A80" s="75" t="s">
        <v>198</v>
      </c>
      <c r="B80" t="s">
        <v>199</v>
      </c>
      <c r="C80" s="8" t="s">
        <v>200</v>
      </c>
      <c r="D80" s="14">
        <v>147.4</v>
      </c>
      <c r="F80" s="28">
        <v>0</v>
      </c>
      <c r="G80" s="14">
        <v>0</v>
      </c>
      <c r="H80" s="14">
        <v>0</v>
      </c>
      <c r="I80" s="14">
        <f t="shared" si="5"/>
        <v>0</v>
      </c>
      <c r="K80" s="26">
        <v>21053.35</v>
      </c>
      <c r="M80" s="1">
        <v>10244</v>
      </c>
      <c r="N80" s="1">
        <v>9588</v>
      </c>
      <c r="P80" s="1">
        <f t="shared" si="6"/>
        <v>0</v>
      </c>
      <c r="Q80" s="1">
        <f t="shared" si="8"/>
        <v>0</v>
      </c>
      <c r="R80" s="4">
        <f t="shared" si="7"/>
        <v>0</v>
      </c>
      <c r="T80" s="26"/>
      <c r="U80" s="1"/>
      <c r="V80" s="1"/>
    </row>
    <row r="81" spans="1:22" x14ac:dyDescent="0.25">
      <c r="A81" s="75" t="s">
        <v>201</v>
      </c>
      <c r="B81" t="s">
        <v>202</v>
      </c>
      <c r="C81" s="8" t="s">
        <v>203</v>
      </c>
      <c r="D81" s="14">
        <v>74111.38</v>
      </c>
      <c r="F81" s="28">
        <v>7842.5</v>
      </c>
      <c r="G81" s="14">
        <v>0</v>
      </c>
      <c r="H81" s="14">
        <v>32.5</v>
      </c>
      <c r="I81" s="14">
        <f t="shared" si="5"/>
        <v>7842.5</v>
      </c>
      <c r="K81" s="26">
        <v>11029.59</v>
      </c>
      <c r="M81" s="1">
        <v>10244</v>
      </c>
      <c r="N81" s="1">
        <v>9588</v>
      </c>
      <c r="P81" s="1">
        <f t="shared" si="6"/>
        <v>86499559.575000003</v>
      </c>
      <c r="Q81" s="1">
        <f t="shared" si="8"/>
        <v>311610</v>
      </c>
      <c r="R81" s="4">
        <f t="shared" si="7"/>
        <v>86811169.575000003</v>
      </c>
      <c r="T81" s="26"/>
      <c r="U81" s="1"/>
      <c r="V81" s="1"/>
    </row>
    <row r="82" spans="1:22" x14ac:dyDescent="0.25">
      <c r="A82" s="75" t="s">
        <v>204</v>
      </c>
      <c r="B82" t="s">
        <v>205</v>
      </c>
      <c r="C82" s="8" t="s">
        <v>206</v>
      </c>
      <c r="D82" s="14">
        <v>191</v>
      </c>
      <c r="F82" s="28">
        <v>0</v>
      </c>
      <c r="G82" s="14">
        <v>0</v>
      </c>
      <c r="H82" s="14">
        <v>0</v>
      </c>
      <c r="I82" s="14">
        <f t="shared" si="5"/>
        <v>0</v>
      </c>
      <c r="K82" s="26">
        <v>18507.009999999998</v>
      </c>
      <c r="M82" s="1">
        <v>10244</v>
      </c>
      <c r="N82" s="1">
        <v>9588</v>
      </c>
      <c r="P82" s="1">
        <f t="shared" si="6"/>
        <v>0</v>
      </c>
      <c r="Q82" s="1">
        <f t="shared" si="8"/>
        <v>0</v>
      </c>
      <c r="R82" s="4">
        <f t="shared" si="7"/>
        <v>0</v>
      </c>
      <c r="T82" s="26"/>
      <c r="U82" s="1"/>
      <c r="V82" s="1"/>
    </row>
    <row r="83" spans="1:22" x14ac:dyDescent="0.25">
      <c r="A83" s="75" t="s">
        <v>207</v>
      </c>
      <c r="B83" t="s">
        <v>205</v>
      </c>
      <c r="C83" s="8" t="s">
        <v>208</v>
      </c>
      <c r="D83" s="14">
        <v>151.30000000000001</v>
      </c>
      <c r="F83" s="28">
        <v>0</v>
      </c>
      <c r="G83" s="14">
        <v>0</v>
      </c>
      <c r="H83" s="14">
        <v>0</v>
      </c>
      <c r="I83" s="14">
        <f t="shared" si="5"/>
        <v>0</v>
      </c>
      <c r="K83" s="26">
        <v>18738.96</v>
      </c>
      <c r="M83" s="1">
        <v>10244</v>
      </c>
      <c r="N83" s="1">
        <v>9588</v>
      </c>
      <c r="P83" s="1">
        <f t="shared" si="6"/>
        <v>0</v>
      </c>
      <c r="Q83" s="1">
        <f t="shared" si="8"/>
        <v>0</v>
      </c>
      <c r="R83" s="4">
        <f t="shared" si="7"/>
        <v>0</v>
      </c>
      <c r="T83" s="26"/>
      <c r="U83" s="1"/>
      <c r="V83" s="1"/>
    </row>
    <row r="84" spans="1:22" x14ac:dyDescent="0.25">
      <c r="A84" s="75" t="s">
        <v>209</v>
      </c>
      <c r="B84" t="s">
        <v>210</v>
      </c>
      <c r="C84" s="8" t="s">
        <v>211</v>
      </c>
      <c r="D84" s="14">
        <v>158.5</v>
      </c>
      <c r="F84" s="28">
        <v>0</v>
      </c>
      <c r="G84" s="14">
        <v>0</v>
      </c>
      <c r="H84" s="14">
        <v>0</v>
      </c>
      <c r="I84" s="14">
        <f t="shared" si="5"/>
        <v>0</v>
      </c>
      <c r="K84" s="26">
        <v>19620.89</v>
      </c>
      <c r="M84" s="1">
        <v>10244</v>
      </c>
      <c r="N84" s="1">
        <v>9588</v>
      </c>
      <c r="P84" s="1">
        <f t="shared" si="6"/>
        <v>0</v>
      </c>
      <c r="Q84" s="1">
        <f t="shared" si="8"/>
        <v>0</v>
      </c>
      <c r="R84" s="4">
        <f t="shared" si="7"/>
        <v>0</v>
      </c>
      <c r="T84" s="26"/>
      <c r="U84" s="1"/>
      <c r="V84" s="1"/>
    </row>
    <row r="85" spans="1:22" x14ac:dyDescent="0.25">
      <c r="A85" s="75" t="s">
        <v>212</v>
      </c>
      <c r="B85" t="s">
        <v>210</v>
      </c>
      <c r="C85" s="8" t="s">
        <v>213</v>
      </c>
      <c r="D85" s="14">
        <v>119.9</v>
      </c>
      <c r="F85" s="28">
        <v>0</v>
      </c>
      <c r="G85" s="14">
        <v>0</v>
      </c>
      <c r="H85" s="14">
        <v>0</v>
      </c>
      <c r="I85" s="14">
        <f t="shared" si="5"/>
        <v>0</v>
      </c>
      <c r="K85" s="26">
        <v>20579.93</v>
      </c>
      <c r="M85" s="1">
        <v>10244</v>
      </c>
      <c r="N85" s="1">
        <v>9588</v>
      </c>
      <c r="P85" s="1">
        <f t="shared" si="6"/>
        <v>0</v>
      </c>
      <c r="Q85" s="1">
        <f t="shared" si="8"/>
        <v>0</v>
      </c>
      <c r="R85" s="4">
        <f t="shared" si="7"/>
        <v>0</v>
      </c>
      <c r="T85" s="26"/>
      <c r="U85" s="1"/>
      <c r="V85" s="1"/>
    </row>
    <row r="86" spans="1:22" x14ac:dyDescent="0.25">
      <c r="A86" s="75" t="s">
        <v>214</v>
      </c>
      <c r="B86" t="s">
        <v>210</v>
      </c>
      <c r="C86" s="8" t="s">
        <v>215</v>
      </c>
      <c r="D86" s="14">
        <v>202.1</v>
      </c>
      <c r="F86" s="28">
        <v>0</v>
      </c>
      <c r="G86" s="14">
        <v>0</v>
      </c>
      <c r="H86" s="14">
        <v>0</v>
      </c>
      <c r="I86" s="14">
        <f t="shared" si="5"/>
        <v>0</v>
      </c>
      <c r="K86" s="26">
        <v>18105.78</v>
      </c>
      <c r="M86" s="1">
        <v>10244</v>
      </c>
      <c r="N86" s="1">
        <v>9588</v>
      </c>
      <c r="P86" s="1">
        <f t="shared" si="6"/>
        <v>0</v>
      </c>
      <c r="Q86" s="1">
        <f t="shared" si="8"/>
        <v>0</v>
      </c>
      <c r="R86" s="4">
        <f t="shared" si="7"/>
        <v>0</v>
      </c>
      <c r="T86" s="26"/>
      <c r="U86" s="1"/>
      <c r="V86" s="1"/>
    </row>
    <row r="87" spans="1:22" x14ac:dyDescent="0.25">
      <c r="A87" s="75" t="s">
        <v>216</v>
      </c>
      <c r="B87" t="s">
        <v>210</v>
      </c>
      <c r="C87" s="8" t="s">
        <v>217</v>
      </c>
      <c r="D87" s="14">
        <v>98.7</v>
      </c>
      <c r="F87" s="28">
        <v>0</v>
      </c>
      <c r="G87" s="14">
        <v>0</v>
      </c>
      <c r="H87" s="14">
        <v>0</v>
      </c>
      <c r="I87" s="14">
        <f t="shared" si="5"/>
        <v>0</v>
      </c>
      <c r="K87" s="26">
        <v>23047.13</v>
      </c>
      <c r="M87" s="1">
        <v>10244</v>
      </c>
      <c r="N87" s="1">
        <v>9588</v>
      </c>
      <c r="P87" s="1">
        <f t="shared" si="6"/>
        <v>0</v>
      </c>
      <c r="Q87" s="1">
        <f t="shared" si="8"/>
        <v>0</v>
      </c>
      <c r="R87" s="4">
        <f t="shared" si="7"/>
        <v>0</v>
      </c>
      <c r="T87" s="26"/>
      <c r="U87" s="1"/>
      <c r="V87" s="1"/>
    </row>
    <row r="88" spans="1:22" x14ac:dyDescent="0.25">
      <c r="A88" s="75" t="s">
        <v>218</v>
      </c>
      <c r="B88" t="s">
        <v>210</v>
      </c>
      <c r="C88" s="8" t="s">
        <v>219</v>
      </c>
      <c r="D88" s="14">
        <v>689.5</v>
      </c>
      <c r="F88" s="28">
        <v>0</v>
      </c>
      <c r="G88" s="14">
        <v>0</v>
      </c>
      <c r="H88" s="14">
        <v>0</v>
      </c>
      <c r="I88" s="14">
        <f t="shared" si="5"/>
        <v>0</v>
      </c>
      <c r="K88" s="26">
        <v>12287.5</v>
      </c>
      <c r="M88" s="1">
        <v>10244</v>
      </c>
      <c r="N88" s="1">
        <v>9588</v>
      </c>
      <c r="P88" s="1">
        <f t="shared" si="6"/>
        <v>0</v>
      </c>
      <c r="Q88" s="1">
        <f t="shared" si="8"/>
        <v>0</v>
      </c>
      <c r="R88" s="4">
        <f t="shared" si="7"/>
        <v>0</v>
      </c>
      <c r="T88" s="26"/>
      <c r="U88" s="1"/>
      <c r="V88" s="1"/>
    </row>
    <row r="89" spans="1:22" x14ac:dyDescent="0.25">
      <c r="A89" s="75" t="s">
        <v>220</v>
      </c>
      <c r="B89" t="s">
        <v>221</v>
      </c>
      <c r="C89" s="8" t="s">
        <v>222</v>
      </c>
      <c r="D89" s="14">
        <v>899.6</v>
      </c>
      <c r="F89" s="28">
        <v>0</v>
      </c>
      <c r="G89" s="14">
        <v>0</v>
      </c>
      <c r="H89" s="14">
        <v>0</v>
      </c>
      <c r="I89" s="14">
        <f t="shared" si="5"/>
        <v>0</v>
      </c>
      <c r="K89" s="26">
        <v>12826.66</v>
      </c>
      <c r="M89" s="1">
        <v>10244</v>
      </c>
      <c r="N89" s="1">
        <v>9588</v>
      </c>
      <c r="P89" s="1">
        <f t="shared" si="6"/>
        <v>0</v>
      </c>
      <c r="Q89" s="1">
        <f t="shared" si="8"/>
        <v>0</v>
      </c>
      <c r="R89" s="4">
        <f t="shared" si="7"/>
        <v>0</v>
      </c>
      <c r="T89" s="26"/>
      <c r="U89" s="1"/>
      <c r="V89" s="1"/>
    </row>
    <row r="90" spans="1:22" x14ac:dyDescent="0.25">
      <c r="A90" s="75" t="s">
        <v>223</v>
      </c>
      <c r="B90" t="s">
        <v>224</v>
      </c>
      <c r="C90" s="8" t="s">
        <v>225</v>
      </c>
      <c r="D90" s="14">
        <v>4368.4599999999991</v>
      </c>
      <c r="F90" s="28">
        <v>171</v>
      </c>
      <c r="G90" s="14">
        <v>0</v>
      </c>
      <c r="H90" s="14">
        <v>0</v>
      </c>
      <c r="I90" s="14">
        <f t="shared" si="5"/>
        <v>171</v>
      </c>
      <c r="K90" s="26">
        <v>11474.47</v>
      </c>
      <c r="M90" s="1">
        <v>10244</v>
      </c>
      <c r="N90" s="1">
        <v>9588</v>
      </c>
      <c r="P90" s="1">
        <f t="shared" si="6"/>
        <v>1962134.3699999999</v>
      </c>
      <c r="Q90" s="1">
        <f t="shared" si="8"/>
        <v>0</v>
      </c>
      <c r="R90" s="4">
        <f t="shared" si="7"/>
        <v>1962134.3699999999</v>
      </c>
      <c r="T90" s="26"/>
      <c r="U90" s="1"/>
      <c r="V90" s="1"/>
    </row>
    <row r="91" spans="1:22" x14ac:dyDescent="0.25">
      <c r="A91" s="75" t="s">
        <v>226</v>
      </c>
      <c r="B91" t="s">
        <v>224</v>
      </c>
      <c r="C91" s="8" t="s">
        <v>227</v>
      </c>
      <c r="D91" s="14">
        <v>1269.5</v>
      </c>
      <c r="F91" s="28">
        <v>0</v>
      </c>
      <c r="G91" s="14">
        <v>0</v>
      </c>
      <c r="H91" s="14">
        <v>0</v>
      </c>
      <c r="I91" s="14">
        <f t="shared" si="5"/>
        <v>0</v>
      </c>
      <c r="K91" s="26">
        <v>12055.76</v>
      </c>
      <c r="M91" s="1">
        <v>10244</v>
      </c>
      <c r="N91" s="1">
        <v>9588</v>
      </c>
      <c r="P91" s="1">
        <f t="shared" si="6"/>
        <v>0</v>
      </c>
      <c r="Q91" s="1">
        <f t="shared" si="8"/>
        <v>0</v>
      </c>
      <c r="R91" s="4">
        <f t="shared" si="7"/>
        <v>0</v>
      </c>
      <c r="T91" s="26"/>
      <c r="U91" s="1"/>
      <c r="V91" s="1"/>
    </row>
    <row r="92" spans="1:22" x14ac:dyDescent="0.25">
      <c r="A92" s="75" t="s">
        <v>228</v>
      </c>
      <c r="B92" t="s">
        <v>224</v>
      </c>
      <c r="C92" s="8" t="s">
        <v>229</v>
      </c>
      <c r="D92" s="14">
        <v>694.7</v>
      </c>
      <c r="F92" s="28">
        <v>0</v>
      </c>
      <c r="G92" s="14">
        <v>0</v>
      </c>
      <c r="H92" s="14">
        <v>0</v>
      </c>
      <c r="I92" s="14">
        <f t="shared" si="5"/>
        <v>0</v>
      </c>
      <c r="K92" s="26">
        <v>13627.65</v>
      </c>
      <c r="M92" s="1">
        <v>10244</v>
      </c>
      <c r="N92" s="1">
        <v>9588</v>
      </c>
      <c r="P92" s="1">
        <f t="shared" si="6"/>
        <v>0</v>
      </c>
      <c r="Q92" s="1">
        <f t="shared" si="8"/>
        <v>0</v>
      </c>
      <c r="R92" s="4">
        <f t="shared" si="7"/>
        <v>0</v>
      </c>
      <c r="T92" s="26"/>
      <c r="U92" s="1"/>
      <c r="V92" s="1"/>
    </row>
    <row r="93" spans="1:22" x14ac:dyDescent="0.25">
      <c r="A93" s="75" t="s">
        <v>230</v>
      </c>
      <c r="B93" t="s">
        <v>231</v>
      </c>
      <c r="C93" s="8" t="s">
        <v>232</v>
      </c>
      <c r="D93" s="14">
        <v>28849.060000000005</v>
      </c>
      <c r="F93" s="28">
        <v>2843.5</v>
      </c>
      <c r="G93" s="14">
        <v>0</v>
      </c>
      <c r="H93" s="14">
        <v>7</v>
      </c>
      <c r="I93" s="14">
        <f t="shared" si="5"/>
        <v>2843.5</v>
      </c>
      <c r="K93" s="26">
        <v>10791.04</v>
      </c>
      <c r="M93" s="1">
        <v>10244</v>
      </c>
      <c r="N93" s="1">
        <v>9588</v>
      </c>
      <c r="P93" s="1">
        <f t="shared" si="6"/>
        <v>30684322.240000002</v>
      </c>
      <c r="Q93" s="1">
        <f t="shared" si="8"/>
        <v>67116</v>
      </c>
      <c r="R93" s="4">
        <f t="shared" si="7"/>
        <v>30751438.240000002</v>
      </c>
      <c r="T93" s="26"/>
      <c r="U93" s="1"/>
      <c r="V93" s="1"/>
    </row>
    <row r="94" spans="1:22" x14ac:dyDescent="0.25">
      <c r="A94" s="75" t="s">
        <v>233</v>
      </c>
      <c r="B94" t="s">
        <v>231</v>
      </c>
      <c r="C94" s="8" t="s">
        <v>234</v>
      </c>
      <c r="D94" s="14">
        <v>14503.2</v>
      </c>
      <c r="F94" s="28">
        <v>2019</v>
      </c>
      <c r="G94" s="14">
        <v>0</v>
      </c>
      <c r="H94" s="14">
        <v>5</v>
      </c>
      <c r="I94" s="14">
        <f t="shared" si="5"/>
        <v>2019</v>
      </c>
      <c r="K94" s="26">
        <v>10791.04</v>
      </c>
      <c r="M94" s="1">
        <v>10244</v>
      </c>
      <c r="N94" s="1">
        <v>9588</v>
      </c>
      <c r="P94" s="1">
        <f t="shared" si="6"/>
        <v>21787109.760000002</v>
      </c>
      <c r="Q94" s="1">
        <f t="shared" si="8"/>
        <v>47940</v>
      </c>
      <c r="R94" s="4">
        <f t="shared" si="7"/>
        <v>21835049.760000002</v>
      </c>
      <c r="T94" s="26"/>
      <c r="U94" s="1"/>
      <c r="V94" s="1"/>
    </row>
    <row r="95" spans="1:22" x14ac:dyDescent="0.25">
      <c r="A95" s="75" t="s">
        <v>235</v>
      </c>
      <c r="B95" t="s">
        <v>231</v>
      </c>
      <c r="C95" s="8" t="s">
        <v>236</v>
      </c>
      <c r="D95" s="14">
        <v>961.4</v>
      </c>
      <c r="F95" s="28">
        <v>0</v>
      </c>
      <c r="G95" s="14">
        <v>0</v>
      </c>
      <c r="H95" s="14">
        <v>0</v>
      </c>
      <c r="I95" s="14">
        <f t="shared" si="5"/>
        <v>0</v>
      </c>
      <c r="K95" s="26">
        <v>12734.88</v>
      </c>
      <c r="M95" s="1">
        <v>10244</v>
      </c>
      <c r="N95" s="1">
        <v>9588</v>
      </c>
      <c r="P95" s="1">
        <f t="shared" si="6"/>
        <v>0</v>
      </c>
      <c r="Q95" s="1">
        <f t="shared" si="8"/>
        <v>0</v>
      </c>
      <c r="R95" s="4">
        <f t="shared" si="7"/>
        <v>0</v>
      </c>
      <c r="T95" s="26"/>
      <c r="U95" s="1"/>
      <c r="V95" s="1"/>
    </row>
    <row r="96" spans="1:22" x14ac:dyDescent="0.25">
      <c r="A96" s="75" t="s">
        <v>237</v>
      </c>
      <c r="B96" t="s">
        <v>238</v>
      </c>
      <c r="C96" s="8" t="s">
        <v>239</v>
      </c>
      <c r="D96" s="14">
        <v>775</v>
      </c>
      <c r="F96" s="28">
        <v>0</v>
      </c>
      <c r="G96" s="14">
        <v>0</v>
      </c>
      <c r="H96" s="14">
        <v>0</v>
      </c>
      <c r="I96" s="14">
        <f t="shared" si="5"/>
        <v>0</v>
      </c>
      <c r="K96" s="26">
        <v>13278.09</v>
      </c>
      <c r="M96" s="1">
        <v>10244</v>
      </c>
      <c r="N96" s="1">
        <v>9588</v>
      </c>
      <c r="P96" s="1">
        <f t="shared" si="6"/>
        <v>0</v>
      </c>
      <c r="Q96" s="1">
        <f t="shared" si="8"/>
        <v>0</v>
      </c>
      <c r="R96" s="4">
        <f t="shared" si="7"/>
        <v>0</v>
      </c>
      <c r="T96" s="26"/>
      <c r="U96" s="1"/>
      <c r="V96" s="1"/>
    </row>
    <row r="97" spans="1:22" x14ac:dyDescent="0.25">
      <c r="A97" s="75" t="s">
        <v>240</v>
      </c>
      <c r="B97" t="s">
        <v>238</v>
      </c>
      <c r="C97" s="8" t="s">
        <v>241</v>
      </c>
      <c r="D97" s="14">
        <v>222.7</v>
      </c>
      <c r="F97" s="28">
        <v>0</v>
      </c>
      <c r="G97" s="14">
        <v>0</v>
      </c>
      <c r="H97" s="14">
        <v>0</v>
      </c>
      <c r="I97" s="14">
        <f t="shared" si="5"/>
        <v>0</v>
      </c>
      <c r="K97" s="26">
        <v>17751.09</v>
      </c>
      <c r="M97" s="1">
        <v>10244</v>
      </c>
      <c r="N97" s="1">
        <v>9588</v>
      </c>
      <c r="P97" s="1">
        <f t="shared" si="6"/>
        <v>0</v>
      </c>
      <c r="Q97" s="1">
        <f t="shared" si="8"/>
        <v>0</v>
      </c>
      <c r="R97" s="4">
        <f t="shared" si="7"/>
        <v>0</v>
      </c>
      <c r="T97" s="26"/>
      <c r="U97" s="1"/>
      <c r="V97" s="1"/>
    </row>
    <row r="98" spans="1:22" x14ac:dyDescent="0.25">
      <c r="A98" s="75" t="s">
        <v>242</v>
      </c>
      <c r="B98" t="s">
        <v>238</v>
      </c>
      <c r="C98" s="8" t="s">
        <v>243</v>
      </c>
      <c r="D98" s="14">
        <v>300.2</v>
      </c>
      <c r="F98" s="28">
        <v>0</v>
      </c>
      <c r="G98" s="14">
        <v>0</v>
      </c>
      <c r="H98" s="14">
        <v>0</v>
      </c>
      <c r="I98" s="14">
        <f t="shared" si="5"/>
        <v>0</v>
      </c>
      <c r="K98" s="26">
        <v>15233.77</v>
      </c>
      <c r="M98" s="1">
        <v>10244</v>
      </c>
      <c r="N98" s="1">
        <v>9588</v>
      </c>
      <c r="P98" s="1">
        <f t="shared" si="6"/>
        <v>0</v>
      </c>
      <c r="Q98" s="1">
        <f t="shared" si="8"/>
        <v>0</v>
      </c>
      <c r="R98" s="4">
        <f t="shared" si="7"/>
        <v>0</v>
      </c>
      <c r="T98" s="26"/>
      <c r="U98" s="1"/>
      <c r="V98" s="1"/>
    </row>
    <row r="99" spans="1:22" x14ac:dyDescent="0.25">
      <c r="A99" s="75" t="s">
        <v>244</v>
      </c>
      <c r="B99" t="s">
        <v>238</v>
      </c>
      <c r="C99" s="8" t="s">
        <v>245</v>
      </c>
      <c r="D99" s="14">
        <v>115</v>
      </c>
      <c r="F99" s="28">
        <v>0</v>
      </c>
      <c r="G99" s="14">
        <v>0</v>
      </c>
      <c r="H99" s="14">
        <v>0</v>
      </c>
      <c r="I99" s="14">
        <f t="shared" si="5"/>
        <v>0</v>
      </c>
      <c r="K99" s="26">
        <v>22111.09</v>
      </c>
      <c r="M99" s="1">
        <v>10244</v>
      </c>
      <c r="N99" s="1">
        <v>9588</v>
      </c>
      <c r="P99" s="1">
        <f t="shared" si="6"/>
        <v>0</v>
      </c>
      <c r="Q99" s="1">
        <f t="shared" si="8"/>
        <v>0</v>
      </c>
      <c r="R99" s="4">
        <f t="shared" si="7"/>
        <v>0</v>
      </c>
      <c r="T99" s="26"/>
      <c r="U99" s="1"/>
      <c r="V99" s="1"/>
    </row>
    <row r="100" spans="1:22" x14ac:dyDescent="0.25">
      <c r="A100" s="75" t="s">
        <v>246</v>
      </c>
      <c r="B100" t="s">
        <v>238</v>
      </c>
      <c r="C100" s="8" t="s">
        <v>247</v>
      </c>
      <c r="D100" s="14">
        <v>471</v>
      </c>
      <c r="F100" s="28">
        <v>0</v>
      </c>
      <c r="G100" s="14">
        <v>0</v>
      </c>
      <c r="H100" s="14">
        <v>0</v>
      </c>
      <c r="I100" s="14">
        <f t="shared" si="5"/>
        <v>0</v>
      </c>
      <c r="K100" s="26">
        <v>17362.84</v>
      </c>
      <c r="M100" s="1">
        <v>10244</v>
      </c>
      <c r="N100" s="1">
        <v>9588</v>
      </c>
      <c r="P100" s="1">
        <f t="shared" ref="P100:P131" si="9">I100*K100</f>
        <v>0</v>
      </c>
      <c r="Q100" s="1">
        <f t="shared" si="8"/>
        <v>0</v>
      </c>
      <c r="R100" s="4">
        <f t="shared" si="7"/>
        <v>0</v>
      </c>
      <c r="T100" s="26"/>
      <c r="U100" s="1"/>
      <c r="V100" s="1"/>
    </row>
    <row r="101" spans="1:22" x14ac:dyDescent="0.25">
      <c r="A101" s="75" t="s">
        <v>248</v>
      </c>
      <c r="B101" t="s">
        <v>238</v>
      </c>
      <c r="C101" s="8" t="s">
        <v>249</v>
      </c>
      <c r="D101" s="14">
        <v>50</v>
      </c>
      <c r="F101" s="28">
        <v>0</v>
      </c>
      <c r="G101" s="14">
        <v>0</v>
      </c>
      <c r="H101" s="14">
        <v>0</v>
      </c>
      <c r="I101" s="14">
        <f t="shared" si="5"/>
        <v>0</v>
      </c>
      <c r="K101" s="26">
        <v>23010</v>
      </c>
      <c r="M101" s="1">
        <v>10244</v>
      </c>
      <c r="N101" s="1">
        <v>9588</v>
      </c>
      <c r="P101" s="1">
        <f t="shared" si="9"/>
        <v>0</v>
      </c>
      <c r="Q101" s="1">
        <f t="shared" si="8"/>
        <v>0</v>
      </c>
      <c r="R101" s="4">
        <f t="shared" si="7"/>
        <v>0</v>
      </c>
      <c r="T101" s="26"/>
      <c r="U101" s="1"/>
      <c r="V101" s="1"/>
    </row>
    <row r="102" spans="1:22" x14ac:dyDescent="0.25">
      <c r="A102" s="75" t="s">
        <v>250</v>
      </c>
      <c r="B102" t="s">
        <v>251</v>
      </c>
      <c r="C102" s="8" t="s">
        <v>252</v>
      </c>
      <c r="D102" s="14">
        <v>204.5</v>
      </c>
      <c r="F102" s="28">
        <v>0</v>
      </c>
      <c r="G102" s="14">
        <v>0</v>
      </c>
      <c r="H102" s="14">
        <v>0</v>
      </c>
      <c r="I102" s="14">
        <f t="shared" si="5"/>
        <v>0</v>
      </c>
      <c r="K102" s="26">
        <v>18496.22</v>
      </c>
      <c r="M102" s="1">
        <v>10244</v>
      </c>
      <c r="N102" s="1">
        <v>9588</v>
      </c>
      <c r="P102" s="1">
        <f t="shared" si="9"/>
        <v>0</v>
      </c>
      <c r="Q102" s="1">
        <f t="shared" si="8"/>
        <v>0</v>
      </c>
      <c r="R102" s="4">
        <f t="shared" si="7"/>
        <v>0</v>
      </c>
      <c r="T102" s="26"/>
      <c r="U102" s="1"/>
      <c r="V102" s="1"/>
    </row>
    <row r="103" spans="1:22" x14ac:dyDescent="0.25">
      <c r="A103" s="75" t="s">
        <v>253</v>
      </c>
      <c r="B103" t="s">
        <v>251</v>
      </c>
      <c r="C103" s="8" t="s">
        <v>254</v>
      </c>
      <c r="D103" s="14">
        <v>462.8</v>
      </c>
      <c r="F103" s="28">
        <v>0</v>
      </c>
      <c r="G103" s="14">
        <v>0</v>
      </c>
      <c r="H103" s="14">
        <v>0</v>
      </c>
      <c r="I103" s="14">
        <f t="shared" si="5"/>
        <v>0</v>
      </c>
      <c r="K103" s="26">
        <v>12988.4</v>
      </c>
      <c r="M103" s="1">
        <v>10244</v>
      </c>
      <c r="N103" s="1">
        <v>9588</v>
      </c>
      <c r="P103" s="1">
        <f t="shared" si="9"/>
        <v>0</v>
      </c>
      <c r="Q103" s="1">
        <f t="shared" si="8"/>
        <v>0</v>
      </c>
      <c r="R103" s="4">
        <f t="shared" si="7"/>
        <v>0</v>
      </c>
      <c r="T103" s="26"/>
      <c r="U103" s="1"/>
      <c r="V103" s="1"/>
    </row>
    <row r="104" spans="1:22" x14ac:dyDescent="0.25">
      <c r="A104" s="75" t="s">
        <v>255</v>
      </c>
      <c r="B104" t="s">
        <v>251</v>
      </c>
      <c r="C104" s="8" t="s">
        <v>256</v>
      </c>
      <c r="D104" s="14">
        <v>50</v>
      </c>
      <c r="F104" s="28">
        <v>0</v>
      </c>
      <c r="G104" s="14">
        <v>0</v>
      </c>
      <c r="H104" s="14">
        <v>0</v>
      </c>
      <c r="I104" s="14">
        <f t="shared" si="5"/>
        <v>0</v>
      </c>
      <c r="K104" s="26">
        <v>24719.73</v>
      </c>
      <c r="M104" s="1">
        <v>10244</v>
      </c>
      <c r="N104" s="1">
        <v>9588</v>
      </c>
      <c r="P104" s="1">
        <f t="shared" si="9"/>
        <v>0</v>
      </c>
      <c r="Q104" s="1">
        <f t="shared" si="8"/>
        <v>0</v>
      </c>
      <c r="R104" s="4">
        <f t="shared" si="7"/>
        <v>0</v>
      </c>
      <c r="T104" s="26"/>
      <c r="U104" s="1"/>
      <c r="V104" s="1"/>
    </row>
    <row r="105" spans="1:22" x14ac:dyDescent="0.25">
      <c r="A105" s="75" t="s">
        <v>257</v>
      </c>
      <c r="B105" t="s">
        <v>258</v>
      </c>
      <c r="C105" s="8" t="s">
        <v>259</v>
      </c>
      <c r="D105" s="14">
        <v>1847.9</v>
      </c>
      <c r="F105" s="28">
        <v>0</v>
      </c>
      <c r="G105" s="14">
        <v>0</v>
      </c>
      <c r="H105" s="14">
        <v>0</v>
      </c>
      <c r="I105" s="14">
        <f t="shared" si="5"/>
        <v>0</v>
      </c>
      <c r="K105" s="26">
        <v>11384.32</v>
      </c>
      <c r="M105" s="1">
        <v>10244</v>
      </c>
      <c r="N105" s="1">
        <v>9588</v>
      </c>
      <c r="P105" s="1">
        <f t="shared" si="9"/>
        <v>0</v>
      </c>
      <c r="Q105" s="1">
        <f t="shared" si="8"/>
        <v>0</v>
      </c>
      <c r="R105" s="4">
        <f t="shared" si="7"/>
        <v>0</v>
      </c>
      <c r="T105" s="26"/>
      <c r="U105" s="1"/>
      <c r="V105" s="1"/>
    </row>
    <row r="106" spans="1:22" x14ac:dyDescent="0.25">
      <c r="A106" s="75" t="s">
        <v>260</v>
      </c>
      <c r="B106" t="s">
        <v>258</v>
      </c>
      <c r="C106" s="8" t="s">
        <v>261</v>
      </c>
      <c r="D106" s="14">
        <v>200.7</v>
      </c>
      <c r="F106" s="28">
        <v>0</v>
      </c>
      <c r="G106" s="14">
        <v>0</v>
      </c>
      <c r="H106" s="14">
        <v>0</v>
      </c>
      <c r="I106" s="14">
        <f t="shared" si="5"/>
        <v>0</v>
      </c>
      <c r="K106" s="26">
        <v>18136.97</v>
      </c>
      <c r="M106" s="1">
        <v>10244</v>
      </c>
      <c r="N106" s="1">
        <v>9588</v>
      </c>
      <c r="P106" s="1">
        <f t="shared" si="9"/>
        <v>0</v>
      </c>
      <c r="Q106" s="1">
        <f t="shared" si="8"/>
        <v>0</v>
      </c>
      <c r="R106" s="4">
        <f t="shared" si="7"/>
        <v>0</v>
      </c>
      <c r="T106" s="26"/>
      <c r="U106" s="1"/>
      <c r="V106" s="1"/>
    </row>
    <row r="107" spans="1:22" x14ac:dyDescent="0.25">
      <c r="A107" s="75" t="s">
        <v>262</v>
      </c>
      <c r="B107" t="s">
        <v>258</v>
      </c>
      <c r="C107" s="8" t="s">
        <v>263</v>
      </c>
      <c r="D107" s="14">
        <v>318.3</v>
      </c>
      <c r="F107" s="28">
        <v>0</v>
      </c>
      <c r="G107" s="14">
        <v>0</v>
      </c>
      <c r="H107" s="14">
        <v>0</v>
      </c>
      <c r="I107" s="14">
        <f t="shared" si="5"/>
        <v>0</v>
      </c>
      <c r="K107" s="26">
        <v>15120.98</v>
      </c>
      <c r="M107" s="1">
        <v>10244</v>
      </c>
      <c r="N107" s="1">
        <v>9588</v>
      </c>
      <c r="P107" s="1">
        <f t="shared" si="9"/>
        <v>0</v>
      </c>
      <c r="Q107" s="1">
        <f t="shared" si="8"/>
        <v>0</v>
      </c>
      <c r="R107" s="4">
        <f t="shared" si="7"/>
        <v>0</v>
      </c>
      <c r="T107" s="26"/>
      <c r="U107" s="1"/>
      <c r="V107" s="1"/>
    </row>
    <row r="108" spans="1:22" x14ac:dyDescent="0.25">
      <c r="A108" s="75" t="s">
        <v>264</v>
      </c>
      <c r="B108" t="s">
        <v>258</v>
      </c>
      <c r="C108" s="8" t="s">
        <v>265</v>
      </c>
      <c r="D108" s="14">
        <v>183</v>
      </c>
      <c r="F108" s="28">
        <v>0</v>
      </c>
      <c r="G108" s="14">
        <v>0</v>
      </c>
      <c r="H108" s="14">
        <v>0</v>
      </c>
      <c r="I108" s="14">
        <f t="shared" si="5"/>
        <v>0</v>
      </c>
      <c r="K108" s="26">
        <v>18942.75</v>
      </c>
      <c r="M108" s="1">
        <v>10244</v>
      </c>
      <c r="N108" s="1">
        <v>9588</v>
      </c>
      <c r="P108" s="1">
        <f t="shared" si="9"/>
        <v>0</v>
      </c>
      <c r="Q108" s="1">
        <f t="shared" si="8"/>
        <v>0</v>
      </c>
      <c r="R108" s="4">
        <f t="shared" si="7"/>
        <v>0</v>
      </c>
      <c r="T108" s="26"/>
      <c r="U108" s="1"/>
      <c r="V108" s="1"/>
    </row>
    <row r="109" spans="1:22" x14ac:dyDescent="0.25">
      <c r="A109" s="75" t="s">
        <v>266</v>
      </c>
      <c r="B109" t="s">
        <v>267</v>
      </c>
      <c r="C109" s="8" t="s">
        <v>268</v>
      </c>
      <c r="D109" s="14">
        <v>170</v>
      </c>
      <c r="F109" s="28">
        <v>0</v>
      </c>
      <c r="G109" s="14">
        <v>0</v>
      </c>
      <c r="H109" s="14">
        <v>0</v>
      </c>
      <c r="I109" s="14">
        <f t="shared" si="5"/>
        <v>0</v>
      </c>
      <c r="K109" s="26">
        <v>20281.71</v>
      </c>
      <c r="M109" s="1">
        <v>10244</v>
      </c>
      <c r="N109" s="1">
        <v>9588</v>
      </c>
      <c r="P109" s="1">
        <f t="shared" si="9"/>
        <v>0</v>
      </c>
      <c r="Q109" s="1">
        <f t="shared" si="8"/>
        <v>0</v>
      </c>
      <c r="R109" s="4">
        <f t="shared" si="7"/>
        <v>0</v>
      </c>
      <c r="T109" s="26"/>
      <c r="U109" s="1"/>
      <c r="V109" s="1"/>
    </row>
    <row r="110" spans="1:22" x14ac:dyDescent="0.25">
      <c r="A110" s="75" t="s">
        <v>269</v>
      </c>
      <c r="B110" t="s">
        <v>267</v>
      </c>
      <c r="C110" s="8" t="s">
        <v>270</v>
      </c>
      <c r="D110" s="14">
        <v>296.5</v>
      </c>
      <c r="F110" s="28">
        <v>0</v>
      </c>
      <c r="G110" s="14">
        <v>0</v>
      </c>
      <c r="H110" s="14">
        <v>0</v>
      </c>
      <c r="I110" s="14">
        <f t="shared" si="5"/>
        <v>0</v>
      </c>
      <c r="K110" s="26">
        <v>15599.09</v>
      </c>
      <c r="M110" s="1">
        <v>10244</v>
      </c>
      <c r="N110" s="1">
        <v>9588</v>
      </c>
      <c r="P110" s="1">
        <f t="shared" si="9"/>
        <v>0</v>
      </c>
      <c r="Q110" s="1">
        <f t="shared" si="8"/>
        <v>0</v>
      </c>
      <c r="R110" s="4">
        <f t="shared" si="7"/>
        <v>0</v>
      </c>
      <c r="T110" s="26"/>
      <c r="U110" s="1"/>
      <c r="V110" s="1"/>
    </row>
    <row r="111" spans="1:22" x14ac:dyDescent="0.25">
      <c r="A111" s="75" t="s">
        <v>271</v>
      </c>
      <c r="B111" t="s">
        <v>267</v>
      </c>
      <c r="C111" s="8" t="s">
        <v>272</v>
      </c>
      <c r="D111" s="14">
        <v>19825.16</v>
      </c>
      <c r="F111" s="28">
        <v>1074</v>
      </c>
      <c r="G111" s="14">
        <v>0</v>
      </c>
      <c r="H111" s="14">
        <v>0</v>
      </c>
      <c r="I111" s="14">
        <f t="shared" si="5"/>
        <v>1074</v>
      </c>
      <c r="K111" s="26">
        <v>10791.04</v>
      </c>
      <c r="M111" s="1">
        <v>10244</v>
      </c>
      <c r="N111" s="1">
        <v>9588</v>
      </c>
      <c r="P111" s="1">
        <f t="shared" si="9"/>
        <v>11589576.960000001</v>
      </c>
      <c r="Q111" s="1">
        <f t="shared" si="8"/>
        <v>0</v>
      </c>
      <c r="R111" s="4">
        <f t="shared" si="7"/>
        <v>11589576.960000001</v>
      </c>
      <c r="T111" s="26"/>
      <c r="U111" s="1"/>
      <c r="V111" s="1"/>
    </row>
    <row r="112" spans="1:22" x14ac:dyDescent="0.25">
      <c r="A112" s="75" t="s">
        <v>273</v>
      </c>
      <c r="B112" t="s">
        <v>274</v>
      </c>
      <c r="C112" s="8" t="s">
        <v>275</v>
      </c>
      <c r="D112" s="14">
        <v>93.5</v>
      </c>
      <c r="F112" s="28">
        <v>0</v>
      </c>
      <c r="G112" s="14">
        <v>0</v>
      </c>
      <c r="H112" s="14">
        <v>0</v>
      </c>
      <c r="I112" s="14">
        <f t="shared" si="5"/>
        <v>0</v>
      </c>
      <c r="K112" s="26">
        <v>23758.93</v>
      </c>
      <c r="M112" s="1">
        <v>10244</v>
      </c>
      <c r="N112" s="1">
        <v>9588</v>
      </c>
      <c r="P112" s="1">
        <f t="shared" si="9"/>
        <v>0</v>
      </c>
      <c r="Q112" s="1">
        <f t="shared" si="8"/>
        <v>0</v>
      </c>
      <c r="R112" s="4">
        <f t="shared" si="7"/>
        <v>0</v>
      </c>
      <c r="T112" s="26"/>
      <c r="U112" s="1"/>
      <c r="V112" s="1"/>
    </row>
    <row r="113" spans="1:22" x14ac:dyDescent="0.25">
      <c r="A113" s="75" t="s">
        <v>276</v>
      </c>
      <c r="B113" t="s">
        <v>277</v>
      </c>
      <c r="C113" s="8" t="s">
        <v>278</v>
      </c>
      <c r="D113" s="14">
        <v>1846.6</v>
      </c>
      <c r="F113" s="28">
        <v>0</v>
      </c>
      <c r="G113" s="14">
        <v>0</v>
      </c>
      <c r="H113" s="14">
        <v>0</v>
      </c>
      <c r="I113" s="14">
        <f t="shared" si="5"/>
        <v>0</v>
      </c>
      <c r="K113" s="26">
        <v>11204.95</v>
      </c>
      <c r="M113" s="1">
        <v>10244</v>
      </c>
      <c r="N113" s="1">
        <v>9588</v>
      </c>
      <c r="P113" s="1">
        <f t="shared" si="9"/>
        <v>0</v>
      </c>
      <c r="Q113" s="1">
        <f t="shared" si="8"/>
        <v>0</v>
      </c>
      <c r="R113" s="4">
        <f t="shared" si="7"/>
        <v>0</v>
      </c>
      <c r="T113" s="26"/>
      <c r="U113" s="1"/>
      <c r="V113" s="1"/>
    </row>
    <row r="114" spans="1:22" x14ac:dyDescent="0.25">
      <c r="A114" s="75" t="s">
        <v>279</v>
      </c>
      <c r="B114" t="s">
        <v>280</v>
      </c>
      <c r="C114" s="8" t="s">
        <v>281</v>
      </c>
      <c r="D114" s="14">
        <v>2414.8000000000002</v>
      </c>
      <c r="F114" s="28">
        <v>386</v>
      </c>
      <c r="G114" s="14">
        <v>0</v>
      </c>
      <c r="H114" s="14">
        <v>0</v>
      </c>
      <c r="I114" s="14">
        <f t="shared" si="5"/>
        <v>386</v>
      </c>
      <c r="K114" s="26">
        <v>11175.74</v>
      </c>
      <c r="M114" s="1">
        <v>10244</v>
      </c>
      <c r="N114" s="1">
        <v>9588</v>
      </c>
      <c r="P114" s="1">
        <f t="shared" si="9"/>
        <v>4313835.6399999997</v>
      </c>
      <c r="Q114" s="1">
        <f t="shared" si="8"/>
        <v>0</v>
      </c>
      <c r="R114" s="4">
        <f t="shared" si="7"/>
        <v>4313835.6399999997</v>
      </c>
      <c r="T114" s="26"/>
      <c r="U114" s="1"/>
      <c r="V114" s="1"/>
    </row>
    <row r="115" spans="1:22" x14ac:dyDescent="0.25">
      <c r="A115" s="75" t="s">
        <v>282</v>
      </c>
      <c r="B115" t="s">
        <v>280</v>
      </c>
      <c r="C115" s="8" t="s">
        <v>283</v>
      </c>
      <c r="D115" s="14">
        <v>629.79999999999995</v>
      </c>
      <c r="F115" s="28">
        <v>0</v>
      </c>
      <c r="G115" s="14">
        <v>0</v>
      </c>
      <c r="H115" s="14">
        <v>0</v>
      </c>
      <c r="I115" s="14">
        <f t="shared" si="5"/>
        <v>0</v>
      </c>
      <c r="K115" s="26">
        <v>12846.01</v>
      </c>
      <c r="M115" s="1">
        <v>10244</v>
      </c>
      <c r="N115" s="1">
        <v>9588</v>
      </c>
      <c r="P115" s="1">
        <f t="shared" si="9"/>
        <v>0</v>
      </c>
      <c r="Q115" s="1">
        <f t="shared" si="8"/>
        <v>0</v>
      </c>
      <c r="R115" s="4">
        <f t="shared" si="7"/>
        <v>0</v>
      </c>
      <c r="T115" s="26"/>
      <c r="U115" s="1"/>
      <c r="V115" s="1"/>
    </row>
    <row r="116" spans="1:22" x14ac:dyDescent="0.25">
      <c r="A116" s="75" t="s">
        <v>284</v>
      </c>
      <c r="B116" t="s">
        <v>280</v>
      </c>
      <c r="C116" s="8" t="s">
        <v>285</v>
      </c>
      <c r="D116" s="14">
        <v>481.3</v>
      </c>
      <c r="F116" s="28">
        <v>0</v>
      </c>
      <c r="G116" s="14">
        <v>0</v>
      </c>
      <c r="H116" s="14">
        <v>0</v>
      </c>
      <c r="I116" s="14">
        <f t="shared" si="5"/>
        <v>0</v>
      </c>
      <c r="K116" s="26">
        <v>13069.77</v>
      </c>
      <c r="M116" s="1">
        <v>10244</v>
      </c>
      <c r="N116" s="1">
        <v>9588</v>
      </c>
      <c r="P116" s="1">
        <f t="shared" si="9"/>
        <v>0</v>
      </c>
      <c r="Q116" s="1">
        <f t="shared" si="8"/>
        <v>0</v>
      </c>
      <c r="R116" s="4">
        <f t="shared" si="7"/>
        <v>0</v>
      </c>
      <c r="T116" s="26"/>
      <c r="U116" s="1"/>
      <c r="V116" s="1"/>
    </row>
    <row r="117" spans="1:22" x14ac:dyDescent="0.25">
      <c r="A117" s="75" t="s">
        <v>286</v>
      </c>
      <c r="B117" t="s">
        <v>287</v>
      </c>
      <c r="C117" s="8" t="s">
        <v>288</v>
      </c>
      <c r="D117" s="14">
        <v>5713.5</v>
      </c>
      <c r="F117" s="28">
        <v>172</v>
      </c>
      <c r="G117" s="14">
        <v>0</v>
      </c>
      <c r="H117" s="14">
        <v>0</v>
      </c>
      <c r="I117" s="14">
        <f t="shared" si="5"/>
        <v>172</v>
      </c>
      <c r="K117" s="26">
        <v>11524.57</v>
      </c>
      <c r="M117" s="1">
        <v>10244</v>
      </c>
      <c r="N117" s="1">
        <v>9588</v>
      </c>
      <c r="P117" s="1">
        <f t="shared" si="9"/>
        <v>1982226.04</v>
      </c>
      <c r="Q117" s="1">
        <f t="shared" si="8"/>
        <v>0</v>
      </c>
      <c r="R117" s="4">
        <f>P117+Q117</f>
        <v>1982226.04</v>
      </c>
      <c r="T117" s="26"/>
      <c r="U117" s="1"/>
      <c r="V117" s="1"/>
    </row>
    <row r="118" spans="1:22" x14ac:dyDescent="0.25">
      <c r="A118" s="75" t="s">
        <v>289</v>
      </c>
      <c r="B118" t="s">
        <v>287</v>
      </c>
      <c r="C118" s="8" t="s">
        <v>290</v>
      </c>
      <c r="D118" s="14">
        <v>232.8</v>
      </c>
      <c r="F118" s="28">
        <v>0</v>
      </c>
      <c r="G118" s="14">
        <v>0</v>
      </c>
      <c r="H118" s="14">
        <v>0</v>
      </c>
      <c r="I118" s="14">
        <f t="shared" si="5"/>
        <v>0</v>
      </c>
      <c r="K118" s="26">
        <v>18532.16</v>
      </c>
      <c r="M118" s="1">
        <v>10244</v>
      </c>
      <c r="N118" s="1">
        <v>9588</v>
      </c>
      <c r="P118" s="1">
        <f t="shared" si="9"/>
        <v>0</v>
      </c>
      <c r="Q118" s="1">
        <f t="shared" si="8"/>
        <v>0</v>
      </c>
      <c r="R118" s="4">
        <f t="shared" si="7"/>
        <v>0</v>
      </c>
      <c r="T118" s="26"/>
      <c r="U118" s="1"/>
      <c r="V118" s="1"/>
    </row>
    <row r="119" spans="1:22" x14ac:dyDescent="0.25">
      <c r="A119" s="75" t="s">
        <v>291</v>
      </c>
      <c r="B119" t="s">
        <v>292</v>
      </c>
      <c r="C119" s="8" t="s">
        <v>293</v>
      </c>
      <c r="D119" s="14">
        <v>1290.5999999999999</v>
      </c>
      <c r="F119" s="28">
        <v>0</v>
      </c>
      <c r="G119" s="14">
        <v>0</v>
      </c>
      <c r="H119" s="14">
        <v>0</v>
      </c>
      <c r="I119" s="14">
        <f t="shared" si="5"/>
        <v>0</v>
      </c>
      <c r="K119" s="26">
        <v>12122.59</v>
      </c>
      <c r="M119" s="1">
        <v>10244</v>
      </c>
      <c r="N119" s="1">
        <v>9588</v>
      </c>
      <c r="P119" s="1">
        <f t="shared" si="9"/>
        <v>0</v>
      </c>
      <c r="Q119" s="1">
        <f t="shared" si="8"/>
        <v>0</v>
      </c>
      <c r="R119" s="4">
        <f t="shared" si="7"/>
        <v>0</v>
      </c>
      <c r="T119" s="26"/>
      <c r="U119" s="1"/>
      <c r="V119" s="1"/>
    </row>
    <row r="120" spans="1:22" x14ac:dyDescent="0.25">
      <c r="A120" s="75" t="s">
        <v>294</v>
      </c>
      <c r="B120" t="s">
        <v>292</v>
      </c>
      <c r="C120" s="8" t="s">
        <v>295</v>
      </c>
      <c r="D120" s="14">
        <v>3255.5</v>
      </c>
      <c r="F120" s="28">
        <v>0</v>
      </c>
      <c r="G120" s="14">
        <v>0</v>
      </c>
      <c r="H120" s="14">
        <v>0</v>
      </c>
      <c r="I120" s="14">
        <f t="shared" si="5"/>
        <v>0</v>
      </c>
      <c r="K120" s="26">
        <v>11587.6</v>
      </c>
      <c r="M120" s="1">
        <v>10244</v>
      </c>
      <c r="N120" s="1">
        <v>9588</v>
      </c>
      <c r="P120" s="1">
        <f t="shared" si="9"/>
        <v>0</v>
      </c>
      <c r="Q120" s="1">
        <f t="shared" si="8"/>
        <v>0</v>
      </c>
      <c r="R120" s="4">
        <f t="shared" si="7"/>
        <v>0</v>
      </c>
      <c r="T120" s="26"/>
      <c r="U120" s="1"/>
      <c r="V120" s="1"/>
    </row>
    <row r="121" spans="1:22" x14ac:dyDescent="0.25">
      <c r="A121" s="75" t="s">
        <v>296</v>
      </c>
      <c r="B121" t="s">
        <v>292</v>
      </c>
      <c r="C121" s="8" t="s">
        <v>297</v>
      </c>
      <c r="D121" s="14">
        <v>200.3</v>
      </c>
      <c r="F121" s="28">
        <v>0</v>
      </c>
      <c r="G121" s="14">
        <v>0</v>
      </c>
      <c r="H121" s="14">
        <v>0</v>
      </c>
      <c r="I121" s="14">
        <f t="shared" si="5"/>
        <v>0</v>
      </c>
      <c r="K121" s="26">
        <v>19148.150000000001</v>
      </c>
      <c r="M121" s="1">
        <v>10244</v>
      </c>
      <c r="N121" s="1">
        <v>9588</v>
      </c>
      <c r="P121" s="1">
        <f t="shared" si="9"/>
        <v>0</v>
      </c>
      <c r="Q121" s="1">
        <f t="shared" si="8"/>
        <v>0</v>
      </c>
      <c r="R121" s="4">
        <f t="shared" si="7"/>
        <v>0</v>
      </c>
      <c r="T121" s="26"/>
      <c r="U121" s="1"/>
      <c r="V121" s="1"/>
    </row>
    <row r="122" spans="1:22" x14ac:dyDescent="0.25">
      <c r="A122" s="75" t="s">
        <v>298</v>
      </c>
      <c r="B122" t="s">
        <v>292</v>
      </c>
      <c r="C122" s="8" t="s">
        <v>299</v>
      </c>
      <c r="D122" s="14">
        <v>844</v>
      </c>
      <c r="F122" s="28">
        <v>0</v>
      </c>
      <c r="G122" s="14">
        <v>0</v>
      </c>
      <c r="H122" s="14">
        <v>0</v>
      </c>
      <c r="I122" s="14">
        <f t="shared" si="5"/>
        <v>0</v>
      </c>
      <c r="K122" s="26">
        <v>12361.64</v>
      </c>
      <c r="M122" s="1">
        <v>10244</v>
      </c>
      <c r="N122" s="1">
        <v>9588</v>
      </c>
      <c r="P122" s="1">
        <f t="shared" si="9"/>
        <v>0</v>
      </c>
      <c r="Q122" s="1">
        <f t="shared" si="8"/>
        <v>0</v>
      </c>
      <c r="R122" s="4">
        <f t="shared" si="7"/>
        <v>0</v>
      </c>
      <c r="T122" s="26"/>
      <c r="U122" s="1"/>
      <c r="V122" s="1"/>
    </row>
    <row r="123" spans="1:22" x14ac:dyDescent="0.25">
      <c r="A123" s="75" t="s">
        <v>300</v>
      </c>
      <c r="B123" t="s">
        <v>301</v>
      </c>
      <c r="C123" s="8" t="s">
        <v>302</v>
      </c>
      <c r="D123" s="14">
        <v>1338.9</v>
      </c>
      <c r="F123" s="28">
        <v>0</v>
      </c>
      <c r="G123" s="14">
        <v>0</v>
      </c>
      <c r="H123" s="14">
        <v>0</v>
      </c>
      <c r="I123" s="14">
        <f t="shared" si="5"/>
        <v>0</v>
      </c>
      <c r="K123" s="26">
        <v>12053.45</v>
      </c>
      <c r="M123" s="1">
        <v>10244</v>
      </c>
      <c r="N123" s="1">
        <v>9588</v>
      </c>
      <c r="P123" s="1">
        <f t="shared" si="9"/>
        <v>0</v>
      </c>
      <c r="Q123" s="1">
        <f t="shared" si="8"/>
        <v>0</v>
      </c>
      <c r="R123" s="4">
        <f t="shared" si="7"/>
        <v>0</v>
      </c>
      <c r="T123" s="26"/>
      <c r="U123" s="1"/>
      <c r="V123" s="1"/>
    </row>
    <row r="124" spans="1:22" x14ac:dyDescent="0.25">
      <c r="A124" s="75" t="s">
        <v>303</v>
      </c>
      <c r="B124" t="s">
        <v>301</v>
      </c>
      <c r="C124" s="8" t="s">
        <v>304</v>
      </c>
      <c r="D124" s="14">
        <v>634</v>
      </c>
      <c r="F124" s="28">
        <v>0</v>
      </c>
      <c r="G124" s="14">
        <v>0</v>
      </c>
      <c r="H124" s="14">
        <v>0</v>
      </c>
      <c r="I124" s="14">
        <f t="shared" si="5"/>
        <v>0</v>
      </c>
      <c r="K124" s="26">
        <v>13265.13</v>
      </c>
      <c r="M124" s="1">
        <v>10244</v>
      </c>
      <c r="N124" s="1">
        <v>9588</v>
      </c>
      <c r="P124" s="1">
        <f t="shared" si="9"/>
        <v>0</v>
      </c>
      <c r="Q124" s="1">
        <f t="shared" si="8"/>
        <v>0</v>
      </c>
      <c r="R124" s="4">
        <f t="shared" si="7"/>
        <v>0</v>
      </c>
      <c r="T124" s="26"/>
      <c r="U124" s="1"/>
      <c r="V124" s="1"/>
    </row>
    <row r="125" spans="1:22" x14ac:dyDescent="0.25">
      <c r="A125" s="75" t="s">
        <v>305</v>
      </c>
      <c r="B125" t="s">
        <v>301</v>
      </c>
      <c r="C125" s="8" t="s">
        <v>306</v>
      </c>
      <c r="D125" s="14">
        <v>177.3</v>
      </c>
      <c r="F125" s="28">
        <v>0</v>
      </c>
      <c r="G125" s="14">
        <v>0</v>
      </c>
      <c r="H125" s="14">
        <v>0</v>
      </c>
      <c r="I125" s="14">
        <f t="shared" si="5"/>
        <v>0</v>
      </c>
      <c r="K125" s="26">
        <v>20507.099999999999</v>
      </c>
      <c r="M125" s="1">
        <v>10244</v>
      </c>
      <c r="N125" s="1">
        <v>9588</v>
      </c>
      <c r="P125" s="1">
        <f t="shared" si="9"/>
        <v>0</v>
      </c>
      <c r="Q125" s="1">
        <f t="shared" si="8"/>
        <v>0</v>
      </c>
      <c r="R125" s="4">
        <f t="shared" si="7"/>
        <v>0</v>
      </c>
      <c r="T125" s="26"/>
      <c r="U125" s="1"/>
      <c r="V125" s="1"/>
    </row>
    <row r="126" spans="1:22" x14ac:dyDescent="0.25">
      <c r="A126" s="75" t="s">
        <v>307</v>
      </c>
      <c r="B126" t="s">
        <v>301</v>
      </c>
      <c r="C126" s="8" t="s">
        <v>308</v>
      </c>
      <c r="D126" s="14">
        <v>356.1</v>
      </c>
      <c r="F126" s="28">
        <v>0</v>
      </c>
      <c r="G126" s="14">
        <v>0</v>
      </c>
      <c r="H126" s="14">
        <v>0</v>
      </c>
      <c r="I126" s="14">
        <f t="shared" si="5"/>
        <v>0</v>
      </c>
      <c r="K126" s="26">
        <v>14609.56</v>
      </c>
      <c r="M126" s="1">
        <v>10244</v>
      </c>
      <c r="N126" s="1">
        <v>9588</v>
      </c>
      <c r="P126" s="1">
        <f t="shared" si="9"/>
        <v>0</v>
      </c>
      <c r="Q126" s="1">
        <f t="shared" si="8"/>
        <v>0</v>
      </c>
      <c r="R126" s="4">
        <f t="shared" si="7"/>
        <v>0</v>
      </c>
      <c r="T126" s="26"/>
      <c r="U126" s="1"/>
      <c r="V126" s="1"/>
    </row>
    <row r="127" spans="1:22" x14ac:dyDescent="0.25">
      <c r="A127" s="75" t="s">
        <v>309</v>
      </c>
      <c r="B127" t="s">
        <v>301</v>
      </c>
      <c r="C127" s="8" t="s">
        <v>310</v>
      </c>
      <c r="D127" s="14">
        <v>210.5</v>
      </c>
      <c r="F127" s="28">
        <v>0</v>
      </c>
      <c r="G127" s="14">
        <v>0</v>
      </c>
      <c r="H127" s="14">
        <v>0</v>
      </c>
      <c r="I127" s="14">
        <f t="shared" si="5"/>
        <v>0</v>
      </c>
      <c r="K127" s="26">
        <v>18169.48</v>
      </c>
      <c r="M127" s="1">
        <v>10244</v>
      </c>
      <c r="N127" s="1">
        <v>9588</v>
      </c>
      <c r="P127" s="1">
        <f t="shared" si="9"/>
        <v>0</v>
      </c>
      <c r="Q127" s="1">
        <f t="shared" si="8"/>
        <v>0</v>
      </c>
      <c r="R127" s="4">
        <f t="shared" si="7"/>
        <v>0</v>
      </c>
      <c r="T127" s="26"/>
      <c r="U127" s="1"/>
      <c r="V127" s="1"/>
    </row>
    <row r="128" spans="1:22" x14ac:dyDescent="0.25">
      <c r="A128" s="75" t="s">
        <v>311</v>
      </c>
      <c r="B128" t="s">
        <v>301</v>
      </c>
      <c r="C128" s="8" t="s">
        <v>312</v>
      </c>
      <c r="D128" s="14">
        <v>305.60000000000002</v>
      </c>
      <c r="F128" s="28">
        <v>0</v>
      </c>
      <c r="G128" s="14">
        <v>0</v>
      </c>
      <c r="H128" s="14">
        <v>0</v>
      </c>
      <c r="I128" s="14">
        <f t="shared" si="5"/>
        <v>0</v>
      </c>
      <c r="K128" s="26">
        <v>15437.15</v>
      </c>
      <c r="M128" s="1">
        <v>10244</v>
      </c>
      <c r="N128" s="1">
        <v>9588</v>
      </c>
      <c r="P128" s="1">
        <f t="shared" si="9"/>
        <v>0</v>
      </c>
      <c r="Q128" s="1">
        <f t="shared" si="8"/>
        <v>0</v>
      </c>
      <c r="R128" s="4">
        <f t="shared" si="7"/>
        <v>0</v>
      </c>
      <c r="T128" s="26"/>
      <c r="U128" s="1"/>
      <c r="V128" s="1"/>
    </row>
    <row r="129" spans="1:22" x14ac:dyDescent="0.25">
      <c r="A129" s="75" t="s">
        <v>313</v>
      </c>
      <c r="B129" t="s">
        <v>314</v>
      </c>
      <c r="C129" s="8" t="s">
        <v>315</v>
      </c>
      <c r="D129" s="14">
        <v>166.6</v>
      </c>
      <c r="F129" s="28">
        <v>0</v>
      </c>
      <c r="G129" s="14">
        <v>0</v>
      </c>
      <c r="H129" s="14">
        <v>0</v>
      </c>
      <c r="I129" s="14">
        <f t="shared" si="5"/>
        <v>0</v>
      </c>
      <c r="K129" s="26">
        <v>22250.35</v>
      </c>
      <c r="M129" s="1">
        <v>10244</v>
      </c>
      <c r="N129" s="1">
        <v>9588</v>
      </c>
      <c r="P129" s="1">
        <f t="shared" si="9"/>
        <v>0</v>
      </c>
      <c r="Q129" s="1">
        <f t="shared" si="8"/>
        <v>0</v>
      </c>
      <c r="R129" s="4">
        <f t="shared" si="7"/>
        <v>0</v>
      </c>
      <c r="T129" s="26"/>
      <c r="U129" s="1"/>
      <c r="V129" s="1"/>
    </row>
    <row r="130" spans="1:22" x14ac:dyDescent="0.25">
      <c r="A130" s="75" t="s">
        <v>316</v>
      </c>
      <c r="B130" t="s">
        <v>314</v>
      </c>
      <c r="C130" s="8" t="s">
        <v>317</v>
      </c>
      <c r="D130" s="14">
        <v>304</v>
      </c>
      <c r="F130" s="28">
        <v>0</v>
      </c>
      <c r="G130" s="14">
        <v>0</v>
      </c>
      <c r="H130" s="14">
        <v>0</v>
      </c>
      <c r="I130" s="14">
        <f t="shared" si="5"/>
        <v>0</v>
      </c>
      <c r="K130" s="26">
        <v>16661.14</v>
      </c>
      <c r="M130" s="1">
        <v>10244</v>
      </c>
      <c r="N130" s="1">
        <v>9588</v>
      </c>
      <c r="P130" s="1">
        <f t="shared" si="9"/>
        <v>0</v>
      </c>
      <c r="Q130" s="1">
        <f t="shared" si="8"/>
        <v>0</v>
      </c>
      <c r="R130" s="4">
        <f t="shared" si="7"/>
        <v>0</v>
      </c>
      <c r="T130" s="26"/>
      <c r="U130" s="1"/>
      <c r="V130" s="1"/>
    </row>
    <row r="131" spans="1:22" x14ac:dyDescent="0.25">
      <c r="A131" s="75" t="s">
        <v>318</v>
      </c>
      <c r="B131" t="s">
        <v>319</v>
      </c>
      <c r="C131" s="8" t="s">
        <v>320</v>
      </c>
      <c r="D131" s="14">
        <v>705.4</v>
      </c>
      <c r="F131" s="28">
        <v>0</v>
      </c>
      <c r="G131" s="14">
        <v>0</v>
      </c>
      <c r="H131" s="14">
        <v>0</v>
      </c>
      <c r="I131" s="14">
        <f t="shared" si="5"/>
        <v>0</v>
      </c>
      <c r="K131" s="26">
        <v>13088.69</v>
      </c>
      <c r="M131" s="1">
        <v>10244</v>
      </c>
      <c r="N131" s="1">
        <v>9588</v>
      </c>
      <c r="P131" s="1">
        <f t="shared" si="9"/>
        <v>0</v>
      </c>
      <c r="Q131" s="1">
        <f t="shared" si="8"/>
        <v>0</v>
      </c>
      <c r="R131" s="4">
        <f t="shared" si="7"/>
        <v>0</v>
      </c>
      <c r="T131" s="26"/>
      <c r="U131" s="1"/>
      <c r="V131" s="1"/>
    </row>
    <row r="132" spans="1:22" x14ac:dyDescent="0.25">
      <c r="A132" s="75" t="s">
        <v>321</v>
      </c>
      <c r="B132" t="s">
        <v>319</v>
      </c>
      <c r="C132" s="8" t="s">
        <v>322</v>
      </c>
      <c r="D132" s="14">
        <v>525.1</v>
      </c>
      <c r="F132" s="28">
        <v>161</v>
      </c>
      <c r="G132" s="14">
        <v>0</v>
      </c>
      <c r="H132" s="14">
        <v>0</v>
      </c>
      <c r="I132" s="14">
        <f t="shared" ref="I132:I203" si="10">F132-G132</f>
        <v>161</v>
      </c>
      <c r="K132" s="26">
        <v>13390.17</v>
      </c>
      <c r="M132" s="1">
        <v>10244</v>
      </c>
      <c r="N132" s="1">
        <v>9588</v>
      </c>
      <c r="P132" s="1">
        <f t="shared" ref="P132:P163" si="11">I132*K132</f>
        <v>2155817.37</v>
      </c>
      <c r="Q132" s="1">
        <f t="shared" si="8"/>
        <v>0</v>
      </c>
      <c r="R132" s="4">
        <f t="shared" ref="R132:R182" si="12">P132+Q132</f>
        <v>2155817.37</v>
      </c>
      <c r="T132" s="26"/>
      <c r="U132" s="1"/>
      <c r="V132" s="1"/>
    </row>
    <row r="133" spans="1:22" x14ac:dyDescent="0.25">
      <c r="A133" s="75" t="s">
        <v>323</v>
      </c>
      <c r="B133" t="s">
        <v>324</v>
      </c>
      <c r="C133" s="8" t="s">
        <v>325</v>
      </c>
      <c r="D133" s="14">
        <v>553.4</v>
      </c>
      <c r="F133" s="28">
        <v>0</v>
      </c>
      <c r="G133" s="14">
        <v>0</v>
      </c>
      <c r="H133" s="14">
        <v>0</v>
      </c>
      <c r="I133" s="14">
        <f t="shared" si="10"/>
        <v>0</v>
      </c>
      <c r="K133" s="26">
        <v>12912.54</v>
      </c>
      <c r="M133" s="1">
        <v>10244</v>
      </c>
      <c r="N133" s="1">
        <v>9588</v>
      </c>
      <c r="P133" s="1">
        <f t="shared" si="11"/>
        <v>0</v>
      </c>
      <c r="Q133" s="1">
        <f t="shared" ref="Q133:Q182" si="13">(G133*M133)+(H133*N133)</f>
        <v>0</v>
      </c>
      <c r="R133" s="4">
        <f t="shared" si="12"/>
        <v>0</v>
      </c>
      <c r="T133" s="26"/>
      <c r="U133" s="1"/>
      <c r="V133" s="1"/>
    </row>
    <row r="134" spans="1:22" x14ac:dyDescent="0.25">
      <c r="A134" s="75" t="s">
        <v>326</v>
      </c>
      <c r="B134" t="s">
        <v>324</v>
      </c>
      <c r="C134" s="8" t="s">
        <v>327</v>
      </c>
      <c r="D134" s="14">
        <v>293.3</v>
      </c>
      <c r="F134" s="28">
        <v>0</v>
      </c>
      <c r="G134" s="14">
        <v>0</v>
      </c>
      <c r="H134" s="14">
        <v>0</v>
      </c>
      <c r="I134" s="14">
        <f t="shared" si="10"/>
        <v>0</v>
      </c>
      <c r="K134" s="26">
        <v>14732.13</v>
      </c>
      <c r="M134" s="1">
        <v>10244</v>
      </c>
      <c r="N134" s="1">
        <v>9588</v>
      </c>
      <c r="P134" s="1">
        <f t="shared" si="11"/>
        <v>0</v>
      </c>
      <c r="Q134" s="1">
        <f t="shared" si="13"/>
        <v>0</v>
      </c>
      <c r="R134" s="4">
        <f t="shared" si="12"/>
        <v>0</v>
      </c>
      <c r="T134" s="26"/>
      <c r="U134" s="1"/>
      <c r="V134" s="1"/>
    </row>
    <row r="135" spans="1:22" x14ac:dyDescent="0.25">
      <c r="A135" s="75" t="s">
        <v>328</v>
      </c>
      <c r="B135" t="s">
        <v>329</v>
      </c>
      <c r="C135" s="8" t="s">
        <v>330</v>
      </c>
      <c r="D135" s="14">
        <v>1569.3</v>
      </c>
      <c r="F135" s="28">
        <v>135</v>
      </c>
      <c r="G135" s="14">
        <v>0</v>
      </c>
      <c r="H135" s="14">
        <v>0</v>
      </c>
      <c r="I135" s="14">
        <f t="shared" si="10"/>
        <v>135</v>
      </c>
      <c r="K135" s="26">
        <v>14821.69</v>
      </c>
      <c r="M135" s="1">
        <v>10244</v>
      </c>
      <c r="N135" s="1">
        <v>9588</v>
      </c>
      <c r="P135" s="1">
        <f t="shared" si="11"/>
        <v>2000928.1500000001</v>
      </c>
      <c r="Q135" s="1">
        <f t="shared" si="13"/>
        <v>0</v>
      </c>
      <c r="R135" s="4">
        <f t="shared" si="12"/>
        <v>2000928.1500000001</v>
      </c>
      <c r="T135" s="26"/>
      <c r="U135" s="1"/>
      <c r="V135" s="1"/>
    </row>
    <row r="136" spans="1:22" x14ac:dyDescent="0.25">
      <c r="A136" s="75" t="s">
        <v>331</v>
      </c>
      <c r="B136" t="s">
        <v>332</v>
      </c>
      <c r="C136" s="8" t="s">
        <v>333</v>
      </c>
      <c r="D136" s="14">
        <v>194</v>
      </c>
      <c r="F136" s="28">
        <v>0</v>
      </c>
      <c r="G136" s="14">
        <v>0</v>
      </c>
      <c r="H136" s="14">
        <v>0</v>
      </c>
      <c r="I136" s="14">
        <f t="shared" si="10"/>
        <v>0</v>
      </c>
      <c r="K136" s="26">
        <v>18772.05</v>
      </c>
      <c r="M136" s="1">
        <v>10244</v>
      </c>
      <c r="N136" s="1">
        <v>9588</v>
      </c>
      <c r="P136" s="1">
        <f t="shared" si="11"/>
        <v>0</v>
      </c>
      <c r="Q136" s="1">
        <f t="shared" si="13"/>
        <v>0</v>
      </c>
      <c r="R136" s="4">
        <f t="shared" si="12"/>
        <v>0</v>
      </c>
      <c r="T136" s="26"/>
      <c r="U136" s="1"/>
      <c r="V136" s="1"/>
    </row>
    <row r="137" spans="1:22" x14ac:dyDescent="0.25">
      <c r="A137" s="75" t="s">
        <v>334</v>
      </c>
      <c r="B137" t="s">
        <v>332</v>
      </c>
      <c r="C137" s="8" t="s">
        <v>335</v>
      </c>
      <c r="D137" s="14">
        <v>1391.9</v>
      </c>
      <c r="F137" s="28">
        <v>133</v>
      </c>
      <c r="G137" s="14">
        <v>0</v>
      </c>
      <c r="H137" s="14">
        <v>0</v>
      </c>
      <c r="I137" s="14">
        <f t="shared" si="10"/>
        <v>133</v>
      </c>
      <c r="K137" s="26">
        <v>11821.67</v>
      </c>
      <c r="M137" s="1">
        <v>10244</v>
      </c>
      <c r="N137" s="1">
        <v>9588</v>
      </c>
      <c r="P137" s="1">
        <f t="shared" si="11"/>
        <v>1572282.11</v>
      </c>
      <c r="Q137" s="1">
        <f t="shared" si="13"/>
        <v>0</v>
      </c>
      <c r="R137" s="4">
        <f t="shared" si="12"/>
        <v>1572282.11</v>
      </c>
      <c r="T137" s="26"/>
      <c r="U137" s="1"/>
      <c r="V137" s="1"/>
    </row>
    <row r="138" spans="1:22" x14ac:dyDescent="0.25">
      <c r="A138" s="75" t="s">
        <v>336</v>
      </c>
      <c r="B138" t="s">
        <v>332</v>
      </c>
      <c r="C138" s="8" t="s">
        <v>337</v>
      </c>
      <c r="D138" s="14">
        <v>257</v>
      </c>
      <c r="F138" s="28">
        <v>0</v>
      </c>
      <c r="G138" s="14">
        <v>0</v>
      </c>
      <c r="H138" s="14">
        <v>0</v>
      </c>
      <c r="I138" s="14">
        <f t="shared" si="10"/>
        <v>0</v>
      </c>
      <c r="K138" s="26">
        <v>15986.75</v>
      </c>
      <c r="M138" s="1">
        <v>10244</v>
      </c>
      <c r="N138" s="1">
        <v>9588</v>
      </c>
      <c r="P138" s="1">
        <f t="shared" si="11"/>
        <v>0</v>
      </c>
      <c r="Q138" s="1">
        <f t="shared" si="13"/>
        <v>0</v>
      </c>
      <c r="R138" s="4">
        <f t="shared" si="12"/>
        <v>0</v>
      </c>
      <c r="T138" s="26"/>
      <c r="U138" s="1"/>
      <c r="V138" s="1"/>
    </row>
    <row r="139" spans="1:22" x14ac:dyDescent="0.25">
      <c r="A139" s="75" t="s">
        <v>338</v>
      </c>
      <c r="B139" t="s">
        <v>332</v>
      </c>
      <c r="C139" s="8" t="s">
        <v>339</v>
      </c>
      <c r="D139" s="14">
        <v>247.8</v>
      </c>
      <c r="F139" s="28">
        <v>0</v>
      </c>
      <c r="G139" s="14">
        <v>0</v>
      </c>
      <c r="H139" s="14">
        <v>0</v>
      </c>
      <c r="I139" s="14">
        <f t="shared" si="10"/>
        <v>0</v>
      </c>
      <c r="K139" s="26">
        <v>16380.92</v>
      </c>
      <c r="M139" s="1">
        <v>10244</v>
      </c>
      <c r="N139" s="1">
        <v>9588</v>
      </c>
      <c r="P139" s="1">
        <f t="shared" si="11"/>
        <v>0</v>
      </c>
      <c r="Q139" s="1">
        <f t="shared" si="13"/>
        <v>0</v>
      </c>
      <c r="R139" s="4">
        <f t="shared" si="12"/>
        <v>0</v>
      </c>
      <c r="T139" s="26"/>
      <c r="U139" s="1"/>
      <c r="V139" s="1"/>
    </row>
    <row r="140" spans="1:22" x14ac:dyDescent="0.25">
      <c r="A140" s="75" t="s">
        <v>340</v>
      </c>
      <c r="B140" t="s">
        <v>341</v>
      </c>
      <c r="C140" s="8" t="s">
        <v>342</v>
      </c>
      <c r="D140" s="14">
        <v>14153.3</v>
      </c>
      <c r="F140" s="28">
        <v>1491</v>
      </c>
      <c r="G140" s="14">
        <v>0</v>
      </c>
      <c r="H140" s="14">
        <v>0</v>
      </c>
      <c r="I140" s="14">
        <f t="shared" si="10"/>
        <v>1491</v>
      </c>
      <c r="K140" s="26">
        <v>11567.27</v>
      </c>
      <c r="M140" s="1">
        <v>10244</v>
      </c>
      <c r="N140" s="1">
        <v>9588</v>
      </c>
      <c r="P140" s="1">
        <f t="shared" si="11"/>
        <v>17246799.57</v>
      </c>
      <c r="Q140" s="1">
        <f t="shared" si="13"/>
        <v>0</v>
      </c>
      <c r="R140" s="4">
        <f t="shared" si="12"/>
        <v>17246799.57</v>
      </c>
      <c r="T140" s="26"/>
      <c r="U140" s="1"/>
      <c r="V140" s="1"/>
    </row>
    <row r="141" spans="1:22" x14ac:dyDescent="0.25">
      <c r="A141" s="75" t="s">
        <v>343</v>
      </c>
      <c r="B141" t="s">
        <v>341</v>
      </c>
      <c r="C141" s="8" t="s">
        <v>344</v>
      </c>
      <c r="D141" s="14">
        <v>10245</v>
      </c>
      <c r="F141" s="28">
        <v>1546</v>
      </c>
      <c r="G141" s="14">
        <v>0</v>
      </c>
      <c r="H141" s="14">
        <v>0</v>
      </c>
      <c r="I141" s="14">
        <f t="shared" si="10"/>
        <v>1546</v>
      </c>
      <c r="K141" s="26">
        <v>10791.04</v>
      </c>
      <c r="M141" s="1">
        <v>10244</v>
      </c>
      <c r="N141" s="1">
        <v>9588</v>
      </c>
      <c r="P141" s="1">
        <f t="shared" si="11"/>
        <v>16682947.840000002</v>
      </c>
      <c r="Q141" s="1">
        <f t="shared" si="13"/>
        <v>0</v>
      </c>
      <c r="R141" s="4">
        <f t="shared" si="12"/>
        <v>16682947.840000002</v>
      </c>
      <c r="T141" s="26"/>
      <c r="U141" s="1"/>
      <c r="V141" s="1"/>
    </row>
    <row r="142" spans="1:22" x14ac:dyDescent="0.25">
      <c r="A142" s="75" t="s">
        <v>345</v>
      </c>
      <c r="B142" t="s">
        <v>346</v>
      </c>
      <c r="C142" s="8" t="s">
        <v>347</v>
      </c>
      <c r="D142" s="14">
        <v>670</v>
      </c>
      <c r="F142" s="28">
        <v>0</v>
      </c>
      <c r="G142" s="14">
        <v>0</v>
      </c>
      <c r="H142" s="14">
        <v>0</v>
      </c>
      <c r="I142" s="14">
        <f t="shared" si="10"/>
        <v>0</v>
      </c>
      <c r="K142" s="26">
        <v>12255.57</v>
      </c>
      <c r="M142" s="1">
        <v>10244</v>
      </c>
      <c r="N142" s="1">
        <v>9588</v>
      </c>
      <c r="P142" s="1">
        <f t="shared" si="11"/>
        <v>0</v>
      </c>
      <c r="Q142" s="1">
        <f t="shared" si="13"/>
        <v>0</v>
      </c>
      <c r="R142" s="4">
        <f t="shared" si="12"/>
        <v>0</v>
      </c>
      <c r="T142" s="26"/>
      <c r="U142" s="1"/>
      <c r="V142" s="1"/>
    </row>
    <row r="143" spans="1:22" x14ac:dyDescent="0.25">
      <c r="A143" s="75" t="s">
        <v>348</v>
      </c>
      <c r="B143" t="s">
        <v>346</v>
      </c>
      <c r="C143" s="8" t="s">
        <v>349</v>
      </c>
      <c r="D143" s="14">
        <v>462.5</v>
      </c>
      <c r="F143" s="28">
        <v>0</v>
      </c>
      <c r="G143" s="14">
        <v>0</v>
      </c>
      <c r="H143" s="14">
        <v>0</v>
      </c>
      <c r="I143" s="14">
        <f t="shared" si="10"/>
        <v>0</v>
      </c>
      <c r="K143" s="26">
        <v>12567.01</v>
      </c>
      <c r="M143" s="1">
        <v>10244</v>
      </c>
      <c r="N143" s="1">
        <v>9588</v>
      </c>
      <c r="P143" s="1">
        <f t="shared" si="11"/>
        <v>0</v>
      </c>
      <c r="Q143" s="1">
        <f t="shared" si="13"/>
        <v>0</v>
      </c>
      <c r="R143" s="4">
        <f t="shared" si="12"/>
        <v>0</v>
      </c>
      <c r="T143" s="26"/>
      <c r="U143" s="1"/>
      <c r="V143" s="1"/>
    </row>
    <row r="144" spans="1:22" x14ac:dyDescent="0.25">
      <c r="A144" s="75" t="s">
        <v>350</v>
      </c>
      <c r="B144" t="s">
        <v>351</v>
      </c>
      <c r="C144" s="8" t="s">
        <v>352</v>
      </c>
      <c r="D144" s="14">
        <v>383.9</v>
      </c>
      <c r="F144" s="28">
        <v>0</v>
      </c>
      <c r="G144" s="14">
        <v>0</v>
      </c>
      <c r="H144" s="14">
        <v>0</v>
      </c>
      <c r="I144" s="14">
        <f t="shared" si="10"/>
        <v>0</v>
      </c>
      <c r="K144" s="26">
        <v>14096.39</v>
      </c>
      <c r="M144" s="1">
        <v>10244</v>
      </c>
      <c r="N144" s="1">
        <v>9588</v>
      </c>
      <c r="P144" s="1">
        <f t="shared" si="11"/>
        <v>0</v>
      </c>
      <c r="Q144" s="1">
        <f t="shared" si="13"/>
        <v>0</v>
      </c>
      <c r="R144" s="4">
        <f t="shared" si="12"/>
        <v>0</v>
      </c>
      <c r="T144" s="26"/>
      <c r="U144" s="1"/>
      <c r="V144" s="1"/>
    </row>
    <row r="145" spans="1:22" x14ac:dyDescent="0.25">
      <c r="A145" s="75" t="s">
        <v>353</v>
      </c>
      <c r="B145" t="s">
        <v>351</v>
      </c>
      <c r="C145" s="8" t="s">
        <v>354</v>
      </c>
      <c r="D145" s="14">
        <v>966.5</v>
      </c>
      <c r="F145" s="28">
        <v>0</v>
      </c>
      <c r="G145" s="14">
        <v>0</v>
      </c>
      <c r="H145" s="14">
        <v>0</v>
      </c>
      <c r="I145" s="14">
        <f t="shared" si="10"/>
        <v>0</v>
      </c>
      <c r="K145" s="26">
        <v>12318.49</v>
      </c>
      <c r="M145" s="1">
        <v>10244</v>
      </c>
      <c r="N145" s="1">
        <v>9588</v>
      </c>
      <c r="P145" s="1">
        <f t="shared" si="11"/>
        <v>0</v>
      </c>
      <c r="Q145" s="1">
        <f t="shared" si="13"/>
        <v>0</v>
      </c>
      <c r="R145" s="4">
        <f t="shared" si="12"/>
        <v>0</v>
      </c>
      <c r="T145" s="26"/>
      <c r="U145" s="1"/>
      <c r="V145" s="1"/>
    </row>
    <row r="146" spans="1:22" x14ac:dyDescent="0.25">
      <c r="A146" s="75" t="s">
        <v>355</v>
      </c>
      <c r="B146" t="s">
        <v>351</v>
      </c>
      <c r="C146" s="8" t="s">
        <v>356</v>
      </c>
      <c r="D146" s="14">
        <v>314.39999999999998</v>
      </c>
      <c r="F146" s="28">
        <v>0</v>
      </c>
      <c r="G146" s="14">
        <v>0</v>
      </c>
      <c r="H146" s="14">
        <v>0</v>
      </c>
      <c r="I146" s="14">
        <f t="shared" si="10"/>
        <v>0</v>
      </c>
      <c r="K146" s="26">
        <v>14987.35</v>
      </c>
      <c r="M146" s="1">
        <v>10244</v>
      </c>
      <c r="N146" s="1">
        <v>9588</v>
      </c>
      <c r="P146" s="1">
        <f t="shared" si="11"/>
        <v>0</v>
      </c>
      <c r="Q146" s="1">
        <f t="shared" si="13"/>
        <v>0</v>
      </c>
      <c r="R146" s="4">
        <f t="shared" si="12"/>
        <v>0</v>
      </c>
      <c r="T146" s="26"/>
      <c r="U146" s="1"/>
      <c r="V146" s="1"/>
    </row>
    <row r="147" spans="1:22" x14ac:dyDescent="0.25">
      <c r="A147" s="75" t="s">
        <v>357</v>
      </c>
      <c r="B147" t="s">
        <v>358</v>
      </c>
      <c r="C147" s="8" t="s">
        <v>359</v>
      </c>
      <c r="D147" s="14">
        <v>419.8</v>
      </c>
      <c r="F147" s="28">
        <v>0</v>
      </c>
      <c r="G147" s="14">
        <v>0</v>
      </c>
      <c r="H147" s="14">
        <v>0</v>
      </c>
      <c r="I147" s="14">
        <f t="shared" si="10"/>
        <v>0</v>
      </c>
      <c r="K147" s="26">
        <v>14305.17</v>
      </c>
      <c r="M147" s="1">
        <v>10244</v>
      </c>
      <c r="N147" s="1">
        <v>9588</v>
      </c>
      <c r="P147" s="1">
        <f t="shared" si="11"/>
        <v>0</v>
      </c>
      <c r="Q147" s="1">
        <f t="shared" si="13"/>
        <v>0</v>
      </c>
      <c r="R147" s="4">
        <f t="shared" si="12"/>
        <v>0</v>
      </c>
      <c r="T147" s="26"/>
      <c r="U147" s="1"/>
      <c r="V147" s="1"/>
    </row>
    <row r="148" spans="1:22" x14ac:dyDescent="0.25">
      <c r="A148" s="75" t="s">
        <v>360</v>
      </c>
      <c r="B148" t="s">
        <v>358</v>
      </c>
      <c r="C148" s="8" t="s">
        <v>361</v>
      </c>
      <c r="D148" s="14">
        <v>2540</v>
      </c>
      <c r="F148" s="28">
        <v>85.5</v>
      </c>
      <c r="G148" s="14">
        <v>0</v>
      </c>
      <c r="H148" s="14">
        <v>0</v>
      </c>
      <c r="I148" s="14">
        <f t="shared" si="10"/>
        <v>85.5</v>
      </c>
      <c r="K148" s="26">
        <v>11498.85</v>
      </c>
      <c r="M148" s="1">
        <v>10244</v>
      </c>
      <c r="N148" s="1">
        <v>9588</v>
      </c>
      <c r="P148" s="1">
        <f t="shared" si="11"/>
        <v>983151.67500000005</v>
      </c>
      <c r="Q148" s="1">
        <f t="shared" si="13"/>
        <v>0</v>
      </c>
      <c r="R148" s="4">
        <f t="shared" si="12"/>
        <v>983151.67500000005</v>
      </c>
      <c r="T148" s="26"/>
      <c r="U148" s="1"/>
      <c r="V148" s="1"/>
    </row>
    <row r="149" spans="1:22" x14ac:dyDescent="0.25">
      <c r="A149" s="75" t="s">
        <v>362</v>
      </c>
      <c r="B149" t="s">
        <v>358</v>
      </c>
      <c r="C149" s="8" t="s">
        <v>363</v>
      </c>
      <c r="D149" s="14">
        <v>310</v>
      </c>
      <c r="F149" s="28">
        <v>0</v>
      </c>
      <c r="G149" s="14">
        <v>0</v>
      </c>
      <c r="H149" s="14">
        <v>0</v>
      </c>
      <c r="I149" s="14">
        <f t="shared" si="10"/>
        <v>0</v>
      </c>
      <c r="K149" s="26">
        <v>16265.11</v>
      </c>
      <c r="M149" s="1">
        <v>10244</v>
      </c>
      <c r="N149" s="1">
        <v>9588</v>
      </c>
      <c r="P149" s="1">
        <f t="shared" si="11"/>
        <v>0</v>
      </c>
      <c r="Q149" s="1">
        <f t="shared" si="13"/>
        <v>0</v>
      </c>
      <c r="R149" s="4">
        <f t="shared" si="12"/>
        <v>0</v>
      </c>
      <c r="T149" s="26"/>
      <c r="U149" s="1"/>
      <c r="V149" s="1"/>
    </row>
    <row r="150" spans="1:22" x14ac:dyDescent="0.25">
      <c r="A150" s="75" t="s">
        <v>364</v>
      </c>
      <c r="B150" t="s">
        <v>365</v>
      </c>
      <c r="C150" s="8" t="s">
        <v>366</v>
      </c>
      <c r="D150" s="14">
        <v>164.9</v>
      </c>
      <c r="F150" s="28">
        <v>0</v>
      </c>
      <c r="G150" s="14">
        <v>0</v>
      </c>
      <c r="H150" s="14">
        <v>0</v>
      </c>
      <c r="I150" s="14">
        <f t="shared" si="10"/>
        <v>0</v>
      </c>
      <c r="K150" s="26">
        <v>19998.75</v>
      </c>
      <c r="M150" s="1">
        <v>10244</v>
      </c>
      <c r="N150" s="1">
        <v>9588</v>
      </c>
      <c r="P150" s="1">
        <f t="shared" si="11"/>
        <v>0</v>
      </c>
      <c r="Q150" s="1">
        <f t="shared" si="13"/>
        <v>0</v>
      </c>
      <c r="R150" s="4">
        <f t="shared" si="12"/>
        <v>0</v>
      </c>
      <c r="T150" s="26"/>
      <c r="U150" s="1"/>
      <c r="V150" s="1"/>
    </row>
    <row r="151" spans="1:22" x14ac:dyDescent="0.25">
      <c r="A151" s="75" t="s">
        <v>367</v>
      </c>
      <c r="B151" t="s">
        <v>365</v>
      </c>
      <c r="C151" s="8" t="s">
        <v>368</v>
      </c>
      <c r="D151" s="14">
        <v>193.5</v>
      </c>
      <c r="F151" s="28">
        <v>100</v>
      </c>
      <c r="G151" s="14">
        <v>0</v>
      </c>
      <c r="H151" s="14">
        <v>0</v>
      </c>
      <c r="I151" s="14">
        <f t="shared" si="10"/>
        <v>100</v>
      </c>
      <c r="K151" s="26">
        <v>21735.19</v>
      </c>
      <c r="M151" s="1">
        <v>10244</v>
      </c>
      <c r="N151" s="1">
        <v>9588</v>
      </c>
      <c r="P151" s="1">
        <f t="shared" si="11"/>
        <v>2173519</v>
      </c>
      <c r="Q151" s="1">
        <f t="shared" si="13"/>
        <v>0</v>
      </c>
      <c r="R151" s="4">
        <f t="shared" si="12"/>
        <v>2173519</v>
      </c>
      <c r="T151" s="26"/>
      <c r="U151" s="1"/>
      <c r="V151" s="1"/>
    </row>
    <row r="152" spans="1:22" x14ac:dyDescent="0.25">
      <c r="A152" s="75" t="s">
        <v>369</v>
      </c>
      <c r="B152" t="s">
        <v>365</v>
      </c>
      <c r="C152" s="8" t="s">
        <v>370</v>
      </c>
      <c r="D152" s="14">
        <v>577.1</v>
      </c>
      <c r="F152" s="28">
        <v>0</v>
      </c>
      <c r="G152" s="14">
        <v>0</v>
      </c>
      <c r="H152" s="14">
        <v>0</v>
      </c>
      <c r="I152" s="14">
        <f t="shared" si="10"/>
        <v>0</v>
      </c>
      <c r="K152" s="26">
        <v>13552.59</v>
      </c>
      <c r="M152" s="1">
        <v>10244</v>
      </c>
      <c r="N152" s="1">
        <v>9588</v>
      </c>
      <c r="P152" s="1">
        <f t="shared" si="11"/>
        <v>0</v>
      </c>
      <c r="Q152" s="1">
        <f t="shared" si="13"/>
        <v>0</v>
      </c>
      <c r="R152" s="4">
        <f t="shared" si="12"/>
        <v>0</v>
      </c>
      <c r="T152" s="26"/>
      <c r="U152" s="1"/>
      <c r="V152" s="1"/>
    </row>
    <row r="153" spans="1:22" x14ac:dyDescent="0.25">
      <c r="A153" s="75" t="s">
        <v>371</v>
      </c>
      <c r="B153" t="s">
        <v>372</v>
      </c>
      <c r="C153" s="8" t="s">
        <v>373</v>
      </c>
      <c r="D153" s="14">
        <v>74.3</v>
      </c>
      <c r="F153" s="28">
        <v>0</v>
      </c>
      <c r="G153" s="14">
        <v>0</v>
      </c>
      <c r="H153" s="14">
        <v>0</v>
      </c>
      <c r="I153" s="14">
        <f t="shared" si="10"/>
        <v>0</v>
      </c>
      <c r="K153" s="26">
        <v>25483.78</v>
      </c>
      <c r="M153" s="1">
        <v>10244</v>
      </c>
      <c r="N153" s="1">
        <v>9588</v>
      </c>
      <c r="P153" s="1">
        <f t="shared" si="11"/>
        <v>0</v>
      </c>
      <c r="Q153" s="1">
        <f t="shared" si="13"/>
        <v>0</v>
      </c>
      <c r="R153" s="4">
        <f t="shared" si="12"/>
        <v>0</v>
      </c>
      <c r="T153" s="26"/>
      <c r="U153" s="1"/>
      <c r="V153" s="1"/>
    </row>
    <row r="154" spans="1:22" x14ac:dyDescent="0.25">
      <c r="A154" s="75" t="s">
        <v>374</v>
      </c>
      <c r="B154" t="s">
        <v>375</v>
      </c>
      <c r="C154" s="8" t="s">
        <v>376</v>
      </c>
      <c r="D154" s="14">
        <v>844.6</v>
      </c>
      <c r="F154" s="28">
        <v>0</v>
      </c>
      <c r="G154" s="14">
        <v>0</v>
      </c>
      <c r="H154" s="14">
        <v>0</v>
      </c>
      <c r="I154" s="14">
        <f t="shared" si="10"/>
        <v>0</v>
      </c>
      <c r="K154" s="26">
        <v>15830.06</v>
      </c>
      <c r="M154" s="1">
        <v>10244</v>
      </c>
      <c r="N154" s="1">
        <v>9588</v>
      </c>
      <c r="P154" s="1">
        <f t="shared" si="11"/>
        <v>0</v>
      </c>
      <c r="Q154" s="1">
        <f t="shared" si="13"/>
        <v>0</v>
      </c>
      <c r="R154" s="4">
        <f t="shared" si="12"/>
        <v>0</v>
      </c>
      <c r="T154" s="26"/>
      <c r="U154" s="1"/>
      <c r="V154" s="1"/>
    </row>
    <row r="155" spans="1:22" x14ac:dyDescent="0.25">
      <c r="A155" s="75" t="s">
        <v>377</v>
      </c>
      <c r="B155" t="s">
        <v>375</v>
      </c>
      <c r="C155" s="8" t="s">
        <v>378</v>
      </c>
      <c r="D155" s="14">
        <v>170</v>
      </c>
      <c r="F155" s="28">
        <v>0</v>
      </c>
      <c r="G155" s="14">
        <v>0</v>
      </c>
      <c r="H155" s="14">
        <v>0</v>
      </c>
      <c r="I155" s="14">
        <f t="shared" si="10"/>
        <v>0</v>
      </c>
      <c r="K155" s="26">
        <v>21525.21</v>
      </c>
      <c r="M155" s="1">
        <v>10244</v>
      </c>
      <c r="N155" s="1">
        <v>9588</v>
      </c>
      <c r="P155" s="1">
        <f t="shared" si="11"/>
        <v>0</v>
      </c>
      <c r="Q155" s="1">
        <f t="shared" si="13"/>
        <v>0</v>
      </c>
      <c r="R155" s="4">
        <f t="shared" si="12"/>
        <v>0</v>
      </c>
      <c r="T155" s="26"/>
      <c r="U155" s="1"/>
      <c r="V155" s="1"/>
    </row>
    <row r="156" spans="1:22" x14ac:dyDescent="0.25">
      <c r="A156" s="75" t="s">
        <v>379</v>
      </c>
      <c r="B156" t="s">
        <v>380</v>
      </c>
      <c r="C156" s="8" t="s">
        <v>381</v>
      </c>
      <c r="D156" s="14">
        <v>661.3</v>
      </c>
      <c r="F156" s="28">
        <v>0</v>
      </c>
      <c r="G156" s="14">
        <v>0</v>
      </c>
      <c r="H156" s="14">
        <v>0</v>
      </c>
      <c r="I156" s="14">
        <f t="shared" si="10"/>
        <v>0</v>
      </c>
      <c r="K156" s="26">
        <v>14377.11</v>
      </c>
      <c r="M156" s="1">
        <v>10244</v>
      </c>
      <c r="N156" s="1">
        <v>9588</v>
      </c>
      <c r="P156" s="1">
        <f t="shared" si="11"/>
        <v>0</v>
      </c>
      <c r="Q156" s="1">
        <f t="shared" si="13"/>
        <v>0</v>
      </c>
      <c r="R156" s="4">
        <f t="shared" si="12"/>
        <v>0</v>
      </c>
      <c r="T156" s="26"/>
      <c r="U156" s="1"/>
      <c r="V156" s="1"/>
    </row>
    <row r="157" spans="1:22" x14ac:dyDescent="0.25">
      <c r="A157" s="75" t="s">
        <v>382</v>
      </c>
      <c r="B157" t="s">
        <v>380</v>
      </c>
      <c r="C157" s="8" t="s">
        <v>383</v>
      </c>
      <c r="D157" s="14">
        <v>130.5</v>
      </c>
      <c r="F157" s="28">
        <v>0</v>
      </c>
      <c r="G157" s="14">
        <v>0</v>
      </c>
      <c r="H157" s="14">
        <v>0</v>
      </c>
      <c r="I157" s="14">
        <f t="shared" si="10"/>
        <v>0</v>
      </c>
      <c r="K157" s="26">
        <v>21303.87</v>
      </c>
      <c r="M157" s="1">
        <v>10244</v>
      </c>
      <c r="N157" s="1">
        <v>9588</v>
      </c>
      <c r="P157" s="1">
        <f t="shared" si="11"/>
        <v>0</v>
      </c>
      <c r="Q157" s="1">
        <f t="shared" si="13"/>
        <v>0</v>
      </c>
      <c r="R157" s="4">
        <f t="shared" si="12"/>
        <v>0</v>
      </c>
      <c r="T157" s="26"/>
      <c r="U157" s="1"/>
      <c r="V157" s="1"/>
    </row>
    <row r="158" spans="1:22" x14ac:dyDescent="0.25">
      <c r="A158" s="75" t="s">
        <v>384</v>
      </c>
      <c r="B158" t="s">
        <v>385</v>
      </c>
      <c r="C158" s="8" t="s">
        <v>386</v>
      </c>
      <c r="D158" s="14">
        <v>3432.3</v>
      </c>
      <c r="F158" s="28">
        <v>0</v>
      </c>
      <c r="G158" s="14">
        <v>0</v>
      </c>
      <c r="H158" s="14">
        <v>0</v>
      </c>
      <c r="I158" s="14">
        <f t="shared" si="10"/>
        <v>0</v>
      </c>
      <c r="K158" s="26">
        <v>12172.14</v>
      </c>
      <c r="M158" s="1">
        <v>10244</v>
      </c>
      <c r="N158" s="1">
        <v>9588</v>
      </c>
      <c r="P158" s="1">
        <f t="shared" si="11"/>
        <v>0</v>
      </c>
      <c r="Q158" s="1">
        <f t="shared" si="13"/>
        <v>0</v>
      </c>
      <c r="R158" s="4">
        <f t="shared" si="12"/>
        <v>0</v>
      </c>
      <c r="T158" s="26"/>
      <c r="U158" s="1"/>
      <c r="V158" s="1"/>
    </row>
    <row r="159" spans="1:22" x14ac:dyDescent="0.25">
      <c r="A159" s="75" t="s">
        <v>387</v>
      </c>
      <c r="B159" t="s">
        <v>388</v>
      </c>
      <c r="C159" s="8" t="s">
        <v>389</v>
      </c>
      <c r="D159" s="14">
        <v>295.7</v>
      </c>
      <c r="F159" s="28">
        <v>0</v>
      </c>
      <c r="G159" s="14">
        <v>0</v>
      </c>
      <c r="H159" s="14">
        <v>0</v>
      </c>
      <c r="I159" s="14">
        <f t="shared" si="10"/>
        <v>0</v>
      </c>
      <c r="K159" s="26">
        <v>16114.88</v>
      </c>
      <c r="M159" s="1">
        <v>10244</v>
      </c>
      <c r="N159" s="1">
        <v>9588</v>
      </c>
      <c r="P159" s="1">
        <f t="shared" si="11"/>
        <v>0</v>
      </c>
      <c r="Q159" s="1">
        <f t="shared" si="13"/>
        <v>0</v>
      </c>
      <c r="R159" s="4">
        <f t="shared" si="12"/>
        <v>0</v>
      </c>
      <c r="T159" s="26"/>
      <c r="U159" s="1"/>
      <c r="V159" s="1"/>
    </row>
    <row r="160" spans="1:22" x14ac:dyDescent="0.25">
      <c r="A160" s="75" t="s">
        <v>390</v>
      </c>
      <c r="B160" t="s">
        <v>388</v>
      </c>
      <c r="C160" s="8" t="s">
        <v>391</v>
      </c>
      <c r="D160" s="14">
        <v>1952.4</v>
      </c>
      <c r="F160" s="28">
        <v>452</v>
      </c>
      <c r="G160" s="14">
        <v>0</v>
      </c>
      <c r="H160" s="14">
        <v>0</v>
      </c>
      <c r="I160" s="14">
        <f t="shared" si="10"/>
        <v>452</v>
      </c>
      <c r="K160" s="26">
        <v>11256.49</v>
      </c>
      <c r="M160" s="1">
        <v>10244</v>
      </c>
      <c r="N160" s="1">
        <v>9588</v>
      </c>
      <c r="P160" s="1">
        <f t="shared" si="11"/>
        <v>5087933.4799999995</v>
      </c>
      <c r="Q160" s="1">
        <f t="shared" si="13"/>
        <v>0</v>
      </c>
      <c r="R160" s="4">
        <f t="shared" si="12"/>
        <v>5087933.4799999995</v>
      </c>
      <c r="T160" s="26"/>
      <c r="U160" s="1"/>
      <c r="V160" s="1"/>
    </row>
    <row r="161" spans="1:22" x14ac:dyDescent="0.25">
      <c r="A161" s="75" t="s">
        <v>392</v>
      </c>
      <c r="B161" t="s">
        <v>393</v>
      </c>
      <c r="C161" s="8" t="s">
        <v>394</v>
      </c>
      <c r="D161" s="14">
        <v>403</v>
      </c>
      <c r="F161" s="28">
        <v>0</v>
      </c>
      <c r="G161" s="14">
        <v>0</v>
      </c>
      <c r="H161" s="14">
        <v>0</v>
      </c>
      <c r="I161" s="14">
        <f t="shared" si="10"/>
        <v>0</v>
      </c>
      <c r="K161" s="26">
        <v>14002.84</v>
      </c>
      <c r="M161" s="1">
        <v>10244</v>
      </c>
      <c r="N161" s="1">
        <v>9588</v>
      </c>
      <c r="P161" s="1">
        <f t="shared" si="11"/>
        <v>0</v>
      </c>
      <c r="Q161" s="1">
        <f t="shared" si="13"/>
        <v>0</v>
      </c>
      <c r="R161" s="4">
        <f t="shared" si="12"/>
        <v>0</v>
      </c>
      <c r="T161" s="26"/>
      <c r="U161" s="1"/>
      <c r="V161" s="1"/>
    </row>
    <row r="162" spans="1:22" x14ac:dyDescent="0.25">
      <c r="A162" s="75" t="s">
        <v>395</v>
      </c>
      <c r="B162" t="s">
        <v>393</v>
      </c>
      <c r="C162" s="8" t="s">
        <v>396</v>
      </c>
      <c r="D162" s="14">
        <v>82.4</v>
      </c>
      <c r="F162" s="28">
        <v>0</v>
      </c>
      <c r="G162" s="14">
        <v>0</v>
      </c>
      <c r="H162" s="14">
        <v>0</v>
      </c>
      <c r="I162" s="14">
        <f t="shared" si="10"/>
        <v>0</v>
      </c>
      <c r="K162" s="26">
        <v>24167.200000000001</v>
      </c>
      <c r="M162" s="1">
        <v>10244</v>
      </c>
      <c r="N162" s="1">
        <v>9588</v>
      </c>
      <c r="P162" s="1">
        <f t="shared" si="11"/>
        <v>0</v>
      </c>
      <c r="Q162" s="1">
        <f t="shared" si="13"/>
        <v>0</v>
      </c>
      <c r="R162" s="4">
        <f t="shared" si="12"/>
        <v>0</v>
      </c>
      <c r="T162" s="26"/>
      <c r="U162" s="1"/>
      <c r="V162" s="1"/>
    </row>
    <row r="163" spans="1:22" x14ac:dyDescent="0.25">
      <c r="A163" s="75" t="s">
        <v>397</v>
      </c>
      <c r="B163" t="s">
        <v>393</v>
      </c>
      <c r="C163" s="8" t="s">
        <v>398</v>
      </c>
      <c r="D163" s="14">
        <v>192.1</v>
      </c>
      <c r="F163" s="28">
        <v>0</v>
      </c>
      <c r="G163" s="14">
        <v>0</v>
      </c>
      <c r="H163" s="14">
        <v>0</v>
      </c>
      <c r="I163" s="14">
        <f t="shared" si="10"/>
        <v>0</v>
      </c>
      <c r="K163" s="26">
        <v>19207.599999999999</v>
      </c>
      <c r="M163" s="1">
        <v>10244</v>
      </c>
      <c r="N163" s="1">
        <v>9588</v>
      </c>
      <c r="P163" s="1">
        <f t="shared" si="11"/>
        <v>0</v>
      </c>
      <c r="Q163" s="1">
        <f t="shared" si="13"/>
        <v>0</v>
      </c>
      <c r="R163" s="4">
        <f t="shared" si="12"/>
        <v>0</v>
      </c>
      <c r="T163" s="26"/>
      <c r="U163" s="1"/>
      <c r="V163" s="1"/>
    </row>
    <row r="164" spans="1:22" x14ac:dyDescent="0.25">
      <c r="A164" s="75" t="s">
        <v>399</v>
      </c>
      <c r="B164" t="s">
        <v>393</v>
      </c>
      <c r="C164" s="8" t="s">
        <v>400</v>
      </c>
      <c r="D164" s="14">
        <v>125.8</v>
      </c>
      <c r="F164" s="28">
        <v>0</v>
      </c>
      <c r="G164" s="14">
        <v>0</v>
      </c>
      <c r="H164" s="14">
        <v>0</v>
      </c>
      <c r="I164" s="14">
        <f t="shared" si="10"/>
        <v>0</v>
      </c>
      <c r="K164" s="26">
        <v>21999.55</v>
      </c>
      <c r="M164" s="1">
        <v>10244</v>
      </c>
      <c r="N164" s="1">
        <v>9588</v>
      </c>
      <c r="P164" s="1">
        <f t="shared" ref="P164:P181" si="14">I164*K164</f>
        <v>0</v>
      </c>
      <c r="Q164" s="1">
        <f t="shared" si="13"/>
        <v>0</v>
      </c>
      <c r="R164" s="4">
        <f t="shared" si="12"/>
        <v>0</v>
      </c>
      <c r="T164" s="26"/>
      <c r="U164" s="1"/>
      <c r="V164" s="1"/>
    </row>
    <row r="165" spans="1:22" x14ac:dyDescent="0.25">
      <c r="A165" s="75" t="s">
        <v>401</v>
      </c>
      <c r="B165" t="s">
        <v>393</v>
      </c>
      <c r="C165" s="8" t="s">
        <v>402</v>
      </c>
      <c r="D165" s="14">
        <v>71</v>
      </c>
      <c r="F165" s="28">
        <v>0</v>
      </c>
      <c r="G165" s="14">
        <v>0</v>
      </c>
      <c r="H165" s="14">
        <v>0</v>
      </c>
      <c r="I165" s="14">
        <f t="shared" si="10"/>
        <v>0</v>
      </c>
      <c r="K165" s="26">
        <v>24087.16</v>
      </c>
      <c r="M165" s="1">
        <v>10244</v>
      </c>
      <c r="N165" s="1">
        <v>9588</v>
      </c>
      <c r="P165" s="1">
        <f t="shared" si="14"/>
        <v>0</v>
      </c>
      <c r="Q165" s="1">
        <f t="shared" si="13"/>
        <v>0</v>
      </c>
      <c r="R165" s="4">
        <f t="shared" si="12"/>
        <v>0</v>
      </c>
      <c r="T165" s="26"/>
      <c r="U165" s="1"/>
      <c r="V165" s="1"/>
    </row>
    <row r="166" spans="1:22" x14ac:dyDescent="0.25">
      <c r="A166" s="75" t="s">
        <v>403</v>
      </c>
      <c r="B166" t="s">
        <v>404</v>
      </c>
      <c r="C166" s="8" t="s">
        <v>519</v>
      </c>
      <c r="D166" s="14">
        <v>1732.8</v>
      </c>
      <c r="F166" s="28">
        <v>0</v>
      </c>
      <c r="G166" s="14">
        <v>0</v>
      </c>
      <c r="H166" s="14">
        <v>0</v>
      </c>
      <c r="I166" s="14">
        <f t="shared" si="10"/>
        <v>0</v>
      </c>
      <c r="K166" s="26">
        <v>11702.35</v>
      </c>
      <c r="M166" s="1">
        <v>10244</v>
      </c>
      <c r="N166" s="1">
        <v>9588</v>
      </c>
      <c r="P166" s="1">
        <f t="shared" si="14"/>
        <v>0</v>
      </c>
      <c r="Q166" s="1">
        <f t="shared" si="13"/>
        <v>0</v>
      </c>
      <c r="R166" s="4">
        <f t="shared" si="12"/>
        <v>0</v>
      </c>
      <c r="T166" s="26"/>
      <c r="U166" s="1"/>
      <c r="V166" s="1"/>
    </row>
    <row r="167" spans="1:22" x14ac:dyDescent="0.25">
      <c r="A167" s="75" t="s">
        <v>406</v>
      </c>
      <c r="B167" t="s">
        <v>404</v>
      </c>
      <c r="C167" s="8" t="s">
        <v>407</v>
      </c>
      <c r="D167" s="14">
        <v>2013</v>
      </c>
      <c r="F167" s="28">
        <v>0</v>
      </c>
      <c r="G167" s="14">
        <v>0</v>
      </c>
      <c r="H167" s="14">
        <v>0</v>
      </c>
      <c r="I167" s="14">
        <f t="shared" si="10"/>
        <v>0</v>
      </c>
      <c r="K167" s="26">
        <v>11052.5</v>
      </c>
      <c r="M167" s="1">
        <v>10244</v>
      </c>
      <c r="N167" s="1">
        <v>9588</v>
      </c>
      <c r="P167" s="1">
        <f t="shared" si="14"/>
        <v>0</v>
      </c>
      <c r="Q167" s="1">
        <f t="shared" si="13"/>
        <v>0</v>
      </c>
      <c r="R167" s="4">
        <f t="shared" si="12"/>
        <v>0</v>
      </c>
      <c r="T167" s="26"/>
      <c r="U167" s="1"/>
      <c r="V167" s="1"/>
    </row>
    <row r="168" spans="1:22" x14ac:dyDescent="0.25">
      <c r="A168" s="75" t="s">
        <v>408</v>
      </c>
      <c r="B168" t="s">
        <v>404</v>
      </c>
      <c r="C168" s="8" t="s">
        <v>409</v>
      </c>
      <c r="D168" s="14">
        <v>2543.1999999999998</v>
      </c>
      <c r="F168" s="28">
        <v>182</v>
      </c>
      <c r="G168" s="14">
        <v>0</v>
      </c>
      <c r="H168" s="14">
        <v>0</v>
      </c>
      <c r="I168" s="14">
        <f t="shared" si="10"/>
        <v>182</v>
      </c>
      <c r="K168" s="26">
        <v>11317.6</v>
      </c>
      <c r="M168" s="1">
        <v>10244</v>
      </c>
      <c r="N168" s="1">
        <v>9588</v>
      </c>
      <c r="P168" s="1">
        <f t="shared" si="14"/>
        <v>2059803.2</v>
      </c>
      <c r="Q168" s="1">
        <f t="shared" si="13"/>
        <v>0</v>
      </c>
      <c r="R168" s="4">
        <f t="shared" si="12"/>
        <v>2059803.2</v>
      </c>
      <c r="T168" s="26"/>
      <c r="U168" s="1"/>
      <c r="V168" s="1"/>
    </row>
    <row r="169" spans="1:22" x14ac:dyDescent="0.25">
      <c r="A169" s="75" t="s">
        <v>410</v>
      </c>
      <c r="B169" t="s">
        <v>404</v>
      </c>
      <c r="C169" s="8" t="s">
        <v>411</v>
      </c>
      <c r="D169" s="14">
        <v>8456.4</v>
      </c>
      <c r="F169" s="28">
        <v>2030</v>
      </c>
      <c r="G169" s="14">
        <v>0</v>
      </c>
      <c r="H169" s="14">
        <v>0</v>
      </c>
      <c r="I169" s="14">
        <f t="shared" si="10"/>
        <v>2030</v>
      </c>
      <c r="K169" s="26">
        <v>10791.04</v>
      </c>
      <c r="M169" s="1">
        <v>10244</v>
      </c>
      <c r="N169" s="1">
        <v>9588</v>
      </c>
      <c r="P169" s="1">
        <f t="shared" si="14"/>
        <v>21905811.200000003</v>
      </c>
      <c r="Q169" s="1">
        <f t="shared" si="13"/>
        <v>0</v>
      </c>
      <c r="R169" s="4">
        <f t="shared" si="12"/>
        <v>21905811.200000003</v>
      </c>
      <c r="T169" s="26"/>
      <c r="U169" s="1"/>
      <c r="V169" s="1"/>
    </row>
    <row r="170" spans="1:22" x14ac:dyDescent="0.25">
      <c r="A170" s="75" t="s">
        <v>412</v>
      </c>
      <c r="B170" t="s">
        <v>404</v>
      </c>
      <c r="C170" s="8" t="s">
        <v>413</v>
      </c>
      <c r="D170" s="14">
        <v>3910.5</v>
      </c>
      <c r="F170" s="28">
        <v>551</v>
      </c>
      <c r="G170" s="14">
        <v>0</v>
      </c>
      <c r="H170" s="14">
        <v>0</v>
      </c>
      <c r="I170" s="14">
        <f t="shared" si="10"/>
        <v>551</v>
      </c>
      <c r="K170" s="26">
        <v>10968.84</v>
      </c>
      <c r="M170" s="1">
        <v>10244</v>
      </c>
      <c r="N170" s="1">
        <v>9588</v>
      </c>
      <c r="P170" s="1">
        <f t="shared" si="14"/>
        <v>6043830.8399999999</v>
      </c>
      <c r="Q170" s="1">
        <f t="shared" si="13"/>
        <v>0</v>
      </c>
      <c r="R170" s="4">
        <f t="shared" si="12"/>
        <v>6043830.8399999999</v>
      </c>
      <c r="T170" s="26"/>
      <c r="U170" s="1"/>
      <c r="V170" s="1"/>
    </row>
    <row r="171" spans="1:22" x14ac:dyDescent="0.25">
      <c r="A171" s="75" t="s">
        <v>414</v>
      </c>
      <c r="B171" t="s">
        <v>404</v>
      </c>
      <c r="C171" s="8" t="s">
        <v>415</v>
      </c>
      <c r="D171" s="14">
        <v>22377.3</v>
      </c>
      <c r="F171" s="28">
        <v>4978</v>
      </c>
      <c r="G171" s="14">
        <v>0</v>
      </c>
      <c r="H171" s="14">
        <v>3</v>
      </c>
      <c r="I171" s="14">
        <f t="shared" si="10"/>
        <v>4978</v>
      </c>
      <c r="K171" s="26">
        <v>11406.31</v>
      </c>
      <c r="M171" s="1">
        <v>10244</v>
      </c>
      <c r="N171" s="1">
        <v>9588</v>
      </c>
      <c r="P171" s="1">
        <f t="shared" si="14"/>
        <v>56780611.18</v>
      </c>
      <c r="Q171" s="1">
        <f t="shared" si="13"/>
        <v>28764</v>
      </c>
      <c r="R171" s="4">
        <f t="shared" si="12"/>
        <v>56809375.18</v>
      </c>
      <c r="T171" s="26"/>
      <c r="U171" s="1"/>
      <c r="V171" s="1"/>
    </row>
    <row r="172" spans="1:22" x14ac:dyDescent="0.25">
      <c r="A172" s="75" t="s">
        <v>416</v>
      </c>
      <c r="B172" t="s">
        <v>404</v>
      </c>
      <c r="C172" s="8" t="s">
        <v>417</v>
      </c>
      <c r="D172" s="14">
        <v>1113.2</v>
      </c>
      <c r="F172" s="28">
        <v>0</v>
      </c>
      <c r="G172" s="14">
        <v>0</v>
      </c>
      <c r="H172" s="14">
        <v>0</v>
      </c>
      <c r="I172" s="14">
        <f t="shared" si="10"/>
        <v>0</v>
      </c>
      <c r="K172" s="26">
        <v>11817.36</v>
      </c>
      <c r="M172" s="1">
        <v>10244</v>
      </c>
      <c r="N172" s="1">
        <v>9588</v>
      </c>
      <c r="P172" s="1">
        <f t="shared" si="14"/>
        <v>0</v>
      </c>
      <c r="Q172" s="1">
        <f t="shared" si="13"/>
        <v>0</v>
      </c>
      <c r="R172" s="4">
        <f t="shared" si="12"/>
        <v>0</v>
      </c>
      <c r="T172" s="26"/>
      <c r="U172" s="1"/>
      <c r="V172" s="1"/>
    </row>
    <row r="173" spans="1:22" x14ac:dyDescent="0.25">
      <c r="A173" s="75" t="s">
        <v>418</v>
      </c>
      <c r="B173" t="s">
        <v>404</v>
      </c>
      <c r="C173" s="8" t="s">
        <v>419</v>
      </c>
      <c r="D173" s="14">
        <v>2307.5</v>
      </c>
      <c r="F173" s="28">
        <v>0</v>
      </c>
      <c r="G173" s="14">
        <v>0</v>
      </c>
      <c r="H173" s="14">
        <v>0</v>
      </c>
      <c r="I173" s="14">
        <f t="shared" si="10"/>
        <v>0</v>
      </c>
      <c r="K173" s="26">
        <v>11597.49</v>
      </c>
      <c r="M173" s="1">
        <v>10244</v>
      </c>
      <c r="N173" s="1">
        <v>9588</v>
      </c>
      <c r="P173" s="1">
        <f t="shared" si="14"/>
        <v>0</v>
      </c>
      <c r="Q173" s="1">
        <f t="shared" si="13"/>
        <v>0</v>
      </c>
      <c r="R173" s="4">
        <f t="shared" si="12"/>
        <v>0</v>
      </c>
      <c r="T173" s="26"/>
      <c r="U173" s="1"/>
      <c r="V173" s="1"/>
    </row>
    <row r="174" spans="1:22" x14ac:dyDescent="0.25">
      <c r="A174" s="75" t="s">
        <v>420</v>
      </c>
      <c r="B174" t="s">
        <v>404</v>
      </c>
      <c r="C174" s="8" t="s">
        <v>421</v>
      </c>
      <c r="D174" s="14">
        <v>985.5</v>
      </c>
      <c r="F174" s="28">
        <v>0</v>
      </c>
      <c r="G174" s="14">
        <v>0</v>
      </c>
      <c r="H174" s="14">
        <v>0</v>
      </c>
      <c r="I174" s="14">
        <f t="shared" si="10"/>
        <v>0</v>
      </c>
      <c r="K174" s="26">
        <v>12051.47</v>
      </c>
      <c r="M174" s="1">
        <v>10244</v>
      </c>
      <c r="N174" s="1">
        <v>9588</v>
      </c>
      <c r="P174" s="1">
        <f t="shared" si="14"/>
        <v>0</v>
      </c>
      <c r="Q174" s="1">
        <f t="shared" si="13"/>
        <v>0</v>
      </c>
      <c r="R174" s="4">
        <f t="shared" si="12"/>
        <v>0</v>
      </c>
      <c r="T174" s="26"/>
      <c r="U174" s="1"/>
      <c r="V174" s="1"/>
    </row>
    <row r="175" spans="1:22" x14ac:dyDescent="0.25">
      <c r="A175" s="75" t="s">
        <v>422</v>
      </c>
      <c r="B175" t="s">
        <v>404</v>
      </c>
      <c r="C175" s="8" t="s">
        <v>423</v>
      </c>
      <c r="D175" s="14">
        <v>169.5</v>
      </c>
      <c r="F175" s="28">
        <v>0</v>
      </c>
      <c r="G175" s="14">
        <v>0</v>
      </c>
      <c r="H175" s="14">
        <v>0</v>
      </c>
      <c r="I175" s="14">
        <f t="shared" si="10"/>
        <v>0</v>
      </c>
      <c r="K175" s="26">
        <v>19931.66</v>
      </c>
      <c r="M175" s="1">
        <v>10244</v>
      </c>
      <c r="N175" s="1">
        <v>9588</v>
      </c>
      <c r="P175" s="1">
        <f t="shared" si="14"/>
        <v>0</v>
      </c>
      <c r="Q175" s="1">
        <f t="shared" si="13"/>
        <v>0</v>
      </c>
      <c r="R175" s="4">
        <f t="shared" si="12"/>
        <v>0</v>
      </c>
      <c r="T175" s="26"/>
      <c r="U175" s="1"/>
      <c r="V175" s="1"/>
    </row>
    <row r="176" spans="1:22" x14ac:dyDescent="0.25">
      <c r="A176" s="75" t="s">
        <v>424</v>
      </c>
      <c r="B176" t="s">
        <v>404</v>
      </c>
      <c r="C176" s="8" t="s">
        <v>425</v>
      </c>
      <c r="D176" s="14">
        <v>177.5</v>
      </c>
      <c r="F176" s="28">
        <v>0</v>
      </c>
      <c r="G176" s="14">
        <v>0</v>
      </c>
      <c r="H176" s="14">
        <v>0</v>
      </c>
      <c r="I176" s="14">
        <f t="shared" si="10"/>
        <v>0</v>
      </c>
      <c r="K176" s="26">
        <v>19298.150000000001</v>
      </c>
      <c r="M176" s="1">
        <v>10244</v>
      </c>
      <c r="N176" s="1">
        <v>9588</v>
      </c>
      <c r="P176" s="1">
        <f t="shared" si="14"/>
        <v>0</v>
      </c>
      <c r="Q176" s="1">
        <f t="shared" si="13"/>
        <v>0</v>
      </c>
      <c r="R176" s="4">
        <f t="shared" si="12"/>
        <v>0</v>
      </c>
      <c r="T176" s="26"/>
      <c r="U176" s="1"/>
      <c r="V176" s="1"/>
    </row>
    <row r="177" spans="1:22" x14ac:dyDescent="0.25">
      <c r="A177" s="75" t="s">
        <v>426</v>
      </c>
      <c r="B177" t="s">
        <v>404</v>
      </c>
      <c r="C177" s="8" t="s">
        <v>427</v>
      </c>
      <c r="D177" s="14">
        <v>57.1</v>
      </c>
      <c r="F177" s="28">
        <v>0</v>
      </c>
      <c r="G177" s="14">
        <v>0</v>
      </c>
      <c r="H177" s="14">
        <v>0</v>
      </c>
      <c r="I177" s="14">
        <f t="shared" si="10"/>
        <v>0</v>
      </c>
      <c r="K177" s="26">
        <v>26003.43</v>
      </c>
      <c r="M177" s="1">
        <v>10244</v>
      </c>
      <c r="N177" s="1">
        <v>9588</v>
      </c>
      <c r="P177" s="1">
        <f t="shared" si="14"/>
        <v>0</v>
      </c>
      <c r="Q177" s="1">
        <f t="shared" si="13"/>
        <v>0</v>
      </c>
      <c r="R177" s="4">
        <f t="shared" si="12"/>
        <v>0</v>
      </c>
      <c r="T177" s="26"/>
      <c r="U177" s="1"/>
      <c r="V177" s="1"/>
    </row>
    <row r="178" spans="1:22" x14ac:dyDescent="0.25">
      <c r="A178" s="75" t="s">
        <v>485</v>
      </c>
      <c r="B178" t="s">
        <v>428</v>
      </c>
      <c r="C178" s="8" t="s">
        <v>429</v>
      </c>
      <c r="D178" s="14">
        <v>808.9</v>
      </c>
      <c r="F178" s="28">
        <v>0</v>
      </c>
      <c r="G178" s="14">
        <v>0</v>
      </c>
      <c r="H178" s="14">
        <v>0</v>
      </c>
      <c r="I178" s="14">
        <f t="shared" si="10"/>
        <v>0</v>
      </c>
      <c r="K178" s="26">
        <v>13236.45</v>
      </c>
      <c r="M178" s="1">
        <v>10244</v>
      </c>
      <c r="N178" s="1">
        <v>9588</v>
      </c>
      <c r="P178" s="1">
        <f t="shared" si="14"/>
        <v>0</v>
      </c>
      <c r="Q178" s="1">
        <f t="shared" si="13"/>
        <v>0</v>
      </c>
      <c r="R178" s="4">
        <f t="shared" si="12"/>
        <v>0</v>
      </c>
      <c r="T178" s="26"/>
      <c r="U178" s="1"/>
      <c r="V178" s="1"/>
    </row>
    <row r="179" spans="1:22" x14ac:dyDescent="0.25">
      <c r="A179" s="75" t="s">
        <v>486</v>
      </c>
      <c r="B179" t="s">
        <v>428</v>
      </c>
      <c r="C179" s="8" t="s">
        <v>430</v>
      </c>
      <c r="D179" s="14">
        <v>695</v>
      </c>
      <c r="F179" s="28">
        <v>0</v>
      </c>
      <c r="G179" s="14">
        <v>0</v>
      </c>
      <c r="H179" s="14">
        <v>0</v>
      </c>
      <c r="I179" s="14">
        <f t="shared" si="10"/>
        <v>0</v>
      </c>
      <c r="K179" s="26">
        <v>12869.43</v>
      </c>
      <c r="M179" s="1">
        <v>10244</v>
      </c>
      <c r="N179" s="1">
        <v>9588</v>
      </c>
      <c r="P179" s="1">
        <f t="shared" si="14"/>
        <v>0</v>
      </c>
      <c r="Q179" s="1">
        <f t="shared" si="13"/>
        <v>0</v>
      </c>
      <c r="R179" s="4">
        <f t="shared" si="12"/>
        <v>0</v>
      </c>
      <c r="T179" s="26"/>
      <c r="U179" s="1"/>
      <c r="V179" s="1"/>
    </row>
    <row r="180" spans="1:22" x14ac:dyDescent="0.25">
      <c r="A180" s="75" t="s">
        <v>487</v>
      </c>
      <c r="B180" t="s">
        <v>428</v>
      </c>
      <c r="C180" s="8" t="s">
        <v>431</v>
      </c>
      <c r="D180" s="14">
        <v>159.6</v>
      </c>
      <c r="F180" s="28">
        <v>0</v>
      </c>
      <c r="G180" s="14">
        <v>0</v>
      </c>
      <c r="H180" s="14">
        <v>0</v>
      </c>
      <c r="I180" s="14">
        <f t="shared" si="10"/>
        <v>0</v>
      </c>
      <c r="K180" s="26">
        <v>20759.3</v>
      </c>
      <c r="M180" s="1">
        <v>10244</v>
      </c>
      <c r="N180" s="1">
        <v>9588</v>
      </c>
      <c r="P180" s="1">
        <f t="shared" si="14"/>
        <v>0</v>
      </c>
      <c r="Q180" s="1">
        <f t="shared" si="13"/>
        <v>0</v>
      </c>
      <c r="R180" s="4">
        <f t="shared" si="12"/>
        <v>0</v>
      </c>
      <c r="T180" s="26"/>
      <c r="U180" s="1"/>
      <c r="V180" s="1"/>
    </row>
    <row r="181" spans="1:22" x14ac:dyDescent="0.25">
      <c r="A181" s="75" t="s">
        <v>488</v>
      </c>
      <c r="B181" t="s">
        <v>428</v>
      </c>
      <c r="C181" s="8" t="s">
        <v>432</v>
      </c>
      <c r="D181" s="14">
        <v>65</v>
      </c>
      <c r="F181" s="28">
        <v>0</v>
      </c>
      <c r="G181" s="14">
        <v>0</v>
      </c>
      <c r="H181" s="14">
        <v>0</v>
      </c>
      <c r="I181" s="14">
        <f t="shared" si="10"/>
        <v>0</v>
      </c>
      <c r="K181" s="26">
        <v>25797.31</v>
      </c>
      <c r="M181" s="1">
        <v>10244</v>
      </c>
      <c r="N181" s="1">
        <v>9588</v>
      </c>
      <c r="P181" s="1">
        <f t="shared" si="14"/>
        <v>0</v>
      </c>
      <c r="Q181" s="1">
        <f t="shared" si="13"/>
        <v>0</v>
      </c>
      <c r="R181" s="4">
        <f t="shared" si="12"/>
        <v>0</v>
      </c>
      <c r="T181" s="26"/>
      <c r="U181" s="1"/>
      <c r="V181" s="1"/>
    </row>
    <row r="182" spans="1:22" x14ac:dyDescent="0.25">
      <c r="A182" s="75" t="s">
        <v>489</v>
      </c>
      <c r="B182" t="s">
        <v>433</v>
      </c>
      <c r="C182" t="s">
        <v>434</v>
      </c>
      <c r="D182" s="77">
        <v>21239.15</v>
      </c>
      <c r="F182" s="14">
        <v>21239.15</v>
      </c>
      <c r="G182" s="14">
        <v>409</v>
      </c>
      <c r="H182" s="14">
        <v>23</v>
      </c>
      <c r="I182" s="14">
        <f t="shared" si="10"/>
        <v>20830.150000000001</v>
      </c>
      <c r="K182" s="1" t="s">
        <v>520</v>
      </c>
      <c r="M182" s="1">
        <v>10244</v>
      </c>
      <c r="N182" s="1">
        <v>9588</v>
      </c>
      <c r="P182" s="19">
        <v>233532708.58000001</v>
      </c>
      <c r="Q182" s="1">
        <f t="shared" si="13"/>
        <v>4410320</v>
      </c>
      <c r="R182" s="48">
        <f t="shared" si="12"/>
        <v>237943028.58000001</v>
      </c>
      <c r="T182" s="26"/>
      <c r="U182" s="1"/>
    </row>
    <row r="183" spans="1:22" x14ac:dyDescent="0.25">
      <c r="A183" s="3"/>
      <c r="C183" s="8" t="s">
        <v>521</v>
      </c>
      <c r="D183" s="14"/>
      <c r="F183" s="14"/>
      <c r="I183" s="14"/>
      <c r="R183" s="4"/>
      <c r="T183" s="26"/>
      <c r="U183" s="1"/>
    </row>
    <row r="184" spans="1:22" x14ac:dyDescent="0.25">
      <c r="A184" s="3"/>
      <c r="C184" s="8" t="s">
        <v>522</v>
      </c>
      <c r="D184" s="14"/>
      <c r="F184" s="14"/>
      <c r="I184" s="14"/>
      <c r="R184" s="4"/>
      <c r="T184" s="26"/>
      <c r="U184" s="1"/>
    </row>
    <row r="185" spans="1:22" x14ac:dyDescent="0.25">
      <c r="A185" s="3"/>
      <c r="C185" s="8" t="s">
        <v>523</v>
      </c>
      <c r="D185" s="14"/>
      <c r="F185" s="14"/>
      <c r="I185" s="14"/>
      <c r="R185" s="4"/>
      <c r="T185" s="26"/>
      <c r="U185" s="1"/>
    </row>
    <row r="186" spans="1:22" x14ac:dyDescent="0.25">
      <c r="A186" s="3"/>
      <c r="C186" s="8" t="s">
        <v>524</v>
      </c>
      <c r="D186" s="14"/>
      <c r="F186" s="14"/>
      <c r="I186" s="14"/>
      <c r="R186" s="4"/>
      <c r="T186" s="26"/>
      <c r="U186" s="1"/>
    </row>
    <row r="187" spans="1:22" x14ac:dyDescent="0.25">
      <c r="A187" s="3"/>
      <c r="C187" s="8" t="s">
        <v>525</v>
      </c>
      <c r="D187" s="14"/>
      <c r="F187" s="14"/>
      <c r="I187" s="14"/>
      <c r="R187" s="4"/>
      <c r="T187" s="26"/>
    </row>
    <row r="188" spans="1:22" x14ac:dyDescent="0.25">
      <c r="A188" s="54">
        <v>8041</v>
      </c>
      <c r="B188" s="54">
        <v>8041</v>
      </c>
      <c r="C188" s="9" t="s">
        <v>435</v>
      </c>
      <c r="D188" s="1">
        <v>0</v>
      </c>
      <c r="F188" s="14">
        <v>0</v>
      </c>
      <c r="I188" s="14">
        <f>F188-G188</f>
        <v>0</v>
      </c>
      <c r="K188" s="1">
        <v>0</v>
      </c>
      <c r="P188" s="1">
        <f t="shared" ref="P188:P203" si="15">I188*K188</f>
        <v>0</v>
      </c>
      <c r="R188" s="4">
        <f>P188+Q188</f>
        <v>0</v>
      </c>
      <c r="T188" s="26"/>
    </row>
    <row r="189" spans="1:22" x14ac:dyDescent="0.25">
      <c r="A189" s="54">
        <v>8042</v>
      </c>
      <c r="B189" s="54">
        <v>8042</v>
      </c>
      <c r="C189" s="9" t="s">
        <v>436</v>
      </c>
      <c r="D189" s="1">
        <v>0</v>
      </c>
      <c r="F189" s="14">
        <v>0</v>
      </c>
      <c r="I189" s="14">
        <f>F189-G189</f>
        <v>0</v>
      </c>
      <c r="K189" s="1">
        <v>0</v>
      </c>
      <c r="P189" s="1">
        <f t="shared" si="15"/>
        <v>0</v>
      </c>
      <c r="R189" s="4">
        <f>P189+Q189</f>
        <v>0</v>
      </c>
      <c r="T189" s="26"/>
    </row>
    <row r="190" spans="1:22" x14ac:dyDescent="0.25">
      <c r="A190" s="54">
        <v>9025</v>
      </c>
      <c r="B190" s="54">
        <v>9025</v>
      </c>
      <c r="C190" s="9" t="s">
        <v>437</v>
      </c>
      <c r="D190" s="1">
        <v>0</v>
      </c>
      <c r="F190" s="14">
        <v>0</v>
      </c>
      <c r="I190" s="14">
        <f>F190-G190</f>
        <v>0</v>
      </c>
      <c r="K190" s="1">
        <v>0</v>
      </c>
      <c r="P190" s="1">
        <f t="shared" si="15"/>
        <v>0</v>
      </c>
      <c r="R190" s="4">
        <f>P190+Q190</f>
        <v>0</v>
      </c>
      <c r="T190" s="26"/>
    </row>
    <row r="191" spans="1:22" x14ac:dyDescent="0.25">
      <c r="A191" s="3">
        <v>9030</v>
      </c>
      <c r="B191" s="3">
        <v>9030</v>
      </c>
      <c r="C191" t="s">
        <v>438</v>
      </c>
      <c r="D191" s="1">
        <v>0</v>
      </c>
      <c r="F191" s="14">
        <v>0</v>
      </c>
      <c r="I191" s="14">
        <f t="shared" si="10"/>
        <v>0</v>
      </c>
      <c r="K191" s="1">
        <v>0</v>
      </c>
      <c r="P191" s="1">
        <f t="shared" si="15"/>
        <v>0</v>
      </c>
      <c r="R191" s="4">
        <f t="shared" ref="R191:R208" si="16">P191+Q191</f>
        <v>0</v>
      </c>
      <c r="T191" s="26"/>
    </row>
    <row r="192" spans="1:22" x14ac:dyDescent="0.25">
      <c r="A192" s="3">
        <v>9035</v>
      </c>
      <c r="B192" s="3">
        <v>9035</v>
      </c>
      <c r="C192" t="s">
        <v>439</v>
      </c>
      <c r="D192" s="1">
        <v>0</v>
      </c>
      <c r="F192" s="14">
        <v>0</v>
      </c>
      <c r="I192" s="14">
        <f t="shared" si="10"/>
        <v>0</v>
      </c>
      <c r="K192" s="1">
        <v>0</v>
      </c>
      <c r="P192" s="1">
        <f t="shared" si="15"/>
        <v>0</v>
      </c>
      <c r="R192" s="4">
        <f t="shared" si="16"/>
        <v>0</v>
      </c>
      <c r="T192" s="26"/>
    </row>
    <row r="193" spans="1:20" x14ac:dyDescent="0.25">
      <c r="A193" s="3">
        <v>9040</v>
      </c>
      <c r="B193" s="3">
        <v>9040</v>
      </c>
      <c r="C193" t="s">
        <v>440</v>
      </c>
      <c r="D193" s="1">
        <v>0</v>
      </c>
      <c r="F193" s="14">
        <v>0</v>
      </c>
      <c r="I193" s="14">
        <f t="shared" si="10"/>
        <v>0</v>
      </c>
      <c r="K193" s="1">
        <v>0</v>
      </c>
      <c r="P193" s="1">
        <f t="shared" si="15"/>
        <v>0</v>
      </c>
      <c r="R193" s="4">
        <f t="shared" si="16"/>
        <v>0</v>
      </c>
      <c r="T193" s="26"/>
    </row>
    <row r="194" spans="1:20" x14ac:dyDescent="0.25">
      <c r="A194" s="3">
        <v>9045</v>
      </c>
      <c r="B194" s="3">
        <v>9045</v>
      </c>
      <c r="C194" t="s">
        <v>441</v>
      </c>
      <c r="D194" s="1">
        <v>0</v>
      </c>
      <c r="F194" s="14">
        <v>0</v>
      </c>
      <c r="I194" s="14">
        <f t="shared" si="10"/>
        <v>0</v>
      </c>
      <c r="K194" s="1">
        <v>0</v>
      </c>
      <c r="P194" s="1">
        <f t="shared" si="15"/>
        <v>0</v>
      </c>
      <c r="R194" s="4">
        <f t="shared" si="16"/>
        <v>0</v>
      </c>
      <c r="T194" s="26"/>
    </row>
    <row r="195" spans="1:20" x14ac:dyDescent="0.25">
      <c r="A195" s="3">
        <v>9050</v>
      </c>
      <c r="B195" s="3">
        <v>9050</v>
      </c>
      <c r="C195" t="s">
        <v>442</v>
      </c>
      <c r="D195" s="1">
        <v>0</v>
      </c>
      <c r="F195" s="14">
        <v>0</v>
      </c>
      <c r="I195" s="14">
        <f t="shared" si="10"/>
        <v>0</v>
      </c>
      <c r="K195" s="1">
        <v>0</v>
      </c>
      <c r="P195" s="1">
        <f t="shared" si="15"/>
        <v>0</v>
      </c>
      <c r="R195" s="4">
        <f t="shared" si="16"/>
        <v>0</v>
      </c>
      <c r="T195" s="26"/>
    </row>
    <row r="196" spans="1:20" x14ac:dyDescent="0.25">
      <c r="A196" s="3">
        <v>9055</v>
      </c>
      <c r="B196" s="3">
        <v>9055</v>
      </c>
      <c r="C196" t="s">
        <v>443</v>
      </c>
      <c r="D196" s="1">
        <v>0</v>
      </c>
      <c r="F196" s="14">
        <v>0</v>
      </c>
      <c r="I196" s="14">
        <f t="shared" si="10"/>
        <v>0</v>
      </c>
      <c r="K196" s="1">
        <v>0</v>
      </c>
      <c r="P196" s="1">
        <f t="shared" si="15"/>
        <v>0</v>
      </c>
      <c r="R196" s="4">
        <f t="shared" si="16"/>
        <v>0</v>
      </c>
      <c r="T196" s="26"/>
    </row>
    <row r="197" spans="1:20" x14ac:dyDescent="0.25">
      <c r="A197" s="3">
        <v>9060</v>
      </c>
      <c r="B197" s="3">
        <v>9060</v>
      </c>
      <c r="C197" t="s">
        <v>444</v>
      </c>
      <c r="D197" s="1">
        <v>0</v>
      </c>
      <c r="F197" s="14">
        <v>0</v>
      </c>
      <c r="I197" s="14">
        <f t="shared" si="10"/>
        <v>0</v>
      </c>
      <c r="K197" s="1">
        <v>0</v>
      </c>
      <c r="P197" s="1">
        <f t="shared" si="15"/>
        <v>0</v>
      </c>
      <c r="R197" s="4">
        <f t="shared" si="16"/>
        <v>0</v>
      </c>
      <c r="T197" s="26"/>
    </row>
    <row r="198" spans="1:20" x14ac:dyDescent="0.25">
      <c r="A198" s="3">
        <v>9075</v>
      </c>
      <c r="B198" s="3">
        <v>9075</v>
      </c>
      <c r="C198" t="s">
        <v>445</v>
      </c>
      <c r="D198" s="1">
        <v>0</v>
      </c>
      <c r="F198" s="14">
        <v>0</v>
      </c>
      <c r="I198" s="14">
        <f t="shared" si="10"/>
        <v>0</v>
      </c>
      <c r="K198" s="1">
        <v>0</v>
      </c>
      <c r="P198" s="1">
        <f t="shared" si="15"/>
        <v>0</v>
      </c>
      <c r="R198" s="4">
        <f t="shared" si="16"/>
        <v>0</v>
      </c>
      <c r="T198" s="26"/>
    </row>
    <row r="199" spans="1:20" x14ac:dyDescent="0.25">
      <c r="A199" s="3">
        <v>9095</v>
      </c>
      <c r="B199" s="3">
        <v>9095</v>
      </c>
      <c r="C199" t="s">
        <v>446</v>
      </c>
      <c r="D199" s="1">
        <v>0</v>
      </c>
      <c r="F199" s="14">
        <v>0</v>
      </c>
      <c r="I199" s="14">
        <f t="shared" si="10"/>
        <v>0</v>
      </c>
      <c r="K199" s="1">
        <v>0</v>
      </c>
      <c r="P199" s="1">
        <f t="shared" si="15"/>
        <v>0</v>
      </c>
      <c r="R199" s="4">
        <f t="shared" si="16"/>
        <v>0</v>
      </c>
      <c r="T199" s="26"/>
    </row>
    <row r="200" spans="1:20" x14ac:dyDescent="0.25">
      <c r="A200" s="3">
        <v>9120</v>
      </c>
      <c r="B200" s="3">
        <v>9120</v>
      </c>
      <c r="C200" t="s">
        <v>447</v>
      </c>
      <c r="D200" s="1">
        <v>0</v>
      </c>
      <c r="F200" s="14">
        <v>0</v>
      </c>
      <c r="I200" s="14">
        <f t="shared" si="10"/>
        <v>0</v>
      </c>
      <c r="K200" s="1">
        <v>0</v>
      </c>
      <c r="P200" s="1">
        <f t="shared" si="15"/>
        <v>0</v>
      </c>
      <c r="R200" s="4">
        <f t="shared" si="16"/>
        <v>0</v>
      </c>
      <c r="T200" s="26"/>
    </row>
    <row r="201" spans="1:20" x14ac:dyDescent="0.25">
      <c r="A201" s="3">
        <v>9125</v>
      </c>
      <c r="B201" s="3">
        <v>9125</v>
      </c>
      <c r="C201" t="s">
        <v>448</v>
      </c>
      <c r="D201" s="1">
        <v>0</v>
      </c>
      <c r="F201" s="14">
        <v>0</v>
      </c>
      <c r="I201" s="14">
        <f t="shared" si="10"/>
        <v>0</v>
      </c>
      <c r="K201" s="1">
        <v>0</v>
      </c>
      <c r="P201" s="1">
        <f t="shared" si="15"/>
        <v>0</v>
      </c>
      <c r="R201" s="4">
        <f t="shared" si="16"/>
        <v>0</v>
      </c>
      <c r="T201" s="26"/>
    </row>
    <row r="202" spans="1:20" x14ac:dyDescent="0.25">
      <c r="A202" s="3">
        <v>9130</v>
      </c>
      <c r="B202" s="3">
        <v>9130</v>
      </c>
      <c r="C202" t="s">
        <v>449</v>
      </c>
      <c r="D202" s="1">
        <v>0</v>
      </c>
      <c r="F202" s="14">
        <v>0</v>
      </c>
      <c r="I202" s="14">
        <f t="shared" si="10"/>
        <v>0</v>
      </c>
      <c r="K202" s="1">
        <v>0</v>
      </c>
      <c r="P202" s="1">
        <f t="shared" si="15"/>
        <v>0</v>
      </c>
      <c r="R202" s="4">
        <f t="shared" si="16"/>
        <v>0</v>
      </c>
      <c r="T202" s="26"/>
    </row>
    <row r="203" spans="1:20" x14ac:dyDescent="0.25">
      <c r="A203" s="3">
        <v>9135</v>
      </c>
      <c r="B203" s="3">
        <v>9135</v>
      </c>
      <c r="C203" t="s">
        <v>450</v>
      </c>
      <c r="D203" s="1">
        <v>0</v>
      </c>
      <c r="F203" s="14">
        <v>0</v>
      </c>
      <c r="I203" s="14">
        <f t="shared" si="10"/>
        <v>0</v>
      </c>
      <c r="K203" s="1">
        <v>0</v>
      </c>
      <c r="P203" s="1">
        <f t="shared" si="15"/>
        <v>0</v>
      </c>
      <c r="R203" s="4">
        <f t="shared" si="16"/>
        <v>0</v>
      </c>
      <c r="T203" s="26"/>
    </row>
    <row r="204" spans="1:20" x14ac:dyDescent="0.25">
      <c r="A204" s="3">
        <v>9140</v>
      </c>
      <c r="B204" s="3">
        <v>9140</v>
      </c>
      <c r="C204" t="s">
        <v>451</v>
      </c>
      <c r="D204" s="1">
        <v>0</v>
      </c>
      <c r="F204" s="14">
        <v>0</v>
      </c>
      <c r="I204" s="14">
        <f t="shared" ref="I204:I210" si="17">F204-G204</f>
        <v>0</v>
      </c>
      <c r="K204" s="1">
        <v>0</v>
      </c>
      <c r="P204" s="1">
        <f t="shared" ref="P204:P210" si="18">I204*K204</f>
        <v>0</v>
      </c>
      <c r="R204" s="4">
        <f t="shared" si="16"/>
        <v>0</v>
      </c>
      <c r="T204" s="26"/>
    </row>
    <row r="205" spans="1:20" x14ac:dyDescent="0.25">
      <c r="A205" s="3">
        <v>9145</v>
      </c>
      <c r="B205" s="3">
        <v>9145</v>
      </c>
      <c r="C205" t="s">
        <v>452</v>
      </c>
      <c r="D205" s="1">
        <v>0</v>
      </c>
      <c r="F205" s="14">
        <v>0</v>
      </c>
      <c r="I205" s="14">
        <f t="shared" si="17"/>
        <v>0</v>
      </c>
      <c r="K205" s="1">
        <v>0</v>
      </c>
      <c r="P205" s="1">
        <f t="shared" si="18"/>
        <v>0</v>
      </c>
      <c r="R205" s="4">
        <f t="shared" si="16"/>
        <v>0</v>
      </c>
      <c r="T205" s="26"/>
    </row>
    <row r="206" spans="1:20" x14ac:dyDescent="0.25">
      <c r="A206" s="3">
        <v>9150</v>
      </c>
      <c r="B206" s="3">
        <v>9150</v>
      </c>
      <c r="C206" t="s">
        <v>453</v>
      </c>
      <c r="D206" s="1">
        <v>0</v>
      </c>
      <c r="F206" s="14">
        <v>0</v>
      </c>
      <c r="I206" s="14">
        <f t="shared" si="17"/>
        <v>0</v>
      </c>
      <c r="K206" s="1">
        <v>0</v>
      </c>
      <c r="P206" s="1">
        <f t="shared" si="18"/>
        <v>0</v>
      </c>
      <c r="R206" s="4">
        <f t="shared" si="16"/>
        <v>0</v>
      </c>
      <c r="T206" s="26"/>
    </row>
    <row r="207" spans="1:20" x14ac:dyDescent="0.25">
      <c r="A207" s="3">
        <v>9160</v>
      </c>
      <c r="B207" s="3">
        <v>9160</v>
      </c>
      <c r="C207" t="s">
        <v>454</v>
      </c>
      <c r="D207" s="1">
        <v>0</v>
      </c>
      <c r="F207" s="14">
        <v>0</v>
      </c>
      <c r="I207" s="14">
        <f t="shared" si="17"/>
        <v>0</v>
      </c>
      <c r="K207" s="1">
        <v>0</v>
      </c>
      <c r="P207" s="1">
        <f t="shared" si="18"/>
        <v>0</v>
      </c>
      <c r="R207" s="4">
        <f t="shared" si="16"/>
        <v>0</v>
      </c>
      <c r="T207" s="26"/>
    </row>
    <row r="208" spans="1:20" x14ac:dyDescent="0.25">
      <c r="A208" s="3">
        <v>9165</v>
      </c>
      <c r="B208" s="3">
        <v>9165</v>
      </c>
      <c r="C208" t="s">
        <v>455</v>
      </c>
      <c r="D208" s="1">
        <v>0</v>
      </c>
      <c r="F208" s="14">
        <v>0</v>
      </c>
      <c r="I208" s="14">
        <f t="shared" si="17"/>
        <v>0</v>
      </c>
      <c r="K208" s="1">
        <v>0</v>
      </c>
      <c r="P208" s="1">
        <f t="shared" si="18"/>
        <v>0</v>
      </c>
      <c r="R208" s="4">
        <f t="shared" si="16"/>
        <v>0</v>
      </c>
      <c r="T208" s="26"/>
    </row>
    <row r="209" spans="1:20" x14ac:dyDescent="0.25">
      <c r="A209" s="3">
        <v>9170</v>
      </c>
      <c r="B209" s="3">
        <v>9170</v>
      </c>
      <c r="C209" t="s">
        <v>456</v>
      </c>
      <c r="D209" s="1">
        <v>0</v>
      </c>
      <c r="F209" s="14">
        <v>0</v>
      </c>
      <c r="I209" s="14">
        <f t="shared" si="17"/>
        <v>0</v>
      </c>
      <c r="K209" s="1">
        <v>0</v>
      </c>
      <c r="P209" s="1">
        <f t="shared" si="18"/>
        <v>0</v>
      </c>
      <c r="R209" s="4">
        <f>P209+Q209</f>
        <v>0</v>
      </c>
      <c r="T209" s="26"/>
    </row>
    <row r="210" spans="1:20" x14ac:dyDescent="0.25">
      <c r="A210" s="3">
        <v>9175</v>
      </c>
      <c r="B210" s="3">
        <v>9175</v>
      </c>
      <c r="C210" t="s">
        <v>457</v>
      </c>
      <c r="D210" s="1">
        <v>0</v>
      </c>
      <c r="F210" s="14">
        <v>0</v>
      </c>
      <c r="I210" s="14">
        <f t="shared" si="17"/>
        <v>0</v>
      </c>
      <c r="K210" s="1">
        <v>0</v>
      </c>
      <c r="P210" s="1">
        <f t="shared" si="18"/>
        <v>0</v>
      </c>
      <c r="R210" s="4">
        <f>P210+Q210</f>
        <v>0</v>
      </c>
    </row>
    <row r="211" spans="1:20" hidden="1" x14ac:dyDescent="0.25">
      <c r="T211" s="1"/>
    </row>
    <row r="212" spans="1:20" hidden="1" x14ac:dyDescent="0.25">
      <c r="C212" t="s">
        <v>511</v>
      </c>
      <c r="D212" s="14">
        <f t="shared" ref="D212:J212" si="19">SUM(D4:D211)</f>
        <v>854026.27000000048</v>
      </c>
      <c r="E212" s="1">
        <f t="shared" si="19"/>
        <v>0</v>
      </c>
      <c r="F212" s="14">
        <f t="shared" si="19"/>
        <v>132196.65</v>
      </c>
      <c r="G212" s="14">
        <f t="shared" si="19"/>
        <v>440</v>
      </c>
      <c r="I212" s="14">
        <f t="shared" si="19"/>
        <v>131756.65</v>
      </c>
      <c r="J212" s="1">
        <f t="shared" si="19"/>
        <v>0</v>
      </c>
      <c r="L212" s="1">
        <f>SUM(L4:L211)</f>
        <v>0</v>
      </c>
      <c r="O212" s="1"/>
      <c r="P212" s="1">
        <f>SUM(P4:P211)</f>
        <v>1490152707.3749998</v>
      </c>
      <c r="Q212" s="1">
        <f>SUM(Q4:Q211)</f>
        <v>5969530</v>
      </c>
      <c r="R212" s="1">
        <f>SUM(R4:R211)</f>
        <v>1496122237.3749998</v>
      </c>
    </row>
    <row r="213" spans="1:20" x14ac:dyDescent="0.25">
      <c r="K213" s="1" t="s">
        <v>510</v>
      </c>
    </row>
    <row r="215" spans="1:20" x14ac:dyDescent="0.25">
      <c r="P215" s="26"/>
    </row>
  </sheetData>
  <autoFilter ref="A1:R210" xr:uid="{00000000-0009-0000-0000-000005000000}"/>
  <phoneticPr fontId="3" type="noConversion"/>
  <pageMargins left="1" right="1" top="1" bottom="1" header="0.5" footer="0.5"/>
  <pageSetup paperSize="5" scale="75" orientation="landscape" r:id="rId1"/>
  <headerFooter alignWithMargins="0">
    <oddHeader>&amp;CFY 2023-24 Charter Schools Allocation Minimums for Data Pipeline</oddHeader>
    <oddFooter>&amp;LCDE, School Finance&amp;R&amp;D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66FF99"/>
  </sheetPr>
  <dimension ref="A1:F209"/>
  <sheetViews>
    <sheetView workbookViewId="0">
      <selection activeCell="D6" sqref="D6:D207"/>
    </sheetView>
  </sheetViews>
  <sheetFormatPr defaultRowHeight="12.5" x14ac:dyDescent="0.25"/>
  <cols>
    <col min="2" max="2" width="18.54296875" customWidth="1"/>
    <col min="3" max="3" width="45.453125" bestFit="1" customWidth="1"/>
    <col min="4" max="4" width="24.453125" customWidth="1"/>
    <col min="6" max="6" width="9.1796875" style="32" customWidth="1"/>
  </cols>
  <sheetData>
    <row r="1" spans="1:5" x14ac:dyDescent="0.25">
      <c r="A1" s="12" t="s">
        <v>0</v>
      </c>
      <c r="B1" s="12" t="s">
        <v>1</v>
      </c>
      <c r="C1" s="12" t="s">
        <v>2</v>
      </c>
      <c r="D1" s="17" t="s">
        <v>526</v>
      </c>
    </row>
    <row r="2" spans="1:5" x14ac:dyDescent="0.25">
      <c r="A2" s="12"/>
      <c r="B2" s="12"/>
      <c r="C2" s="12"/>
      <c r="D2" s="2" t="s">
        <v>527</v>
      </c>
    </row>
    <row r="3" spans="1:5" x14ac:dyDescent="0.25">
      <c r="A3" s="12"/>
      <c r="B3" s="12"/>
      <c r="C3" s="12"/>
      <c r="D3" s="2" t="s">
        <v>528</v>
      </c>
    </row>
    <row r="4" spans="1:5" x14ac:dyDescent="0.25">
      <c r="A4" s="12"/>
      <c r="B4" s="12"/>
      <c r="C4" s="12"/>
      <c r="D4" s="2" t="s">
        <v>529</v>
      </c>
    </row>
    <row r="6" spans="1:5" x14ac:dyDescent="0.25">
      <c r="A6" s="3" t="s">
        <v>18</v>
      </c>
      <c r="B6" t="s">
        <v>19</v>
      </c>
      <c r="C6" t="s">
        <v>20</v>
      </c>
      <c r="D6" s="18">
        <f>_xlfn.XLOOKUP(A6,[2]Sheet2!$A$4:$A$49,[2]Sheet2!$B$4:$B$49,0)</f>
        <v>0</v>
      </c>
      <c r="E6" s="16"/>
    </row>
    <row r="7" spans="1:5" x14ac:dyDescent="0.25">
      <c r="A7" s="3" t="s">
        <v>21</v>
      </c>
      <c r="B7" t="s">
        <v>19</v>
      </c>
      <c r="C7" t="s">
        <v>22</v>
      </c>
      <c r="D7" s="18">
        <f>_xlfn.XLOOKUP(A7,[2]Sheet2!$A$4:$A$49,[2]Sheet2!$B$4:$B$49,0)</f>
        <v>4</v>
      </c>
      <c r="E7" s="16"/>
    </row>
    <row r="8" spans="1:5" x14ac:dyDescent="0.25">
      <c r="A8" s="3" t="s">
        <v>23</v>
      </c>
      <c r="B8" t="s">
        <v>19</v>
      </c>
      <c r="C8" t="s">
        <v>24</v>
      </c>
      <c r="D8" s="18">
        <f>_xlfn.XLOOKUP(A8,[2]Sheet2!$A$4:$A$49,[2]Sheet2!$B$4:$B$49,0)</f>
        <v>0</v>
      </c>
      <c r="E8" s="16"/>
    </row>
    <row r="9" spans="1:5" x14ac:dyDescent="0.25">
      <c r="A9" s="3" t="s">
        <v>25</v>
      </c>
      <c r="B9" t="s">
        <v>19</v>
      </c>
      <c r="C9" t="s">
        <v>26</v>
      </c>
      <c r="D9" s="18">
        <f>_xlfn.XLOOKUP(A9,[2]Sheet2!$A$4:$A$49,[2]Sheet2!$B$4:$B$49,0)</f>
        <v>6</v>
      </c>
      <c r="E9" s="16"/>
    </row>
    <row r="10" spans="1:5" x14ac:dyDescent="0.25">
      <c r="A10" s="3" t="s">
        <v>27</v>
      </c>
      <c r="B10" t="s">
        <v>19</v>
      </c>
      <c r="C10" t="s">
        <v>28</v>
      </c>
      <c r="D10" s="18">
        <f>_xlfn.XLOOKUP(A10,[2]Sheet2!$A$4:$A$49,[2]Sheet2!$B$4:$B$49,0)</f>
        <v>1</v>
      </c>
      <c r="E10" s="16"/>
    </row>
    <row r="11" spans="1:5" x14ac:dyDescent="0.25">
      <c r="A11" s="3" t="s">
        <v>29</v>
      </c>
      <c r="B11" t="s">
        <v>19</v>
      </c>
      <c r="C11" t="s">
        <v>30</v>
      </c>
      <c r="D11" s="18">
        <f>_xlfn.XLOOKUP(A11,[2]Sheet2!$A$4:$A$49,[2]Sheet2!$B$4:$B$49,0)</f>
        <v>0</v>
      </c>
      <c r="E11" s="16"/>
    </row>
    <row r="12" spans="1:5" x14ac:dyDescent="0.25">
      <c r="A12" s="3" t="s">
        <v>31</v>
      </c>
      <c r="B12" t="s">
        <v>19</v>
      </c>
      <c r="C12" t="s">
        <v>32</v>
      </c>
      <c r="D12" s="18">
        <f>_xlfn.XLOOKUP(A12,[2]Sheet2!$A$4:$A$49,[2]Sheet2!$B$4:$B$49,0)</f>
        <v>0</v>
      </c>
      <c r="E12" s="16"/>
    </row>
    <row r="13" spans="1:5" x14ac:dyDescent="0.25">
      <c r="A13" s="3" t="s">
        <v>33</v>
      </c>
      <c r="B13" t="s">
        <v>34</v>
      </c>
      <c r="C13" t="s">
        <v>35</v>
      </c>
      <c r="D13" s="18">
        <f>_xlfn.XLOOKUP(A13,[2]Sheet2!$A$4:$A$49,[2]Sheet2!$B$4:$B$49,0)</f>
        <v>0</v>
      </c>
      <c r="E13" s="16"/>
    </row>
    <row r="14" spans="1:5" x14ac:dyDescent="0.25">
      <c r="A14" s="3" t="s">
        <v>36</v>
      </c>
      <c r="B14" t="s">
        <v>34</v>
      </c>
      <c r="C14" t="s">
        <v>37</v>
      </c>
      <c r="D14" s="18">
        <f>_xlfn.XLOOKUP(A14,[2]Sheet2!$A$4:$A$49,[2]Sheet2!$B$4:$B$49,0)</f>
        <v>0</v>
      </c>
      <c r="E14" s="16"/>
    </row>
    <row r="15" spans="1:5" x14ac:dyDescent="0.25">
      <c r="A15" s="3" t="s">
        <v>38</v>
      </c>
      <c r="B15" t="s">
        <v>39</v>
      </c>
      <c r="C15" t="s">
        <v>40</v>
      </c>
      <c r="D15" s="18">
        <f>_xlfn.XLOOKUP(A15,[2]Sheet2!$A$4:$A$49,[2]Sheet2!$B$4:$B$49,0)</f>
        <v>0</v>
      </c>
      <c r="E15" s="16"/>
    </row>
    <row r="16" spans="1:5" x14ac:dyDescent="0.25">
      <c r="A16" s="3" t="s">
        <v>41</v>
      </c>
      <c r="B16" t="s">
        <v>39</v>
      </c>
      <c r="C16" t="s">
        <v>42</v>
      </c>
      <c r="D16" s="18">
        <f>_xlfn.XLOOKUP(A16,[2]Sheet2!$A$4:$A$49,[2]Sheet2!$B$4:$B$49,0)</f>
        <v>0</v>
      </c>
      <c r="E16" s="16"/>
    </row>
    <row r="17" spans="1:5" x14ac:dyDescent="0.25">
      <c r="A17" s="3" t="s">
        <v>43</v>
      </c>
      <c r="B17" t="s">
        <v>39</v>
      </c>
      <c r="C17" t="s">
        <v>44</v>
      </c>
      <c r="D17" s="18">
        <f>_xlfn.XLOOKUP(A17,[2]Sheet2!$A$4:$A$49,[2]Sheet2!$B$4:$B$49,0)</f>
        <v>2</v>
      </c>
      <c r="E17" s="16"/>
    </row>
    <row r="18" spans="1:5" x14ac:dyDescent="0.25">
      <c r="A18" s="3" t="s">
        <v>45</v>
      </c>
      <c r="B18" t="s">
        <v>39</v>
      </c>
      <c r="C18" t="s">
        <v>46</v>
      </c>
      <c r="D18" s="18">
        <f>_xlfn.XLOOKUP(A18,[2]Sheet2!$A$4:$A$49,[2]Sheet2!$B$4:$B$49,0)</f>
        <v>2</v>
      </c>
      <c r="E18" s="16"/>
    </row>
    <row r="19" spans="1:5" x14ac:dyDescent="0.25">
      <c r="A19" s="3" t="s">
        <v>47</v>
      </c>
      <c r="B19" t="s">
        <v>39</v>
      </c>
      <c r="C19" t="s">
        <v>48</v>
      </c>
      <c r="D19" s="18">
        <f>_xlfn.XLOOKUP(A19,[2]Sheet2!$A$4:$A$49,[2]Sheet2!$B$4:$B$49,0)</f>
        <v>0</v>
      </c>
      <c r="E19" s="16"/>
    </row>
    <row r="20" spans="1:5" x14ac:dyDescent="0.25">
      <c r="A20" s="3" t="s">
        <v>49</v>
      </c>
      <c r="B20" t="s">
        <v>39</v>
      </c>
      <c r="C20" t="s">
        <v>50</v>
      </c>
      <c r="D20" s="18">
        <f>_xlfn.XLOOKUP(A20,[2]Sheet2!$A$4:$A$49,[2]Sheet2!$B$4:$B$49,0)</f>
        <v>10</v>
      </c>
      <c r="E20" s="16"/>
    </row>
    <row r="21" spans="1:5" x14ac:dyDescent="0.25">
      <c r="A21" s="3" t="s">
        <v>51</v>
      </c>
      <c r="B21" t="s">
        <v>39</v>
      </c>
      <c r="C21" t="s">
        <v>52</v>
      </c>
      <c r="D21" s="18">
        <f>_xlfn.XLOOKUP(A21,[2]Sheet2!$A$4:$A$49,[2]Sheet2!$B$4:$B$49,0)</f>
        <v>0</v>
      </c>
      <c r="E21" s="16"/>
    </row>
    <row r="22" spans="1:5" x14ac:dyDescent="0.25">
      <c r="A22" s="3" t="s">
        <v>53</v>
      </c>
      <c r="B22" t="s">
        <v>54</v>
      </c>
      <c r="C22" t="s">
        <v>55</v>
      </c>
      <c r="D22" s="18">
        <f>_xlfn.XLOOKUP(A22,[2]Sheet2!$A$4:$A$49,[2]Sheet2!$B$4:$B$49,0)</f>
        <v>1</v>
      </c>
      <c r="E22" s="16"/>
    </row>
    <row r="23" spans="1:5" x14ac:dyDescent="0.25">
      <c r="A23" s="3" t="s">
        <v>56</v>
      </c>
      <c r="B23" t="s">
        <v>57</v>
      </c>
      <c r="C23" t="s">
        <v>58</v>
      </c>
      <c r="D23" s="18">
        <f>_xlfn.XLOOKUP(A23,[2]Sheet2!$A$4:$A$49,[2]Sheet2!$B$4:$B$49,0)</f>
        <v>0</v>
      </c>
      <c r="E23" s="16"/>
    </row>
    <row r="24" spans="1:5" x14ac:dyDescent="0.25">
      <c r="A24" s="3" t="s">
        <v>59</v>
      </c>
      <c r="B24" t="s">
        <v>57</v>
      </c>
      <c r="C24" t="s">
        <v>60</v>
      </c>
      <c r="D24" s="18">
        <f>_xlfn.XLOOKUP(A24,[2]Sheet2!$A$4:$A$49,[2]Sheet2!$B$4:$B$49,0)</f>
        <v>0</v>
      </c>
      <c r="E24" s="16"/>
    </row>
    <row r="25" spans="1:5" x14ac:dyDescent="0.25">
      <c r="A25" s="3" t="s">
        <v>61</v>
      </c>
      <c r="B25" t="s">
        <v>57</v>
      </c>
      <c r="C25" t="s">
        <v>62</v>
      </c>
      <c r="D25" s="18">
        <f>_xlfn.XLOOKUP(A25,[2]Sheet2!$A$4:$A$49,[2]Sheet2!$B$4:$B$49,0)</f>
        <v>0</v>
      </c>
      <c r="E25" s="16"/>
    </row>
    <row r="26" spans="1:5" x14ac:dyDescent="0.25">
      <c r="A26" s="3" t="s">
        <v>63</v>
      </c>
      <c r="B26" t="s">
        <v>57</v>
      </c>
      <c r="C26" t="s">
        <v>64</v>
      </c>
      <c r="D26" s="18">
        <f>_xlfn.XLOOKUP(A26,[2]Sheet2!$A$4:$A$49,[2]Sheet2!$B$4:$B$49,0)</f>
        <v>0</v>
      </c>
      <c r="E26" s="16"/>
    </row>
    <row r="27" spans="1:5" x14ac:dyDescent="0.25">
      <c r="A27" s="3" t="s">
        <v>65</v>
      </c>
      <c r="B27" t="s">
        <v>57</v>
      </c>
      <c r="C27" t="s">
        <v>66</v>
      </c>
      <c r="D27" s="18">
        <f>_xlfn.XLOOKUP(A27,[2]Sheet2!$A$4:$A$49,[2]Sheet2!$B$4:$B$49,0)</f>
        <v>0</v>
      </c>
      <c r="E27" s="16"/>
    </row>
    <row r="28" spans="1:5" x14ac:dyDescent="0.25">
      <c r="A28" s="3" t="s">
        <v>67</v>
      </c>
      <c r="B28" t="s">
        <v>68</v>
      </c>
      <c r="C28" t="s">
        <v>69</v>
      </c>
      <c r="D28" s="18">
        <f>_xlfn.XLOOKUP(A28,[2]Sheet2!$A$4:$A$49,[2]Sheet2!$B$4:$B$49,0)</f>
        <v>0</v>
      </c>
      <c r="E28" s="16"/>
    </row>
    <row r="29" spans="1:5" x14ac:dyDescent="0.25">
      <c r="A29" s="3" t="s">
        <v>70</v>
      </c>
      <c r="B29" t="s">
        <v>68</v>
      </c>
      <c r="C29" t="s">
        <v>71</v>
      </c>
      <c r="D29" s="18">
        <f>_xlfn.XLOOKUP(A29,[2]Sheet2!$A$4:$A$49,[2]Sheet2!$B$4:$B$49,0)</f>
        <v>0</v>
      </c>
      <c r="E29" s="16"/>
    </row>
    <row r="30" spans="1:5" x14ac:dyDescent="0.25">
      <c r="A30" s="3" t="s">
        <v>72</v>
      </c>
      <c r="B30" t="s">
        <v>73</v>
      </c>
      <c r="C30" t="s">
        <v>74</v>
      </c>
      <c r="D30" s="18">
        <f>_xlfn.XLOOKUP(A30,[2]Sheet2!$A$4:$A$49,[2]Sheet2!$B$4:$B$49,0)</f>
        <v>6</v>
      </c>
      <c r="E30" s="16"/>
    </row>
    <row r="31" spans="1:5" x14ac:dyDescent="0.25">
      <c r="A31" s="3" t="s">
        <v>75</v>
      </c>
      <c r="B31" t="s">
        <v>73</v>
      </c>
      <c r="C31" t="s">
        <v>76</v>
      </c>
      <c r="D31" s="18">
        <f>_xlfn.XLOOKUP(A31,[2]Sheet2!$A$4:$A$49,[2]Sheet2!$B$4:$B$49,0)</f>
        <v>5</v>
      </c>
      <c r="E31" s="16"/>
    </row>
    <row r="32" spans="1:5" x14ac:dyDescent="0.25">
      <c r="A32" s="3" t="s">
        <v>77</v>
      </c>
      <c r="B32" t="s">
        <v>78</v>
      </c>
      <c r="C32" t="s">
        <v>79</v>
      </c>
      <c r="D32" s="18">
        <f>_xlfn.XLOOKUP(A32,[2]Sheet2!$A$4:$A$49,[2]Sheet2!$B$4:$B$49,0)</f>
        <v>0</v>
      </c>
      <c r="E32" s="16"/>
    </row>
    <row r="33" spans="1:5" x14ac:dyDescent="0.25">
      <c r="A33" s="3" t="s">
        <v>80</v>
      </c>
      <c r="B33" t="s">
        <v>78</v>
      </c>
      <c r="C33" t="s">
        <v>81</v>
      </c>
      <c r="D33" s="18">
        <f>_xlfn.XLOOKUP(A33,[2]Sheet2!$A$4:$A$49,[2]Sheet2!$B$4:$B$49,0)</f>
        <v>0</v>
      </c>
      <c r="E33" s="16"/>
    </row>
    <row r="34" spans="1:5" x14ac:dyDescent="0.25">
      <c r="A34" s="3" t="s">
        <v>82</v>
      </c>
      <c r="B34" t="s">
        <v>83</v>
      </c>
      <c r="C34" t="s">
        <v>84</v>
      </c>
      <c r="D34" s="18">
        <f>_xlfn.XLOOKUP(A34,[2]Sheet2!$A$4:$A$49,[2]Sheet2!$B$4:$B$49,0)</f>
        <v>0</v>
      </c>
      <c r="E34" s="16"/>
    </row>
    <row r="35" spans="1:5" x14ac:dyDescent="0.25">
      <c r="A35" s="3" t="s">
        <v>85</v>
      </c>
      <c r="B35" t="s">
        <v>83</v>
      </c>
      <c r="C35" t="s">
        <v>86</v>
      </c>
      <c r="D35" s="18">
        <f>_xlfn.XLOOKUP(A35,[2]Sheet2!$A$4:$A$49,[2]Sheet2!$B$4:$B$49,0)</f>
        <v>0</v>
      </c>
      <c r="E35" s="16"/>
    </row>
    <row r="36" spans="1:5" x14ac:dyDescent="0.25">
      <c r="A36" s="3" t="s">
        <v>87</v>
      </c>
      <c r="B36" t="s">
        <v>88</v>
      </c>
      <c r="C36" t="s">
        <v>89</v>
      </c>
      <c r="D36" s="18">
        <f>_xlfn.XLOOKUP(A36,[2]Sheet2!$A$4:$A$49,[2]Sheet2!$B$4:$B$49,0)</f>
        <v>1</v>
      </c>
      <c r="E36" s="16"/>
    </row>
    <row r="37" spans="1:5" x14ac:dyDescent="0.25">
      <c r="A37" s="3" t="s">
        <v>90</v>
      </c>
      <c r="B37" t="s">
        <v>91</v>
      </c>
      <c r="C37" t="s">
        <v>92</v>
      </c>
      <c r="D37" s="18">
        <f>_xlfn.XLOOKUP(A37,[2]Sheet2!$A$4:$A$49,[2]Sheet2!$B$4:$B$49,0)</f>
        <v>0</v>
      </c>
      <c r="E37" s="16"/>
    </row>
    <row r="38" spans="1:5" x14ac:dyDescent="0.25">
      <c r="A38" s="3" t="s">
        <v>93</v>
      </c>
      <c r="B38" t="s">
        <v>91</v>
      </c>
      <c r="C38" t="s">
        <v>94</v>
      </c>
      <c r="D38" s="18">
        <f>_xlfn.XLOOKUP(A38,[2]Sheet2!$A$4:$A$49,[2]Sheet2!$B$4:$B$49,0)</f>
        <v>0</v>
      </c>
      <c r="E38" s="16"/>
    </row>
    <row r="39" spans="1:5" x14ac:dyDescent="0.25">
      <c r="A39" s="3" t="s">
        <v>95</v>
      </c>
      <c r="B39" t="s">
        <v>91</v>
      </c>
      <c r="C39" t="s">
        <v>96</v>
      </c>
      <c r="D39" s="18">
        <f>_xlfn.XLOOKUP(A39,[2]Sheet2!$A$4:$A$49,[2]Sheet2!$B$4:$B$49,0)</f>
        <v>0</v>
      </c>
      <c r="E39" s="16"/>
    </row>
    <row r="40" spans="1:5" x14ac:dyDescent="0.25">
      <c r="A40" s="3" t="s">
        <v>97</v>
      </c>
      <c r="B40" t="s">
        <v>98</v>
      </c>
      <c r="C40" t="s">
        <v>99</v>
      </c>
      <c r="D40" s="18">
        <f>_xlfn.XLOOKUP(A40,[2]Sheet2!$A$4:$A$49,[2]Sheet2!$B$4:$B$49,0)</f>
        <v>0</v>
      </c>
      <c r="E40" s="16"/>
    </row>
    <row r="41" spans="1:5" x14ac:dyDescent="0.25">
      <c r="A41" s="3" t="s">
        <v>100</v>
      </c>
      <c r="B41" t="s">
        <v>98</v>
      </c>
      <c r="C41" t="s">
        <v>101</v>
      </c>
      <c r="D41" s="18">
        <f>_xlfn.XLOOKUP(A41,[2]Sheet2!$A$4:$A$49,[2]Sheet2!$B$4:$B$49,0)</f>
        <v>0</v>
      </c>
      <c r="E41" s="16"/>
    </row>
    <row r="42" spans="1:5" x14ac:dyDescent="0.25">
      <c r="A42" s="3" t="s">
        <v>102</v>
      </c>
      <c r="B42" t="s">
        <v>103</v>
      </c>
      <c r="C42" t="s">
        <v>104</v>
      </c>
      <c r="D42" s="18">
        <f>_xlfn.XLOOKUP(A42,[2]Sheet2!$A$4:$A$49,[2]Sheet2!$B$4:$B$49,0)</f>
        <v>0</v>
      </c>
      <c r="E42" s="16"/>
    </row>
    <row r="43" spans="1:5" x14ac:dyDescent="0.25">
      <c r="A43" s="3" t="s">
        <v>105</v>
      </c>
      <c r="B43" t="s">
        <v>106</v>
      </c>
      <c r="C43" t="s">
        <v>107</v>
      </c>
      <c r="D43" s="18">
        <f>_xlfn.XLOOKUP(A43,[2]Sheet2!$A$4:$A$49,[2]Sheet2!$B$4:$B$49,0)</f>
        <v>0</v>
      </c>
      <c r="E43" s="16"/>
    </row>
    <row r="44" spans="1:5" x14ac:dyDescent="0.25">
      <c r="A44" s="3" t="s">
        <v>108</v>
      </c>
      <c r="B44" t="s">
        <v>109</v>
      </c>
      <c r="C44" t="s">
        <v>110</v>
      </c>
      <c r="D44" s="18">
        <f>_xlfn.XLOOKUP(A44,[2]Sheet2!$A$4:$A$49,[2]Sheet2!$B$4:$B$49,0)</f>
        <v>1</v>
      </c>
      <c r="E44" s="16"/>
    </row>
    <row r="45" spans="1:5" x14ac:dyDescent="0.25">
      <c r="A45" s="3" t="s">
        <v>111</v>
      </c>
      <c r="B45" t="s">
        <v>112</v>
      </c>
      <c r="C45" t="s">
        <v>113</v>
      </c>
      <c r="D45" s="18">
        <f>_xlfn.XLOOKUP(A45,[2]Sheet2!$A$4:$A$49,[2]Sheet2!$B$4:$B$49,0)</f>
        <v>53</v>
      </c>
      <c r="E45" s="16"/>
    </row>
    <row r="46" spans="1:5" x14ac:dyDescent="0.25">
      <c r="A46" s="3" t="s">
        <v>114</v>
      </c>
      <c r="B46" t="s">
        <v>115</v>
      </c>
      <c r="C46" t="s">
        <v>116</v>
      </c>
      <c r="D46" s="18">
        <f>_xlfn.XLOOKUP(A46,[2]Sheet2!$A$4:$A$49,[2]Sheet2!$B$4:$B$49,0)</f>
        <v>0</v>
      </c>
      <c r="E46" s="16"/>
    </row>
    <row r="47" spans="1:5" x14ac:dyDescent="0.25">
      <c r="A47" s="3" t="s">
        <v>117</v>
      </c>
      <c r="B47" t="s">
        <v>118</v>
      </c>
      <c r="C47" t="s">
        <v>119</v>
      </c>
      <c r="D47" s="18">
        <f>_xlfn.XLOOKUP(A47,[2]Sheet2!$A$4:$A$49,[2]Sheet2!$B$4:$B$49,0)</f>
        <v>17</v>
      </c>
      <c r="E47" s="16"/>
    </row>
    <row r="48" spans="1:5" x14ac:dyDescent="0.25">
      <c r="A48" s="3" t="s">
        <v>120</v>
      </c>
      <c r="B48" t="s">
        <v>121</v>
      </c>
      <c r="C48" t="s">
        <v>122</v>
      </c>
      <c r="D48" s="18">
        <f>_xlfn.XLOOKUP(A48,[2]Sheet2!$A$4:$A$49,[2]Sheet2!$B$4:$B$49,0)</f>
        <v>1</v>
      </c>
      <c r="E48" s="16"/>
    </row>
    <row r="49" spans="1:5" x14ac:dyDescent="0.25">
      <c r="A49" s="3" t="s">
        <v>123</v>
      </c>
      <c r="B49" t="s">
        <v>124</v>
      </c>
      <c r="C49" t="s">
        <v>125</v>
      </c>
      <c r="D49" s="18">
        <f>_xlfn.XLOOKUP(A49,[2]Sheet2!$A$4:$A$49,[2]Sheet2!$B$4:$B$49,0)</f>
        <v>1</v>
      </c>
      <c r="E49" s="16"/>
    </row>
    <row r="50" spans="1:5" x14ac:dyDescent="0.25">
      <c r="A50" s="3" t="s">
        <v>126</v>
      </c>
      <c r="B50" t="s">
        <v>124</v>
      </c>
      <c r="C50" t="s">
        <v>127</v>
      </c>
      <c r="D50" s="18">
        <f>_xlfn.XLOOKUP(A50,[2]Sheet2!$A$4:$A$49,[2]Sheet2!$B$4:$B$49,0)</f>
        <v>0</v>
      </c>
      <c r="E50" s="16"/>
    </row>
    <row r="51" spans="1:5" x14ac:dyDescent="0.25">
      <c r="A51" s="3" t="s">
        <v>128</v>
      </c>
      <c r="B51" t="s">
        <v>124</v>
      </c>
      <c r="C51" t="s">
        <v>129</v>
      </c>
      <c r="D51" s="18">
        <f>_xlfn.XLOOKUP(A51,[2]Sheet2!$A$4:$A$49,[2]Sheet2!$B$4:$B$49,0)</f>
        <v>0</v>
      </c>
      <c r="E51" s="16"/>
    </row>
    <row r="52" spans="1:5" x14ac:dyDescent="0.25">
      <c r="A52" s="3" t="s">
        <v>130</v>
      </c>
      <c r="B52" t="s">
        <v>124</v>
      </c>
      <c r="C52" t="s">
        <v>131</v>
      </c>
      <c r="D52" s="18">
        <f>_xlfn.XLOOKUP(A52,[2]Sheet2!$A$4:$A$49,[2]Sheet2!$B$4:$B$49,0)</f>
        <v>0</v>
      </c>
      <c r="E52" s="16"/>
    </row>
    <row r="53" spans="1:5" x14ac:dyDescent="0.25">
      <c r="A53" s="3" t="s">
        <v>132</v>
      </c>
      <c r="B53" t="s">
        <v>124</v>
      </c>
      <c r="C53" t="s">
        <v>133</v>
      </c>
      <c r="D53" s="18">
        <f>_xlfn.XLOOKUP(A53,[2]Sheet2!$A$4:$A$49,[2]Sheet2!$B$4:$B$49,0)</f>
        <v>0</v>
      </c>
      <c r="E53" s="16"/>
    </row>
    <row r="54" spans="1:5" x14ac:dyDescent="0.25">
      <c r="A54" s="3" t="s">
        <v>134</v>
      </c>
      <c r="B54" t="s">
        <v>135</v>
      </c>
      <c r="C54" t="s">
        <v>136</v>
      </c>
      <c r="D54" s="18">
        <f>_xlfn.XLOOKUP(A54,[2]Sheet2!$A$4:$A$49,[2]Sheet2!$B$4:$B$49,0)</f>
        <v>0</v>
      </c>
      <c r="E54" s="16"/>
    </row>
    <row r="55" spans="1:5" x14ac:dyDescent="0.25">
      <c r="A55" s="3" t="s">
        <v>137</v>
      </c>
      <c r="B55" t="s">
        <v>135</v>
      </c>
      <c r="C55" t="s">
        <v>138</v>
      </c>
      <c r="D55" s="18">
        <f>_xlfn.XLOOKUP(A55,[2]Sheet2!$A$4:$A$49,[2]Sheet2!$B$4:$B$49,0)</f>
        <v>9</v>
      </c>
      <c r="E55" s="16"/>
    </row>
    <row r="56" spans="1:5" x14ac:dyDescent="0.25">
      <c r="A56" s="3" t="s">
        <v>139</v>
      </c>
      <c r="B56" t="s">
        <v>135</v>
      </c>
      <c r="C56" t="s">
        <v>140</v>
      </c>
      <c r="D56" s="18">
        <f>_xlfn.XLOOKUP(A56,[2]Sheet2!$A$4:$A$49,[2]Sheet2!$B$4:$B$49,0)</f>
        <v>1</v>
      </c>
      <c r="E56" s="16"/>
    </row>
    <row r="57" spans="1:5" x14ac:dyDescent="0.25">
      <c r="A57" s="3" t="s">
        <v>141</v>
      </c>
      <c r="B57" t="s">
        <v>135</v>
      </c>
      <c r="C57" t="s">
        <v>142</v>
      </c>
      <c r="D57" s="18">
        <f>_xlfn.XLOOKUP(A57,[2]Sheet2!$A$4:$A$49,[2]Sheet2!$B$4:$B$49,0)</f>
        <v>0</v>
      </c>
      <c r="E57" s="16"/>
    </row>
    <row r="58" spans="1:5" x14ac:dyDescent="0.25">
      <c r="A58" s="3" t="s">
        <v>143</v>
      </c>
      <c r="B58" t="s">
        <v>135</v>
      </c>
      <c r="C58" t="s">
        <v>144</v>
      </c>
      <c r="D58" s="18">
        <f>_xlfn.XLOOKUP(A58,[2]Sheet2!$A$4:$A$49,[2]Sheet2!$B$4:$B$49,0)</f>
        <v>8</v>
      </c>
      <c r="E58" s="16"/>
    </row>
    <row r="59" spans="1:5" x14ac:dyDescent="0.25">
      <c r="A59" s="3" t="s">
        <v>145</v>
      </c>
      <c r="B59" t="s">
        <v>135</v>
      </c>
      <c r="C59" t="s">
        <v>146</v>
      </c>
      <c r="D59" s="18">
        <f>_xlfn.XLOOKUP(A59,[2]Sheet2!$A$4:$A$49,[2]Sheet2!$B$4:$B$49,0)</f>
        <v>0</v>
      </c>
      <c r="E59" s="16"/>
    </row>
    <row r="60" spans="1:5" x14ac:dyDescent="0.25">
      <c r="A60" s="3" t="s">
        <v>147</v>
      </c>
      <c r="B60" t="s">
        <v>135</v>
      </c>
      <c r="C60" t="s">
        <v>148</v>
      </c>
      <c r="D60" s="18">
        <f>_xlfn.XLOOKUP(A60,[2]Sheet2!$A$4:$A$49,[2]Sheet2!$B$4:$B$49,0)</f>
        <v>0</v>
      </c>
      <c r="E60" s="16"/>
    </row>
    <row r="61" spans="1:5" x14ac:dyDescent="0.25">
      <c r="A61" s="3" t="s">
        <v>149</v>
      </c>
      <c r="B61" t="s">
        <v>135</v>
      </c>
      <c r="C61" t="s">
        <v>150</v>
      </c>
      <c r="D61" s="18">
        <f>_xlfn.XLOOKUP(A61,[2]Sheet2!$A$4:$A$49,[2]Sheet2!$B$4:$B$49,0)</f>
        <v>5</v>
      </c>
      <c r="E61" s="16"/>
    </row>
    <row r="62" spans="1:5" x14ac:dyDescent="0.25">
      <c r="A62" s="3" t="s">
        <v>151</v>
      </c>
      <c r="B62" t="s">
        <v>135</v>
      </c>
      <c r="C62" t="s">
        <v>152</v>
      </c>
      <c r="D62" s="18">
        <f>_xlfn.XLOOKUP(A62,[2]Sheet2!$A$4:$A$49,[2]Sheet2!$B$4:$B$49,0)</f>
        <v>0</v>
      </c>
      <c r="E62" s="16"/>
    </row>
    <row r="63" spans="1:5" x14ac:dyDescent="0.25">
      <c r="A63" s="3" t="s">
        <v>153</v>
      </c>
      <c r="B63" t="s">
        <v>135</v>
      </c>
      <c r="C63" t="s">
        <v>154</v>
      </c>
      <c r="D63" s="18">
        <f>_xlfn.XLOOKUP(A63,[2]Sheet2!$A$4:$A$49,[2]Sheet2!$B$4:$B$49,0)</f>
        <v>0</v>
      </c>
      <c r="E63" s="16"/>
    </row>
    <row r="64" spans="1:5" x14ac:dyDescent="0.25">
      <c r="A64" s="3" t="s">
        <v>155</v>
      </c>
      <c r="B64" t="s">
        <v>135</v>
      </c>
      <c r="C64" t="s">
        <v>156</v>
      </c>
      <c r="D64" s="18">
        <f>_xlfn.XLOOKUP(A64,[2]Sheet2!$A$4:$A$49,[2]Sheet2!$B$4:$B$49,0)</f>
        <v>0</v>
      </c>
      <c r="E64" s="16"/>
    </row>
    <row r="65" spans="1:5" x14ac:dyDescent="0.25">
      <c r="A65" s="3" t="s">
        <v>157</v>
      </c>
      <c r="B65" t="s">
        <v>135</v>
      </c>
      <c r="C65" t="s">
        <v>158</v>
      </c>
      <c r="D65" s="18">
        <f>_xlfn.XLOOKUP(A65,[2]Sheet2!$A$4:$A$49,[2]Sheet2!$B$4:$B$49,0)</f>
        <v>2</v>
      </c>
      <c r="E65" s="16"/>
    </row>
    <row r="66" spans="1:5" x14ac:dyDescent="0.25">
      <c r="A66" s="3" t="s">
        <v>159</v>
      </c>
      <c r="B66" t="s">
        <v>135</v>
      </c>
      <c r="C66" t="s">
        <v>160</v>
      </c>
      <c r="D66" s="18">
        <f>_xlfn.XLOOKUP(A66,[2]Sheet2!$A$4:$A$49,[2]Sheet2!$B$4:$B$49,0)</f>
        <v>10</v>
      </c>
      <c r="E66" s="16"/>
    </row>
    <row r="67" spans="1:5" x14ac:dyDescent="0.25">
      <c r="A67" s="3" t="s">
        <v>161</v>
      </c>
      <c r="B67" t="s">
        <v>135</v>
      </c>
      <c r="C67" t="s">
        <v>162</v>
      </c>
      <c r="D67" s="18">
        <f>_xlfn.XLOOKUP(A67,[2]Sheet2!$A$4:$A$49,[2]Sheet2!$B$4:$B$49,0)</f>
        <v>0</v>
      </c>
      <c r="E67" s="16"/>
    </row>
    <row r="68" spans="1:5" x14ac:dyDescent="0.25">
      <c r="A68" s="3" t="s">
        <v>163</v>
      </c>
      <c r="B68" t="s">
        <v>135</v>
      </c>
      <c r="C68" t="s">
        <v>164</v>
      </c>
      <c r="D68" s="18">
        <f>_xlfn.XLOOKUP(A68,[2]Sheet2!$A$4:$A$49,[2]Sheet2!$B$4:$B$49,0)</f>
        <v>0</v>
      </c>
      <c r="E68" s="16"/>
    </row>
    <row r="69" spans="1:5" x14ac:dyDescent="0.25">
      <c r="A69" s="3" t="s">
        <v>165</v>
      </c>
      <c r="B69" t="s">
        <v>166</v>
      </c>
      <c r="C69" t="s">
        <v>167</v>
      </c>
      <c r="D69" s="18">
        <f>_xlfn.XLOOKUP(A69,[2]Sheet2!$A$4:$A$49,[2]Sheet2!$B$4:$B$49,0)</f>
        <v>1</v>
      </c>
      <c r="E69" s="16"/>
    </row>
    <row r="70" spans="1:5" x14ac:dyDescent="0.25">
      <c r="A70" s="3" t="s">
        <v>168</v>
      </c>
      <c r="B70" t="s">
        <v>166</v>
      </c>
      <c r="C70" t="s">
        <v>169</v>
      </c>
      <c r="D70" s="18">
        <f>_xlfn.XLOOKUP(A70,[2]Sheet2!$A$4:$A$49,[2]Sheet2!$B$4:$B$49,0)</f>
        <v>0</v>
      </c>
      <c r="E70" s="16"/>
    </row>
    <row r="71" spans="1:5" x14ac:dyDescent="0.25">
      <c r="A71" s="3" t="s">
        <v>170</v>
      </c>
      <c r="B71" t="s">
        <v>166</v>
      </c>
      <c r="C71" t="s">
        <v>171</v>
      </c>
      <c r="D71" s="18">
        <f>_xlfn.XLOOKUP(A71,[2]Sheet2!$A$4:$A$49,[2]Sheet2!$B$4:$B$49,0)</f>
        <v>0</v>
      </c>
      <c r="E71" s="16"/>
    </row>
    <row r="72" spans="1:5" x14ac:dyDescent="0.25">
      <c r="A72" s="3" t="s">
        <v>172</v>
      </c>
      <c r="B72" t="s">
        <v>173</v>
      </c>
      <c r="C72" t="s">
        <v>174</v>
      </c>
      <c r="D72" s="18">
        <f>_xlfn.XLOOKUP(A72,[2]Sheet2!$A$4:$A$49,[2]Sheet2!$B$4:$B$49,0)</f>
        <v>2</v>
      </c>
      <c r="E72" s="16"/>
    </row>
    <row r="73" spans="1:5" x14ac:dyDescent="0.25">
      <c r="A73" s="3" t="s">
        <v>175</v>
      </c>
      <c r="B73" t="s">
        <v>173</v>
      </c>
      <c r="C73" t="s">
        <v>176</v>
      </c>
      <c r="D73" s="18">
        <f>_xlfn.XLOOKUP(A73,[2]Sheet2!$A$4:$A$49,[2]Sheet2!$B$4:$B$49,0)</f>
        <v>0</v>
      </c>
      <c r="E73" s="16"/>
    </row>
    <row r="74" spans="1:5" x14ac:dyDescent="0.25">
      <c r="A74" s="3" t="s">
        <v>177</v>
      </c>
      <c r="B74" t="s">
        <v>173</v>
      </c>
      <c r="C74" t="s">
        <v>178</v>
      </c>
      <c r="D74" s="18">
        <f>_xlfn.XLOOKUP(A74,[2]Sheet2!$A$4:$A$49,[2]Sheet2!$B$4:$B$49,0)</f>
        <v>0</v>
      </c>
      <c r="E74" s="16"/>
    </row>
    <row r="75" spans="1:5" x14ac:dyDescent="0.25">
      <c r="A75" s="3" t="s">
        <v>179</v>
      </c>
      <c r="B75" t="s">
        <v>180</v>
      </c>
      <c r="C75" t="s">
        <v>181</v>
      </c>
      <c r="D75" s="18">
        <f>_xlfn.XLOOKUP(A75,[2]Sheet2!$A$4:$A$49,[2]Sheet2!$B$4:$B$49,0)</f>
        <v>0</v>
      </c>
      <c r="E75" s="16"/>
    </row>
    <row r="76" spans="1:5" x14ac:dyDescent="0.25">
      <c r="A76" s="3" t="s">
        <v>182</v>
      </c>
      <c r="B76" t="s">
        <v>183</v>
      </c>
      <c r="C76" t="s">
        <v>184</v>
      </c>
      <c r="D76" s="18">
        <f>_xlfn.XLOOKUP(A76,[2]Sheet2!$A$4:$A$49,[2]Sheet2!$B$4:$B$49,0)</f>
        <v>0</v>
      </c>
      <c r="E76" s="16"/>
    </row>
    <row r="77" spans="1:5" x14ac:dyDescent="0.25">
      <c r="A77" s="3" t="s">
        <v>185</v>
      </c>
      <c r="B77" t="s">
        <v>183</v>
      </c>
      <c r="C77" t="s">
        <v>186</v>
      </c>
      <c r="D77" s="18">
        <f>_xlfn.XLOOKUP(A77,[2]Sheet2!$A$4:$A$49,[2]Sheet2!$B$4:$B$49,0)</f>
        <v>0</v>
      </c>
      <c r="E77" s="16"/>
    </row>
    <row r="78" spans="1:5" x14ac:dyDescent="0.25">
      <c r="A78" s="3" t="s">
        <v>187</v>
      </c>
      <c r="B78" t="s">
        <v>188</v>
      </c>
      <c r="C78" t="s">
        <v>189</v>
      </c>
      <c r="D78" s="18">
        <f>_xlfn.XLOOKUP(A78,[2]Sheet2!$A$4:$A$49,[2]Sheet2!$B$4:$B$49,0)</f>
        <v>1</v>
      </c>
      <c r="E78" s="16"/>
    </row>
    <row r="79" spans="1:5" x14ac:dyDescent="0.25">
      <c r="A79" s="3" t="s">
        <v>190</v>
      </c>
      <c r="B79" t="s">
        <v>191</v>
      </c>
      <c r="C79" t="s">
        <v>192</v>
      </c>
      <c r="D79" s="18">
        <f>_xlfn.XLOOKUP(A79,[2]Sheet2!$A$4:$A$49,[2]Sheet2!$B$4:$B$49,0)</f>
        <v>0</v>
      </c>
      <c r="E79" s="16"/>
    </row>
    <row r="80" spans="1:5" x14ac:dyDescent="0.25">
      <c r="A80" s="3" t="s">
        <v>193</v>
      </c>
      <c r="B80" t="s">
        <v>194</v>
      </c>
      <c r="C80" t="s">
        <v>195</v>
      </c>
      <c r="D80" s="18">
        <f>_xlfn.XLOOKUP(A80,[2]Sheet2!$A$4:$A$49,[2]Sheet2!$B$4:$B$49,0)</f>
        <v>1</v>
      </c>
      <c r="E80" s="16"/>
    </row>
    <row r="81" spans="1:5" x14ac:dyDescent="0.25">
      <c r="A81" s="3" t="s">
        <v>196</v>
      </c>
      <c r="B81" t="s">
        <v>194</v>
      </c>
      <c r="C81" t="s">
        <v>197</v>
      </c>
      <c r="D81" s="18">
        <f>_xlfn.XLOOKUP(A81,[2]Sheet2!$A$4:$A$49,[2]Sheet2!$B$4:$B$49,0)</f>
        <v>0</v>
      </c>
      <c r="E81" s="16"/>
    </row>
    <row r="82" spans="1:5" x14ac:dyDescent="0.25">
      <c r="A82" s="3" t="s">
        <v>198</v>
      </c>
      <c r="B82" t="s">
        <v>199</v>
      </c>
      <c r="C82" t="s">
        <v>200</v>
      </c>
      <c r="D82" s="18">
        <f>_xlfn.XLOOKUP(A82,[2]Sheet2!$A$4:$A$49,[2]Sheet2!$B$4:$B$49,0)</f>
        <v>0</v>
      </c>
      <c r="E82" s="16"/>
    </row>
    <row r="83" spans="1:5" x14ac:dyDescent="0.25">
      <c r="A83" s="3" t="s">
        <v>201</v>
      </c>
      <c r="B83" t="s">
        <v>202</v>
      </c>
      <c r="C83" t="s">
        <v>203</v>
      </c>
      <c r="D83" s="18">
        <f>_xlfn.XLOOKUP(A83,[2]Sheet2!$A$4:$A$49,[2]Sheet2!$B$4:$B$49,0)</f>
        <v>20</v>
      </c>
      <c r="E83" s="16"/>
    </row>
    <row r="84" spans="1:5" x14ac:dyDescent="0.25">
      <c r="A84" s="3" t="s">
        <v>204</v>
      </c>
      <c r="B84" t="s">
        <v>205</v>
      </c>
      <c r="C84" t="s">
        <v>206</v>
      </c>
      <c r="D84" s="18">
        <f>_xlfn.XLOOKUP(A84,[2]Sheet2!$A$4:$A$49,[2]Sheet2!$B$4:$B$49,0)</f>
        <v>0</v>
      </c>
      <c r="E84" s="16"/>
    </row>
    <row r="85" spans="1:5" x14ac:dyDescent="0.25">
      <c r="A85" s="3" t="s">
        <v>207</v>
      </c>
      <c r="B85" t="s">
        <v>205</v>
      </c>
      <c r="C85" t="s">
        <v>208</v>
      </c>
      <c r="D85" s="18">
        <f>_xlfn.XLOOKUP(A85,[2]Sheet2!$A$4:$A$49,[2]Sheet2!$B$4:$B$49,0)</f>
        <v>0</v>
      </c>
      <c r="E85" s="16"/>
    </row>
    <row r="86" spans="1:5" x14ac:dyDescent="0.25">
      <c r="A86" s="3" t="s">
        <v>209</v>
      </c>
      <c r="B86" t="s">
        <v>210</v>
      </c>
      <c r="C86" t="s">
        <v>211</v>
      </c>
      <c r="D86" s="18">
        <f>_xlfn.XLOOKUP(A86,[2]Sheet2!$A$4:$A$49,[2]Sheet2!$B$4:$B$49,0)</f>
        <v>0</v>
      </c>
      <c r="E86" s="16"/>
    </row>
    <row r="87" spans="1:5" x14ac:dyDescent="0.25">
      <c r="A87" s="3" t="s">
        <v>212</v>
      </c>
      <c r="B87" t="s">
        <v>210</v>
      </c>
      <c r="C87" t="s">
        <v>213</v>
      </c>
      <c r="D87" s="18">
        <f>_xlfn.XLOOKUP(A87,[2]Sheet2!$A$4:$A$49,[2]Sheet2!$B$4:$B$49,0)</f>
        <v>0</v>
      </c>
      <c r="E87" s="16"/>
    </row>
    <row r="88" spans="1:5" x14ac:dyDescent="0.25">
      <c r="A88" s="3" t="s">
        <v>214</v>
      </c>
      <c r="B88" t="s">
        <v>210</v>
      </c>
      <c r="C88" t="s">
        <v>215</v>
      </c>
      <c r="D88" s="18">
        <f>_xlfn.XLOOKUP(A88,[2]Sheet2!$A$4:$A$49,[2]Sheet2!$B$4:$B$49,0)</f>
        <v>0</v>
      </c>
      <c r="E88" s="16"/>
    </row>
    <row r="89" spans="1:5" x14ac:dyDescent="0.25">
      <c r="A89" s="3" t="s">
        <v>216</v>
      </c>
      <c r="B89" t="s">
        <v>210</v>
      </c>
      <c r="C89" t="s">
        <v>217</v>
      </c>
      <c r="D89" s="18">
        <f>_xlfn.XLOOKUP(A89,[2]Sheet2!$A$4:$A$49,[2]Sheet2!$B$4:$B$49,0)</f>
        <v>0</v>
      </c>
      <c r="E89" s="16"/>
    </row>
    <row r="90" spans="1:5" x14ac:dyDescent="0.25">
      <c r="A90" s="3" t="s">
        <v>218</v>
      </c>
      <c r="B90" t="s">
        <v>210</v>
      </c>
      <c r="C90" t="s">
        <v>219</v>
      </c>
      <c r="D90" s="18">
        <f>_xlfn.XLOOKUP(A90,[2]Sheet2!$A$4:$A$49,[2]Sheet2!$B$4:$B$49,0)</f>
        <v>0</v>
      </c>
      <c r="E90" s="16"/>
    </row>
    <row r="91" spans="1:5" x14ac:dyDescent="0.25">
      <c r="A91" s="3" t="s">
        <v>220</v>
      </c>
      <c r="B91" t="s">
        <v>221</v>
      </c>
      <c r="C91" t="s">
        <v>222</v>
      </c>
      <c r="D91" s="18">
        <f>_xlfn.XLOOKUP(A91,[2]Sheet2!$A$4:$A$49,[2]Sheet2!$B$4:$B$49,0)</f>
        <v>0</v>
      </c>
      <c r="E91" s="16"/>
    </row>
    <row r="92" spans="1:5" x14ac:dyDescent="0.25">
      <c r="A92" s="3" t="s">
        <v>223</v>
      </c>
      <c r="B92" t="s">
        <v>224</v>
      </c>
      <c r="C92" t="s">
        <v>225</v>
      </c>
      <c r="D92" s="18">
        <f>_xlfn.XLOOKUP(A92,[2]Sheet2!$A$4:$A$49,[2]Sheet2!$B$4:$B$49,0)</f>
        <v>1</v>
      </c>
      <c r="E92" s="16"/>
    </row>
    <row r="93" spans="1:5" x14ac:dyDescent="0.25">
      <c r="A93" s="3" t="s">
        <v>226</v>
      </c>
      <c r="B93" t="s">
        <v>224</v>
      </c>
      <c r="C93" t="s">
        <v>227</v>
      </c>
      <c r="D93" s="18">
        <f>_xlfn.XLOOKUP(A93,[2]Sheet2!$A$4:$A$49,[2]Sheet2!$B$4:$B$49,0)</f>
        <v>0</v>
      </c>
      <c r="E93" s="16"/>
    </row>
    <row r="94" spans="1:5" x14ac:dyDescent="0.25">
      <c r="A94" s="3" t="s">
        <v>228</v>
      </c>
      <c r="B94" t="s">
        <v>224</v>
      </c>
      <c r="C94" t="s">
        <v>229</v>
      </c>
      <c r="D94" s="18">
        <f>_xlfn.XLOOKUP(A94,[2]Sheet2!$A$4:$A$49,[2]Sheet2!$B$4:$B$49,0)</f>
        <v>0</v>
      </c>
      <c r="E94" s="16"/>
    </row>
    <row r="95" spans="1:5" x14ac:dyDescent="0.25">
      <c r="A95" s="3" t="s">
        <v>230</v>
      </c>
      <c r="B95" t="s">
        <v>231</v>
      </c>
      <c r="C95" t="s">
        <v>232</v>
      </c>
      <c r="D95" s="18">
        <f>_xlfn.XLOOKUP(A95,[2]Sheet2!$A$4:$A$49,[2]Sheet2!$B$4:$B$49,0)</f>
        <v>5</v>
      </c>
      <c r="E95" s="16"/>
    </row>
    <row r="96" spans="1:5" x14ac:dyDescent="0.25">
      <c r="A96" s="3" t="s">
        <v>233</v>
      </c>
      <c r="B96" t="s">
        <v>231</v>
      </c>
      <c r="C96" t="s">
        <v>234</v>
      </c>
      <c r="D96" s="18">
        <f>_xlfn.XLOOKUP(A96,[2]Sheet2!$A$4:$A$49,[2]Sheet2!$B$4:$B$49,0)</f>
        <v>2</v>
      </c>
      <c r="E96" s="16"/>
    </row>
    <row r="97" spans="1:5" x14ac:dyDescent="0.25">
      <c r="A97" s="3" t="s">
        <v>235</v>
      </c>
      <c r="B97" t="s">
        <v>231</v>
      </c>
      <c r="C97" t="s">
        <v>236</v>
      </c>
      <c r="D97" s="18">
        <f>_xlfn.XLOOKUP(A97,[2]Sheet2!$A$4:$A$49,[2]Sheet2!$B$4:$B$49,0)</f>
        <v>0</v>
      </c>
      <c r="E97" s="16"/>
    </row>
    <row r="98" spans="1:5" x14ac:dyDescent="0.25">
      <c r="A98" s="3" t="s">
        <v>237</v>
      </c>
      <c r="B98" t="s">
        <v>238</v>
      </c>
      <c r="C98" t="s">
        <v>239</v>
      </c>
      <c r="D98" s="18">
        <f>_xlfn.XLOOKUP(A98,[2]Sheet2!$A$4:$A$49,[2]Sheet2!$B$4:$B$49,0)</f>
        <v>0</v>
      </c>
      <c r="E98" s="16"/>
    </row>
    <row r="99" spans="1:5" x14ac:dyDescent="0.25">
      <c r="A99" s="3" t="s">
        <v>240</v>
      </c>
      <c r="B99" t="s">
        <v>238</v>
      </c>
      <c r="C99" t="s">
        <v>241</v>
      </c>
      <c r="D99" s="18">
        <f>_xlfn.XLOOKUP(A99,[2]Sheet2!$A$4:$A$49,[2]Sheet2!$B$4:$B$49,0)</f>
        <v>0</v>
      </c>
      <c r="E99" s="16"/>
    </row>
    <row r="100" spans="1:5" x14ac:dyDescent="0.25">
      <c r="A100" s="3" t="s">
        <v>242</v>
      </c>
      <c r="B100" t="s">
        <v>238</v>
      </c>
      <c r="C100" t="s">
        <v>243</v>
      </c>
      <c r="D100" s="18">
        <f>_xlfn.XLOOKUP(A100,[2]Sheet2!$A$4:$A$49,[2]Sheet2!$B$4:$B$49,0)</f>
        <v>0</v>
      </c>
      <c r="E100" s="16"/>
    </row>
    <row r="101" spans="1:5" x14ac:dyDescent="0.25">
      <c r="A101" s="3" t="s">
        <v>244</v>
      </c>
      <c r="B101" t="s">
        <v>238</v>
      </c>
      <c r="C101" t="s">
        <v>245</v>
      </c>
      <c r="D101" s="18">
        <f>_xlfn.XLOOKUP(A101,[2]Sheet2!$A$4:$A$49,[2]Sheet2!$B$4:$B$49,0)</f>
        <v>0</v>
      </c>
      <c r="E101" s="16"/>
    </row>
    <row r="102" spans="1:5" x14ac:dyDescent="0.25">
      <c r="A102" s="3" t="s">
        <v>246</v>
      </c>
      <c r="B102" t="s">
        <v>238</v>
      </c>
      <c r="C102" t="s">
        <v>247</v>
      </c>
      <c r="D102" s="18">
        <f>_xlfn.XLOOKUP(A102,[2]Sheet2!$A$4:$A$49,[2]Sheet2!$B$4:$B$49,0)</f>
        <v>0</v>
      </c>
      <c r="E102" s="16"/>
    </row>
    <row r="103" spans="1:5" x14ac:dyDescent="0.25">
      <c r="A103" s="3" t="s">
        <v>248</v>
      </c>
      <c r="B103" t="s">
        <v>238</v>
      </c>
      <c r="C103" t="s">
        <v>249</v>
      </c>
      <c r="D103" s="18">
        <f>_xlfn.XLOOKUP(A103,[2]Sheet2!$A$4:$A$49,[2]Sheet2!$B$4:$B$49,0)</f>
        <v>0</v>
      </c>
      <c r="E103" s="16"/>
    </row>
    <row r="104" spans="1:5" x14ac:dyDescent="0.25">
      <c r="A104" s="3" t="s">
        <v>250</v>
      </c>
      <c r="B104" t="s">
        <v>251</v>
      </c>
      <c r="C104" t="s">
        <v>252</v>
      </c>
      <c r="D104" s="18">
        <f>_xlfn.XLOOKUP(A104,[2]Sheet2!$A$4:$A$49,[2]Sheet2!$B$4:$B$49,0)</f>
        <v>0</v>
      </c>
      <c r="E104" s="16"/>
    </row>
    <row r="105" spans="1:5" x14ac:dyDescent="0.25">
      <c r="A105" s="3" t="s">
        <v>253</v>
      </c>
      <c r="B105" t="s">
        <v>251</v>
      </c>
      <c r="C105" t="s">
        <v>254</v>
      </c>
      <c r="D105" s="18">
        <f>_xlfn.XLOOKUP(A105,[2]Sheet2!$A$4:$A$49,[2]Sheet2!$B$4:$B$49,0)</f>
        <v>0</v>
      </c>
      <c r="E105" s="16"/>
    </row>
    <row r="106" spans="1:5" x14ac:dyDescent="0.25">
      <c r="A106" s="3" t="s">
        <v>255</v>
      </c>
      <c r="B106" t="s">
        <v>251</v>
      </c>
      <c r="C106" t="s">
        <v>256</v>
      </c>
      <c r="D106" s="18">
        <f>_xlfn.XLOOKUP(A106,[2]Sheet2!$A$4:$A$49,[2]Sheet2!$B$4:$B$49,0)</f>
        <v>0</v>
      </c>
      <c r="E106" s="16"/>
    </row>
    <row r="107" spans="1:5" x14ac:dyDescent="0.25">
      <c r="A107" s="3" t="s">
        <v>257</v>
      </c>
      <c r="B107" t="s">
        <v>258</v>
      </c>
      <c r="C107" t="s">
        <v>259</v>
      </c>
      <c r="D107" s="18">
        <f>_xlfn.XLOOKUP(A107,[2]Sheet2!$A$4:$A$49,[2]Sheet2!$B$4:$B$49,0)</f>
        <v>0</v>
      </c>
      <c r="E107" s="16"/>
    </row>
    <row r="108" spans="1:5" x14ac:dyDescent="0.25">
      <c r="A108" s="3" t="s">
        <v>260</v>
      </c>
      <c r="B108" t="s">
        <v>258</v>
      </c>
      <c r="C108" t="s">
        <v>261</v>
      </c>
      <c r="D108" s="18">
        <f>_xlfn.XLOOKUP(A108,[2]Sheet2!$A$4:$A$49,[2]Sheet2!$B$4:$B$49,0)</f>
        <v>0</v>
      </c>
      <c r="E108" s="16"/>
    </row>
    <row r="109" spans="1:5" x14ac:dyDescent="0.25">
      <c r="A109" s="3" t="s">
        <v>262</v>
      </c>
      <c r="B109" t="s">
        <v>258</v>
      </c>
      <c r="C109" t="s">
        <v>263</v>
      </c>
      <c r="D109" s="18">
        <f>_xlfn.XLOOKUP(A109,[2]Sheet2!$A$4:$A$49,[2]Sheet2!$B$4:$B$49,0)</f>
        <v>0</v>
      </c>
      <c r="E109" s="16"/>
    </row>
    <row r="110" spans="1:5" x14ac:dyDescent="0.25">
      <c r="A110" s="3" t="s">
        <v>264</v>
      </c>
      <c r="B110" t="s">
        <v>258</v>
      </c>
      <c r="C110" t="s">
        <v>265</v>
      </c>
      <c r="D110" s="18">
        <f>_xlfn.XLOOKUP(A110,[2]Sheet2!$A$4:$A$49,[2]Sheet2!$B$4:$B$49,0)</f>
        <v>0</v>
      </c>
      <c r="E110" s="16"/>
    </row>
    <row r="111" spans="1:5" x14ac:dyDescent="0.25">
      <c r="A111" s="3" t="s">
        <v>266</v>
      </c>
      <c r="B111" t="s">
        <v>267</v>
      </c>
      <c r="C111" t="s">
        <v>268</v>
      </c>
      <c r="D111" s="18">
        <f>_xlfn.XLOOKUP(A111,[2]Sheet2!$A$4:$A$49,[2]Sheet2!$B$4:$B$49,0)</f>
        <v>0</v>
      </c>
      <c r="E111" s="16"/>
    </row>
    <row r="112" spans="1:5" x14ac:dyDescent="0.25">
      <c r="A112" s="3" t="s">
        <v>269</v>
      </c>
      <c r="B112" t="s">
        <v>267</v>
      </c>
      <c r="C112" t="s">
        <v>270</v>
      </c>
      <c r="D112" s="18">
        <f>_xlfn.XLOOKUP(A112,[2]Sheet2!$A$4:$A$49,[2]Sheet2!$B$4:$B$49,0)</f>
        <v>0</v>
      </c>
      <c r="E112" s="16"/>
    </row>
    <row r="113" spans="1:5" x14ac:dyDescent="0.25">
      <c r="A113" s="3" t="s">
        <v>271</v>
      </c>
      <c r="B113" t="s">
        <v>267</v>
      </c>
      <c r="C113" t="s">
        <v>272</v>
      </c>
      <c r="D113" s="18">
        <f>_xlfn.XLOOKUP(A113,[2]Sheet2!$A$4:$A$49,[2]Sheet2!$B$4:$B$49,0)</f>
        <v>4</v>
      </c>
      <c r="E113" s="16"/>
    </row>
    <row r="114" spans="1:5" x14ac:dyDescent="0.25">
      <c r="A114" s="3" t="s">
        <v>273</v>
      </c>
      <c r="B114" t="s">
        <v>274</v>
      </c>
      <c r="C114" t="s">
        <v>275</v>
      </c>
      <c r="D114" s="18">
        <f>_xlfn.XLOOKUP(A114,[2]Sheet2!$A$4:$A$49,[2]Sheet2!$B$4:$B$49,0)</f>
        <v>0</v>
      </c>
      <c r="E114" s="16"/>
    </row>
    <row r="115" spans="1:5" x14ac:dyDescent="0.25">
      <c r="A115" s="3" t="s">
        <v>276</v>
      </c>
      <c r="B115" t="s">
        <v>277</v>
      </c>
      <c r="C115" t="s">
        <v>278</v>
      </c>
      <c r="D115" s="18">
        <f>_xlfn.XLOOKUP(A115,[2]Sheet2!$A$4:$A$49,[2]Sheet2!$B$4:$B$49,0)</f>
        <v>0</v>
      </c>
      <c r="E115" s="16"/>
    </row>
    <row r="116" spans="1:5" x14ac:dyDescent="0.25">
      <c r="A116" s="3" t="s">
        <v>279</v>
      </c>
      <c r="B116" t="s">
        <v>280</v>
      </c>
      <c r="C116" t="s">
        <v>281</v>
      </c>
      <c r="D116" s="18">
        <f>_xlfn.XLOOKUP(A116,[2]Sheet2!$A$4:$A$49,[2]Sheet2!$B$4:$B$49,0)</f>
        <v>4</v>
      </c>
      <c r="E116" s="16"/>
    </row>
    <row r="117" spans="1:5" x14ac:dyDescent="0.25">
      <c r="A117" s="3" t="s">
        <v>282</v>
      </c>
      <c r="B117" t="s">
        <v>280</v>
      </c>
      <c r="C117" t="s">
        <v>283</v>
      </c>
      <c r="D117" s="18">
        <f>_xlfn.XLOOKUP(A117,[2]Sheet2!$A$4:$A$49,[2]Sheet2!$B$4:$B$49,0)</f>
        <v>0</v>
      </c>
      <c r="E117" s="16"/>
    </row>
    <row r="118" spans="1:5" x14ac:dyDescent="0.25">
      <c r="A118" s="3" t="s">
        <v>284</v>
      </c>
      <c r="B118" t="s">
        <v>280</v>
      </c>
      <c r="C118" t="s">
        <v>285</v>
      </c>
      <c r="D118" s="18">
        <f>_xlfn.XLOOKUP(A118,[2]Sheet2!$A$4:$A$49,[2]Sheet2!$B$4:$B$49,0)</f>
        <v>0</v>
      </c>
      <c r="E118" s="16"/>
    </row>
    <row r="119" spans="1:5" x14ac:dyDescent="0.25">
      <c r="A119" s="3" t="s">
        <v>286</v>
      </c>
      <c r="B119" t="s">
        <v>287</v>
      </c>
      <c r="C119" t="s">
        <v>288</v>
      </c>
      <c r="D119" s="18">
        <f>_xlfn.XLOOKUP(A119,[2]Sheet2!$A$4:$A$49,[2]Sheet2!$B$4:$B$49,0)</f>
        <v>1</v>
      </c>
      <c r="E119" s="16"/>
    </row>
    <row r="120" spans="1:5" x14ac:dyDescent="0.25">
      <c r="A120" s="3" t="s">
        <v>289</v>
      </c>
      <c r="B120" t="s">
        <v>287</v>
      </c>
      <c r="C120" t="s">
        <v>290</v>
      </c>
      <c r="D120" s="18">
        <f>_xlfn.XLOOKUP(A120,[2]Sheet2!$A$4:$A$49,[2]Sheet2!$B$4:$B$49,0)</f>
        <v>0</v>
      </c>
      <c r="E120" s="16"/>
    </row>
    <row r="121" spans="1:5" x14ac:dyDescent="0.25">
      <c r="A121" s="3" t="s">
        <v>291</v>
      </c>
      <c r="B121" t="s">
        <v>292</v>
      </c>
      <c r="C121" t="s">
        <v>293</v>
      </c>
      <c r="D121" s="18">
        <f>_xlfn.XLOOKUP(A121,[2]Sheet2!$A$4:$A$49,[2]Sheet2!$B$4:$B$49,0)</f>
        <v>0</v>
      </c>
      <c r="E121" s="16"/>
    </row>
    <row r="122" spans="1:5" x14ac:dyDescent="0.25">
      <c r="A122" s="3" t="s">
        <v>294</v>
      </c>
      <c r="B122" t="s">
        <v>292</v>
      </c>
      <c r="C122" t="s">
        <v>295</v>
      </c>
      <c r="D122" s="18">
        <f>_xlfn.XLOOKUP(A122,[2]Sheet2!$A$4:$A$49,[2]Sheet2!$B$4:$B$49,0)</f>
        <v>0</v>
      </c>
      <c r="E122" s="16"/>
    </row>
    <row r="123" spans="1:5" x14ac:dyDescent="0.25">
      <c r="A123" s="3" t="s">
        <v>296</v>
      </c>
      <c r="B123" t="s">
        <v>292</v>
      </c>
      <c r="C123" t="s">
        <v>297</v>
      </c>
      <c r="D123" s="18">
        <f>_xlfn.XLOOKUP(A123,[2]Sheet2!$A$4:$A$49,[2]Sheet2!$B$4:$B$49,0)</f>
        <v>0</v>
      </c>
      <c r="E123" s="16"/>
    </row>
    <row r="124" spans="1:5" x14ac:dyDescent="0.25">
      <c r="A124" s="3" t="s">
        <v>298</v>
      </c>
      <c r="B124" t="s">
        <v>292</v>
      </c>
      <c r="C124" t="s">
        <v>299</v>
      </c>
      <c r="D124" s="18">
        <f>_xlfn.XLOOKUP(A124,[2]Sheet2!$A$4:$A$49,[2]Sheet2!$B$4:$B$49,0)</f>
        <v>0</v>
      </c>
      <c r="E124" s="16"/>
    </row>
    <row r="125" spans="1:5" x14ac:dyDescent="0.25">
      <c r="A125" s="3" t="s">
        <v>300</v>
      </c>
      <c r="B125" t="s">
        <v>301</v>
      </c>
      <c r="C125" t="s">
        <v>302</v>
      </c>
      <c r="D125" s="18">
        <f>_xlfn.XLOOKUP(A125,[2]Sheet2!$A$4:$A$49,[2]Sheet2!$B$4:$B$49,0)</f>
        <v>0</v>
      </c>
      <c r="E125" s="16"/>
    </row>
    <row r="126" spans="1:5" x14ac:dyDescent="0.25">
      <c r="A126" s="3" t="s">
        <v>303</v>
      </c>
      <c r="B126" t="s">
        <v>301</v>
      </c>
      <c r="C126" t="s">
        <v>304</v>
      </c>
      <c r="D126" s="18">
        <f>_xlfn.XLOOKUP(A126,[2]Sheet2!$A$4:$A$49,[2]Sheet2!$B$4:$B$49,0)</f>
        <v>0</v>
      </c>
      <c r="E126" s="16"/>
    </row>
    <row r="127" spans="1:5" x14ac:dyDescent="0.25">
      <c r="A127" s="3" t="s">
        <v>305</v>
      </c>
      <c r="B127" t="s">
        <v>301</v>
      </c>
      <c r="C127" t="s">
        <v>306</v>
      </c>
      <c r="D127" s="18">
        <f>_xlfn.XLOOKUP(A127,[2]Sheet2!$A$4:$A$49,[2]Sheet2!$B$4:$B$49,0)</f>
        <v>0</v>
      </c>
      <c r="E127" s="16"/>
    </row>
    <row r="128" spans="1:5" x14ac:dyDescent="0.25">
      <c r="A128" s="3" t="s">
        <v>307</v>
      </c>
      <c r="B128" t="s">
        <v>301</v>
      </c>
      <c r="C128" t="s">
        <v>308</v>
      </c>
      <c r="D128" s="18">
        <f>_xlfn.XLOOKUP(A128,[2]Sheet2!$A$4:$A$49,[2]Sheet2!$B$4:$B$49,0)</f>
        <v>0</v>
      </c>
      <c r="E128" s="16"/>
    </row>
    <row r="129" spans="1:5" x14ac:dyDescent="0.25">
      <c r="A129" s="3" t="s">
        <v>309</v>
      </c>
      <c r="B129" t="s">
        <v>301</v>
      </c>
      <c r="C129" t="s">
        <v>310</v>
      </c>
      <c r="D129" s="18">
        <f>_xlfn.XLOOKUP(A129,[2]Sheet2!$A$4:$A$49,[2]Sheet2!$B$4:$B$49,0)</f>
        <v>0</v>
      </c>
      <c r="E129" s="16"/>
    </row>
    <row r="130" spans="1:5" x14ac:dyDescent="0.25">
      <c r="A130" s="3" t="s">
        <v>311</v>
      </c>
      <c r="B130" t="s">
        <v>301</v>
      </c>
      <c r="C130" t="s">
        <v>312</v>
      </c>
      <c r="D130" s="18">
        <f>_xlfn.XLOOKUP(A130,[2]Sheet2!$A$4:$A$49,[2]Sheet2!$B$4:$B$49,0)</f>
        <v>0</v>
      </c>
      <c r="E130" s="16"/>
    </row>
    <row r="131" spans="1:5" x14ac:dyDescent="0.25">
      <c r="A131" s="3" t="s">
        <v>313</v>
      </c>
      <c r="B131" t="s">
        <v>314</v>
      </c>
      <c r="C131" t="s">
        <v>315</v>
      </c>
      <c r="D131" s="18">
        <f>_xlfn.XLOOKUP(A131,[2]Sheet2!$A$4:$A$49,[2]Sheet2!$B$4:$B$49,0)</f>
        <v>0</v>
      </c>
      <c r="E131" s="16"/>
    </row>
    <row r="132" spans="1:5" x14ac:dyDescent="0.25">
      <c r="A132" s="3" t="s">
        <v>316</v>
      </c>
      <c r="B132" t="s">
        <v>314</v>
      </c>
      <c r="C132" t="s">
        <v>317</v>
      </c>
      <c r="D132" s="18">
        <f>_xlfn.XLOOKUP(A132,[2]Sheet2!$A$4:$A$49,[2]Sheet2!$B$4:$B$49,0)</f>
        <v>0</v>
      </c>
      <c r="E132" s="16"/>
    </row>
    <row r="133" spans="1:5" x14ac:dyDescent="0.25">
      <c r="A133" s="3" t="s">
        <v>318</v>
      </c>
      <c r="B133" t="s">
        <v>319</v>
      </c>
      <c r="C133" t="s">
        <v>320</v>
      </c>
      <c r="D133" s="18">
        <f>_xlfn.XLOOKUP(A133,[2]Sheet2!$A$4:$A$49,[2]Sheet2!$B$4:$B$49,0)</f>
        <v>0</v>
      </c>
      <c r="E133" s="16"/>
    </row>
    <row r="134" spans="1:5" x14ac:dyDescent="0.25">
      <c r="A134" s="3" t="s">
        <v>321</v>
      </c>
      <c r="B134" t="s">
        <v>319</v>
      </c>
      <c r="C134" t="s">
        <v>322</v>
      </c>
      <c r="D134" s="18">
        <f>_xlfn.XLOOKUP(A134,[2]Sheet2!$A$4:$A$49,[2]Sheet2!$B$4:$B$49,0)</f>
        <v>2</v>
      </c>
      <c r="E134" s="16"/>
    </row>
    <row r="135" spans="1:5" x14ac:dyDescent="0.25">
      <c r="A135" s="3" t="s">
        <v>323</v>
      </c>
      <c r="B135" t="s">
        <v>324</v>
      </c>
      <c r="C135" t="s">
        <v>325</v>
      </c>
      <c r="D135" s="18">
        <f>_xlfn.XLOOKUP(A135,[2]Sheet2!$A$4:$A$49,[2]Sheet2!$B$4:$B$49,0)</f>
        <v>0</v>
      </c>
      <c r="E135" s="16"/>
    </row>
    <row r="136" spans="1:5" x14ac:dyDescent="0.25">
      <c r="A136" s="3" t="s">
        <v>326</v>
      </c>
      <c r="B136" t="s">
        <v>324</v>
      </c>
      <c r="C136" t="s">
        <v>327</v>
      </c>
      <c r="D136" s="18">
        <f>_xlfn.XLOOKUP(A136,[2]Sheet2!$A$4:$A$49,[2]Sheet2!$B$4:$B$49,0)</f>
        <v>0</v>
      </c>
      <c r="E136" s="16"/>
    </row>
    <row r="137" spans="1:5" x14ac:dyDescent="0.25">
      <c r="A137" s="3" t="s">
        <v>328</v>
      </c>
      <c r="B137" t="s">
        <v>329</v>
      </c>
      <c r="C137" t="s">
        <v>330</v>
      </c>
      <c r="D137" s="18">
        <f>_xlfn.XLOOKUP(A137,[2]Sheet2!$A$4:$A$49,[2]Sheet2!$B$4:$B$49,0)</f>
        <v>1</v>
      </c>
      <c r="E137" s="16"/>
    </row>
    <row r="138" spans="1:5" x14ac:dyDescent="0.25">
      <c r="A138" s="3" t="s">
        <v>331</v>
      </c>
      <c r="B138" t="s">
        <v>332</v>
      </c>
      <c r="C138" t="s">
        <v>333</v>
      </c>
      <c r="D138" s="18">
        <f>_xlfn.XLOOKUP(A138,[2]Sheet2!$A$4:$A$49,[2]Sheet2!$B$4:$B$49,0)</f>
        <v>0</v>
      </c>
      <c r="E138" s="16"/>
    </row>
    <row r="139" spans="1:5" x14ac:dyDescent="0.25">
      <c r="A139" s="3" t="s">
        <v>334</v>
      </c>
      <c r="B139" t="s">
        <v>332</v>
      </c>
      <c r="C139" t="s">
        <v>335</v>
      </c>
      <c r="D139" s="18">
        <f>_xlfn.XLOOKUP(A139,[2]Sheet2!$A$4:$A$49,[2]Sheet2!$B$4:$B$49,0)</f>
        <v>1</v>
      </c>
      <c r="E139" s="16"/>
    </row>
    <row r="140" spans="1:5" x14ac:dyDescent="0.25">
      <c r="A140" s="3" t="s">
        <v>336</v>
      </c>
      <c r="B140" t="s">
        <v>332</v>
      </c>
      <c r="C140" t="s">
        <v>337</v>
      </c>
      <c r="D140" s="18">
        <f>_xlfn.XLOOKUP(A140,[2]Sheet2!$A$4:$A$49,[2]Sheet2!$B$4:$B$49,0)</f>
        <v>0</v>
      </c>
      <c r="E140" s="16"/>
    </row>
    <row r="141" spans="1:5" x14ac:dyDescent="0.25">
      <c r="A141" s="3" t="s">
        <v>338</v>
      </c>
      <c r="B141" t="s">
        <v>332</v>
      </c>
      <c r="C141" t="s">
        <v>339</v>
      </c>
      <c r="D141" s="18">
        <f>_xlfn.XLOOKUP(A141,[2]Sheet2!$A$4:$A$49,[2]Sheet2!$B$4:$B$49,0)</f>
        <v>0</v>
      </c>
      <c r="E141" s="16"/>
    </row>
    <row r="142" spans="1:5" x14ac:dyDescent="0.25">
      <c r="A142" s="3" t="s">
        <v>340</v>
      </c>
      <c r="B142" t="s">
        <v>341</v>
      </c>
      <c r="C142" t="s">
        <v>342</v>
      </c>
      <c r="D142" s="18">
        <f>_xlfn.XLOOKUP(A142,[2]Sheet2!$A$4:$A$49,[2]Sheet2!$B$4:$B$49,0)</f>
        <v>3</v>
      </c>
      <c r="E142" s="16"/>
    </row>
    <row r="143" spans="1:5" x14ac:dyDescent="0.25">
      <c r="A143" s="3" t="s">
        <v>343</v>
      </c>
      <c r="B143" t="s">
        <v>341</v>
      </c>
      <c r="C143" t="s">
        <v>344</v>
      </c>
      <c r="D143" s="18">
        <f>_xlfn.XLOOKUP(A143,[2]Sheet2!$A$4:$A$49,[2]Sheet2!$B$4:$B$49,0)</f>
        <v>5</v>
      </c>
      <c r="E143" s="16"/>
    </row>
    <row r="144" spans="1:5" x14ac:dyDescent="0.25">
      <c r="A144" s="3" t="s">
        <v>345</v>
      </c>
      <c r="B144" t="s">
        <v>346</v>
      </c>
      <c r="C144" t="s">
        <v>347</v>
      </c>
      <c r="D144" s="18">
        <f>_xlfn.XLOOKUP(A144,[2]Sheet2!$A$4:$A$49,[2]Sheet2!$B$4:$B$49,0)</f>
        <v>0</v>
      </c>
      <c r="E144" s="16"/>
    </row>
    <row r="145" spans="1:5" x14ac:dyDescent="0.25">
      <c r="A145" s="3" t="s">
        <v>348</v>
      </c>
      <c r="B145" t="s">
        <v>346</v>
      </c>
      <c r="C145" t="s">
        <v>349</v>
      </c>
      <c r="D145" s="18">
        <f>_xlfn.XLOOKUP(A145,[2]Sheet2!$A$4:$A$49,[2]Sheet2!$B$4:$B$49,0)</f>
        <v>0</v>
      </c>
      <c r="E145" s="16"/>
    </row>
    <row r="146" spans="1:5" x14ac:dyDescent="0.25">
      <c r="A146" s="3" t="s">
        <v>350</v>
      </c>
      <c r="B146" t="s">
        <v>351</v>
      </c>
      <c r="C146" t="s">
        <v>352</v>
      </c>
      <c r="D146" s="18">
        <f>_xlfn.XLOOKUP(A146,[2]Sheet2!$A$4:$A$49,[2]Sheet2!$B$4:$B$49,0)</f>
        <v>0</v>
      </c>
      <c r="E146" s="16"/>
    </row>
    <row r="147" spans="1:5" x14ac:dyDescent="0.25">
      <c r="A147" s="3" t="s">
        <v>353</v>
      </c>
      <c r="B147" t="s">
        <v>351</v>
      </c>
      <c r="C147" t="s">
        <v>354</v>
      </c>
      <c r="D147" s="18">
        <f>_xlfn.XLOOKUP(A147,[2]Sheet2!$A$4:$A$49,[2]Sheet2!$B$4:$B$49,0)</f>
        <v>0</v>
      </c>
      <c r="E147" s="16"/>
    </row>
    <row r="148" spans="1:5" x14ac:dyDescent="0.25">
      <c r="A148" s="3" t="s">
        <v>355</v>
      </c>
      <c r="B148" t="s">
        <v>351</v>
      </c>
      <c r="C148" t="s">
        <v>356</v>
      </c>
      <c r="D148" s="18">
        <f>_xlfn.XLOOKUP(A148,[2]Sheet2!$A$4:$A$49,[2]Sheet2!$B$4:$B$49,0)</f>
        <v>0</v>
      </c>
      <c r="E148" s="16"/>
    </row>
    <row r="149" spans="1:5" x14ac:dyDescent="0.25">
      <c r="A149" s="3" t="s">
        <v>357</v>
      </c>
      <c r="B149" t="s">
        <v>358</v>
      </c>
      <c r="C149" t="s">
        <v>359</v>
      </c>
      <c r="D149" s="18">
        <f>_xlfn.XLOOKUP(A149,[2]Sheet2!$A$4:$A$49,[2]Sheet2!$B$4:$B$49,0)</f>
        <v>0</v>
      </c>
      <c r="E149" s="16"/>
    </row>
    <row r="150" spans="1:5" x14ac:dyDescent="0.25">
      <c r="A150" s="3" t="s">
        <v>360</v>
      </c>
      <c r="B150" t="s">
        <v>358</v>
      </c>
      <c r="C150" t="s">
        <v>361</v>
      </c>
      <c r="D150" s="18">
        <f>_xlfn.XLOOKUP(A150,[2]Sheet2!$A$4:$A$49,[2]Sheet2!$B$4:$B$49,0)</f>
        <v>1</v>
      </c>
      <c r="E150" s="16"/>
    </row>
    <row r="151" spans="1:5" x14ac:dyDescent="0.25">
      <c r="A151" s="3" t="s">
        <v>362</v>
      </c>
      <c r="B151" t="s">
        <v>358</v>
      </c>
      <c r="C151" t="s">
        <v>363</v>
      </c>
      <c r="D151" s="18">
        <f>_xlfn.XLOOKUP(A151,[2]Sheet2!$A$4:$A$49,[2]Sheet2!$B$4:$B$49,0)</f>
        <v>0</v>
      </c>
      <c r="E151" s="16"/>
    </row>
    <row r="152" spans="1:5" x14ac:dyDescent="0.25">
      <c r="A152" s="3" t="s">
        <v>364</v>
      </c>
      <c r="B152" t="s">
        <v>365</v>
      </c>
      <c r="C152" t="s">
        <v>366</v>
      </c>
      <c r="D152" s="18">
        <f>_xlfn.XLOOKUP(A152,[2]Sheet2!$A$4:$A$49,[2]Sheet2!$B$4:$B$49,0)</f>
        <v>0</v>
      </c>
      <c r="E152" s="16"/>
    </row>
    <row r="153" spans="1:5" x14ac:dyDescent="0.25">
      <c r="A153" s="3" t="s">
        <v>367</v>
      </c>
      <c r="B153" t="s">
        <v>365</v>
      </c>
      <c r="C153" t="s">
        <v>368</v>
      </c>
      <c r="D153" s="18">
        <f>_xlfn.XLOOKUP(A153,[2]Sheet2!$A$4:$A$49,[2]Sheet2!$B$4:$B$49,0)</f>
        <v>1</v>
      </c>
      <c r="E153" s="16"/>
    </row>
    <row r="154" spans="1:5" x14ac:dyDescent="0.25">
      <c r="A154" s="3" t="s">
        <v>369</v>
      </c>
      <c r="B154" t="s">
        <v>365</v>
      </c>
      <c r="C154" t="s">
        <v>370</v>
      </c>
      <c r="D154" s="18">
        <f>_xlfn.XLOOKUP(A154,[2]Sheet2!$A$4:$A$49,[2]Sheet2!$B$4:$B$49,0)</f>
        <v>0</v>
      </c>
      <c r="E154" s="16"/>
    </row>
    <row r="155" spans="1:5" x14ac:dyDescent="0.25">
      <c r="A155" s="3" t="s">
        <v>371</v>
      </c>
      <c r="B155" t="s">
        <v>372</v>
      </c>
      <c r="C155" t="s">
        <v>373</v>
      </c>
      <c r="D155" s="18">
        <f>_xlfn.XLOOKUP(A155,[2]Sheet2!$A$4:$A$49,[2]Sheet2!$B$4:$B$49,0)</f>
        <v>0</v>
      </c>
      <c r="E155" s="16"/>
    </row>
    <row r="156" spans="1:5" x14ac:dyDescent="0.25">
      <c r="A156" s="3" t="s">
        <v>374</v>
      </c>
      <c r="B156" t="s">
        <v>375</v>
      </c>
      <c r="C156" t="s">
        <v>376</v>
      </c>
      <c r="D156" s="18">
        <f>_xlfn.XLOOKUP(A156,[2]Sheet2!$A$4:$A$49,[2]Sheet2!$B$4:$B$49,0)</f>
        <v>0</v>
      </c>
      <c r="E156" s="16"/>
    </row>
    <row r="157" spans="1:5" x14ac:dyDescent="0.25">
      <c r="A157" s="3" t="s">
        <v>377</v>
      </c>
      <c r="B157" t="s">
        <v>375</v>
      </c>
      <c r="C157" t="s">
        <v>378</v>
      </c>
      <c r="D157" s="18">
        <f>_xlfn.XLOOKUP(A157,[2]Sheet2!$A$4:$A$49,[2]Sheet2!$B$4:$B$49,0)</f>
        <v>0</v>
      </c>
      <c r="E157" s="16"/>
    </row>
    <row r="158" spans="1:5" x14ac:dyDescent="0.25">
      <c r="A158" s="3" t="s">
        <v>379</v>
      </c>
      <c r="B158" t="s">
        <v>380</v>
      </c>
      <c r="C158" t="s">
        <v>381</v>
      </c>
      <c r="D158" s="18">
        <f>_xlfn.XLOOKUP(A158,[2]Sheet2!$A$4:$A$49,[2]Sheet2!$B$4:$B$49,0)</f>
        <v>0</v>
      </c>
      <c r="E158" s="16"/>
    </row>
    <row r="159" spans="1:5" x14ac:dyDescent="0.25">
      <c r="A159" s="3" t="s">
        <v>382</v>
      </c>
      <c r="B159" t="s">
        <v>380</v>
      </c>
      <c r="C159" t="s">
        <v>383</v>
      </c>
      <c r="D159" s="18">
        <f>_xlfn.XLOOKUP(A159,[2]Sheet2!$A$4:$A$49,[2]Sheet2!$B$4:$B$49,0)</f>
        <v>0</v>
      </c>
      <c r="E159" s="16"/>
    </row>
    <row r="160" spans="1:5" x14ac:dyDescent="0.25">
      <c r="A160" s="3" t="s">
        <v>384</v>
      </c>
      <c r="B160" t="s">
        <v>385</v>
      </c>
      <c r="C160" t="s">
        <v>386</v>
      </c>
      <c r="D160" s="18">
        <f>_xlfn.XLOOKUP(A160,[2]Sheet2!$A$4:$A$49,[2]Sheet2!$B$4:$B$49,0)</f>
        <v>0</v>
      </c>
      <c r="E160" s="16"/>
    </row>
    <row r="161" spans="1:5" x14ac:dyDescent="0.25">
      <c r="A161" s="3" t="s">
        <v>387</v>
      </c>
      <c r="B161" t="s">
        <v>388</v>
      </c>
      <c r="C161" t="s">
        <v>389</v>
      </c>
      <c r="D161" s="18">
        <f>_xlfn.XLOOKUP(A161,[2]Sheet2!$A$4:$A$49,[2]Sheet2!$B$4:$B$49,0)</f>
        <v>0</v>
      </c>
      <c r="E161" s="16"/>
    </row>
    <row r="162" spans="1:5" x14ac:dyDescent="0.25">
      <c r="A162" s="3" t="s">
        <v>390</v>
      </c>
      <c r="B162" t="s">
        <v>388</v>
      </c>
      <c r="C162" t="s">
        <v>391</v>
      </c>
      <c r="D162" s="18">
        <f>_xlfn.XLOOKUP(A162,[2]Sheet2!$A$4:$A$49,[2]Sheet2!$B$4:$B$49,0)</f>
        <v>1</v>
      </c>
      <c r="E162" s="16"/>
    </row>
    <row r="163" spans="1:5" x14ac:dyDescent="0.25">
      <c r="A163" s="3" t="s">
        <v>392</v>
      </c>
      <c r="B163" t="s">
        <v>393</v>
      </c>
      <c r="C163" t="s">
        <v>394</v>
      </c>
      <c r="D163" s="18">
        <f>_xlfn.XLOOKUP(A163,[2]Sheet2!$A$4:$A$49,[2]Sheet2!$B$4:$B$49,0)</f>
        <v>0</v>
      </c>
      <c r="E163" s="16"/>
    </row>
    <row r="164" spans="1:5" x14ac:dyDescent="0.25">
      <c r="A164" s="3" t="s">
        <v>395</v>
      </c>
      <c r="B164" t="s">
        <v>393</v>
      </c>
      <c r="C164" t="s">
        <v>396</v>
      </c>
      <c r="D164" s="18">
        <f>_xlfn.XLOOKUP(A164,[2]Sheet2!$A$4:$A$49,[2]Sheet2!$B$4:$B$49,0)</f>
        <v>0</v>
      </c>
      <c r="E164" s="16"/>
    </row>
    <row r="165" spans="1:5" x14ac:dyDescent="0.25">
      <c r="A165" s="3" t="s">
        <v>397</v>
      </c>
      <c r="B165" t="s">
        <v>393</v>
      </c>
      <c r="C165" t="s">
        <v>398</v>
      </c>
      <c r="D165" s="18">
        <f>_xlfn.XLOOKUP(A165,[2]Sheet2!$A$4:$A$49,[2]Sheet2!$B$4:$B$49,0)</f>
        <v>0</v>
      </c>
      <c r="E165" s="16"/>
    </row>
    <row r="166" spans="1:5" x14ac:dyDescent="0.25">
      <c r="A166" s="3" t="s">
        <v>399</v>
      </c>
      <c r="B166" t="s">
        <v>393</v>
      </c>
      <c r="C166" t="s">
        <v>400</v>
      </c>
      <c r="D166" s="18">
        <f>_xlfn.XLOOKUP(A166,[2]Sheet2!$A$4:$A$49,[2]Sheet2!$B$4:$B$49,0)</f>
        <v>0</v>
      </c>
      <c r="E166" s="16"/>
    </row>
    <row r="167" spans="1:5" x14ac:dyDescent="0.25">
      <c r="A167" s="3" t="s">
        <v>401</v>
      </c>
      <c r="B167" t="s">
        <v>393</v>
      </c>
      <c r="C167" t="s">
        <v>402</v>
      </c>
      <c r="D167" s="18">
        <f>_xlfn.XLOOKUP(A167,[2]Sheet2!$A$4:$A$49,[2]Sheet2!$B$4:$B$49,0)</f>
        <v>0</v>
      </c>
      <c r="E167" s="16"/>
    </row>
    <row r="168" spans="1:5" x14ac:dyDescent="0.25">
      <c r="A168" s="3" t="s">
        <v>403</v>
      </c>
      <c r="B168" t="s">
        <v>404</v>
      </c>
      <c r="C168" t="s">
        <v>405</v>
      </c>
      <c r="D168" s="18">
        <f>_xlfn.XLOOKUP(A168,[2]Sheet2!$A$4:$A$49,[2]Sheet2!$B$4:$B$49,0)</f>
        <v>0</v>
      </c>
      <c r="E168" s="16"/>
    </row>
    <row r="169" spans="1:5" x14ac:dyDescent="0.25">
      <c r="A169" s="3" t="s">
        <v>406</v>
      </c>
      <c r="B169" t="s">
        <v>404</v>
      </c>
      <c r="C169" t="s">
        <v>407</v>
      </c>
      <c r="D169" s="18">
        <f>_xlfn.XLOOKUP(A169,[2]Sheet2!$A$4:$A$49,[2]Sheet2!$B$4:$B$49,0)</f>
        <v>0</v>
      </c>
      <c r="E169" s="16"/>
    </row>
    <row r="170" spans="1:5" x14ac:dyDescent="0.25">
      <c r="A170" s="3" t="s">
        <v>408</v>
      </c>
      <c r="B170" t="s">
        <v>404</v>
      </c>
      <c r="C170" t="s">
        <v>409</v>
      </c>
      <c r="D170" s="18">
        <f>_xlfn.XLOOKUP(A170,[2]Sheet2!$A$4:$A$49,[2]Sheet2!$B$4:$B$49,0)</f>
        <v>1</v>
      </c>
      <c r="E170" s="16"/>
    </row>
    <row r="171" spans="1:5" x14ac:dyDescent="0.25">
      <c r="A171" s="3" t="s">
        <v>410</v>
      </c>
      <c r="B171" t="s">
        <v>404</v>
      </c>
      <c r="C171" t="s">
        <v>411</v>
      </c>
      <c r="D171" s="18">
        <f>_xlfn.XLOOKUP(A171,[2]Sheet2!$A$4:$A$49,[2]Sheet2!$B$4:$B$49,0)</f>
        <v>4</v>
      </c>
      <c r="E171" s="16"/>
    </row>
    <row r="172" spans="1:5" x14ac:dyDescent="0.25">
      <c r="A172" s="3" t="s">
        <v>412</v>
      </c>
      <c r="B172" t="s">
        <v>404</v>
      </c>
      <c r="C172" t="s">
        <v>413</v>
      </c>
      <c r="D172" s="18">
        <f>_xlfn.XLOOKUP(A172,[2]Sheet2!$A$4:$A$49,[2]Sheet2!$B$4:$B$49,0)</f>
        <v>2</v>
      </c>
      <c r="E172" s="16"/>
    </row>
    <row r="173" spans="1:5" x14ac:dyDescent="0.25">
      <c r="A173" s="3" t="s">
        <v>414</v>
      </c>
      <c r="B173" t="s">
        <v>404</v>
      </c>
      <c r="C173" t="s">
        <v>415</v>
      </c>
      <c r="D173" s="18">
        <f>_xlfn.XLOOKUP(A173,[2]Sheet2!$A$4:$A$49,[2]Sheet2!$B$4:$B$49,0)</f>
        <v>6</v>
      </c>
      <c r="E173" s="16"/>
    </row>
    <row r="174" spans="1:5" x14ac:dyDescent="0.25">
      <c r="A174" s="3" t="s">
        <v>416</v>
      </c>
      <c r="B174" t="s">
        <v>404</v>
      </c>
      <c r="C174" t="s">
        <v>417</v>
      </c>
      <c r="D174" s="18">
        <f>_xlfn.XLOOKUP(A174,[2]Sheet2!$A$4:$A$49,[2]Sheet2!$B$4:$B$49,0)</f>
        <v>0</v>
      </c>
      <c r="E174" s="16"/>
    </row>
    <row r="175" spans="1:5" x14ac:dyDescent="0.25">
      <c r="A175" s="3" t="s">
        <v>418</v>
      </c>
      <c r="B175" t="s">
        <v>404</v>
      </c>
      <c r="C175" t="s">
        <v>419</v>
      </c>
      <c r="D175" s="18">
        <f>_xlfn.XLOOKUP(A175,[2]Sheet2!$A$4:$A$49,[2]Sheet2!$B$4:$B$49,0)</f>
        <v>0</v>
      </c>
      <c r="E175" s="16"/>
    </row>
    <row r="176" spans="1:5" x14ac:dyDescent="0.25">
      <c r="A176" s="3" t="s">
        <v>420</v>
      </c>
      <c r="B176" t="s">
        <v>404</v>
      </c>
      <c r="C176" t="s">
        <v>421</v>
      </c>
      <c r="D176" s="18">
        <f>_xlfn.XLOOKUP(A176,[2]Sheet2!$A$4:$A$49,[2]Sheet2!$B$4:$B$49,0)</f>
        <v>0</v>
      </c>
      <c r="E176" s="16"/>
    </row>
    <row r="177" spans="1:5" x14ac:dyDescent="0.25">
      <c r="A177" s="3" t="s">
        <v>422</v>
      </c>
      <c r="B177" t="s">
        <v>404</v>
      </c>
      <c r="C177" t="s">
        <v>423</v>
      </c>
      <c r="D177" s="18">
        <f>_xlfn.XLOOKUP(A177,[2]Sheet2!$A$4:$A$49,[2]Sheet2!$B$4:$B$49,0)</f>
        <v>0</v>
      </c>
      <c r="E177" s="16"/>
    </row>
    <row r="178" spans="1:5" x14ac:dyDescent="0.25">
      <c r="A178" s="3" t="s">
        <v>424</v>
      </c>
      <c r="B178" t="s">
        <v>404</v>
      </c>
      <c r="C178" t="s">
        <v>425</v>
      </c>
      <c r="D178" s="18">
        <f>_xlfn.XLOOKUP(A178,[2]Sheet2!$A$4:$A$49,[2]Sheet2!$B$4:$B$49,0)</f>
        <v>0</v>
      </c>
      <c r="E178" s="16"/>
    </row>
    <row r="179" spans="1:5" x14ac:dyDescent="0.25">
      <c r="A179" s="3" t="s">
        <v>426</v>
      </c>
      <c r="B179" t="s">
        <v>404</v>
      </c>
      <c r="C179" t="s">
        <v>427</v>
      </c>
      <c r="D179" s="18">
        <f>_xlfn.XLOOKUP(A179,[2]Sheet2!$A$4:$A$49,[2]Sheet2!$B$4:$B$49,0)</f>
        <v>0</v>
      </c>
      <c r="E179" s="16"/>
    </row>
    <row r="180" spans="1:5" x14ac:dyDescent="0.25">
      <c r="A180" s="70" t="s">
        <v>485</v>
      </c>
      <c r="B180" t="s">
        <v>428</v>
      </c>
      <c r="C180" t="s">
        <v>429</v>
      </c>
      <c r="D180" s="18">
        <f>_xlfn.XLOOKUP(A180,[2]Sheet2!$A$4:$A$49,[2]Sheet2!$B$4:$B$49,0)</f>
        <v>0</v>
      </c>
      <c r="E180" s="16"/>
    </row>
    <row r="181" spans="1:5" x14ac:dyDescent="0.25">
      <c r="A181" s="69">
        <v>3210</v>
      </c>
      <c r="B181" t="s">
        <v>428</v>
      </c>
      <c r="C181" t="s">
        <v>430</v>
      </c>
      <c r="D181" s="18">
        <f>_xlfn.XLOOKUP(A181,[2]Sheet2!$A$4:$A$49,[2]Sheet2!$B$4:$B$49,0)</f>
        <v>0</v>
      </c>
      <c r="E181" s="16"/>
    </row>
    <row r="182" spans="1:5" x14ac:dyDescent="0.25">
      <c r="A182" s="69">
        <v>3220</v>
      </c>
      <c r="B182" t="s">
        <v>428</v>
      </c>
      <c r="C182" t="s">
        <v>431</v>
      </c>
      <c r="D182" s="18">
        <f>_xlfn.XLOOKUP(A182,[2]Sheet2!$A$4:$A$49,[2]Sheet2!$B$4:$B$49,0)</f>
        <v>0</v>
      </c>
      <c r="E182" s="16"/>
    </row>
    <row r="183" spans="1:5" x14ac:dyDescent="0.25">
      <c r="A183" s="69">
        <v>3230</v>
      </c>
      <c r="B183" t="s">
        <v>428</v>
      </c>
      <c r="C183" t="s">
        <v>432</v>
      </c>
      <c r="D183" s="18">
        <f>_xlfn.XLOOKUP(A183,[2]Sheet2!$A$4:$A$49,[2]Sheet2!$B$4:$B$49,0)</f>
        <v>0</v>
      </c>
      <c r="E183" s="16"/>
    </row>
    <row r="184" spans="1:5" x14ac:dyDescent="0.25">
      <c r="A184" s="70" t="s">
        <v>489</v>
      </c>
      <c r="B184" s="9" t="s">
        <v>433</v>
      </c>
      <c r="C184" s="9" t="s">
        <v>434</v>
      </c>
      <c r="D184" s="18">
        <f>_xlfn.XLOOKUP(A184,[2]Sheet2!$A$4:$A$49,[2]Sheet2!$B$4:$B$49,0)</f>
        <v>46</v>
      </c>
      <c r="E184" s="16"/>
    </row>
    <row r="185" spans="1:5" x14ac:dyDescent="0.25">
      <c r="A185" s="54">
        <v>8041</v>
      </c>
      <c r="B185" s="54">
        <v>8041</v>
      </c>
      <c r="C185" s="9" t="s">
        <v>435</v>
      </c>
      <c r="D185" s="18">
        <f>_xlfn.XLOOKUP(A185,[2]Sheet2!$A$4:$A$49,[2]Sheet2!$B$4:$B$49,0)</f>
        <v>0</v>
      </c>
      <c r="E185" s="16"/>
    </row>
    <row r="186" spans="1:5" x14ac:dyDescent="0.25">
      <c r="A186" s="54">
        <v>8042</v>
      </c>
      <c r="B186" s="54">
        <v>8042</v>
      </c>
      <c r="C186" s="9" t="s">
        <v>436</v>
      </c>
      <c r="D186" s="18">
        <f>_xlfn.XLOOKUP(A186,[2]Sheet2!$A$4:$A$49,[2]Sheet2!$B$4:$B$49,0)</f>
        <v>0</v>
      </c>
      <c r="E186" s="16"/>
    </row>
    <row r="187" spans="1:5" x14ac:dyDescent="0.25">
      <c r="A187" s="54">
        <v>9025</v>
      </c>
      <c r="B187" s="54">
        <v>9025</v>
      </c>
      <c r="C187" s="9" t="s">
        <v>437</v>
      </c>
      <c r="D187" s="18">
        <f>_xlfn.XLOOKUP(A187,[2]Sheet2!$A$4:$A$49,[2]Sheet2!$B$4:$B$49,0)</f>
        <v>0</v>
      </c>
      <c r="E187" s="16"/>
    </row>
    <row r="188" spans="1:5" x14ac:dyDescent="0.25">
      <c r="A188" s="3">
        <v>9030</v>
      </c>
      <c r="B188" s="3">
        <v>9030</v>
      </c>
      <c r="C188" t="s">
        <v>438</v>
      </c>
      <c r="D188" s="18">
        <f>_xlfn.XLOOKUP(A188,[2]Sheet2!$A$4:$A$49,[2]Sheet2!$B$4:$B$49,0)</f>
        <v>0</v>
      </c>
      <c r="E188" s="16"/>
    </row>
    <row r="189" spans="1:5" x14ac:dyDescent="0.25">
      <c r="A189" s="3">
        <v>9035</v>
      </c>
      <c r="B189" s="3">
        <v>9035</v>
      </c>
      <c r="C189" t="s">
        <v>439</v>
      </c>
      <c r="D189" s="18">
        <f>_xlfn.XLOOKUP(A189,[2]Sheet2!$A$4:$A$49,[2]Sheet2!$B$4:$B$49,0)</f>
        <v>0</v>
      </c>
      <c r="E189" s="16"/>
    </row>
    <row r="190" spans="1:5" x14ac:dyDescent="0.25">
      <c r="A190" s="3">
        <v>9040</v>
      </c>
      <c r="B190" s="3">
        <v>9040</v>
      </c>
      <c r="C190" t="s">
        <v>440</v>
      </c>
      <c r="D190" s="18">
        <f>_xlfn.XLOOKUP(A190,[2]Sheet2!$A$4:$A$49,[2]Sheet2!$B$4:$B$49,0)</f>
        <v>0</v>
      </c>
      <c r="E190" s="16"/>
    </row>
    <row r="191" spans="1:5" x14ac:dyDescent="0.25">
      <c r="A191" s="3">
        <v>9045</v>
      </c>
      <c r="B191" s="3">
        <v>9045</v>
      </c>
      <c r="C191" t="s">
        <v>441</v>
      </c>
      <c r="D191" s="18">
        <f>_xlfn.XLOOKUP(A191,[2]Sheet2!$A$4:$A$49,[2]Sheet2!$B$4:$B$49,0)</f>
        <v>0</v>
      </c>
      <c r="E191" s="16"/>
    </row>
    <row r="192" spans="1:5" x14ac:dyDescent="0.25">
      <c r="A192" s="3">
        <v>9050</v>
      </c>
      <c r="B192" s="3">
        <v>9050</v>
      </c>
      <c r="C192" t="s">
        <v>442</v>
      </c>
      <c r="D192" s="18">
        <f>_xlfn.XLOOKUP(A192,[2]Sheet2!$A$4:$A$49,[2]Sheet2!$B$4:$B$49,0)</f>
        <v>0</v>
      </c>
      <c r="E192" s="16"/>
    </row>
    <row r="193" spans="1:5" x14ac:dyDescent="0.25">
      <c r="A193" s="3">
        <v>9055</v>
      </c>
      <c r="B193" s="3">
        <v>9055</v>
      </c>
      <c r="C193" t="s">
        <v>443</v>
      </c>
      <c r="D193" s="18">
        <f>_xlfn.XLOOKUP(A193,[2]Sheet2!$A$4:$A$49,[2]Sheet2!$B$4:$B$49,0)</f>
        <v>0</v>
      </c>
      <c r="E193" s="16"/>
    </row>
    <row r="194" spans="1:5" x14ac:dyDescent="0.25">
      <c r="A194" s="3">
        <v>9060</v>
      </c>
      <c r="B194" s="3">
        <v>9060</v>
      </c>
      <c r="C194" t="s">
        <v>444</v>
      </c>
      <c r="D194" s="18">
        <f>_xlfn.XLOOKUP(A194,[2]Sheet2!$A$4:$A$49,[2]Sheet2!$B$4:$B$49,0)</f>
        <v>0</v>
      </c>
      <c r="E194" s="16"/>
    </row>
    <row r="195" spans="1:5" x14ac:dyDescent="0.25">
      <c r="A195" s="3">
        <v>9075</v>
      </c>
      <c r="B195" s="3">
        <v>9075</v>
      </c>
      <c r="C195" t="s">
        <v>445</v>
      </c>
      <c r="D195" s="18">
        <f>_xlfn.XLOOKUP(A195,[2]Sheet2!$A$4:$A$49,[2]Sheet2!$B$4:$B$49,0)</f>
        <v>0</v>
      </c>
      <c r="E195" s="16"/>
    </row>
    <row r="196" spans="1:5" x14ac:dyDescent="0.25">
      <c r="A196" s="3">
        <v>9095</v>
      </c>
      <c r="B196" s="3">
        <v>9095</v>
      </c>
      <c r="C196" t="s">
        <v>446</v>
      </c>
      <c r="D196" s="18">
        <f>_xlfn.XLOOKUP(A196,[2]Sheet2!$A$4:$A$49,[2]Sheet2!$B$4:$B$49,0)</f>
        <v>0</v>
      </c>
      <c r="E196" s="16"/>
    </row>
    <row r="197" spans="1:5" x14ac:dyDescent="0.25">
      <c r="A197" s="3">
        <v>9120</v>
      </c>
      <c r="B197" s="3">
        <v>9120</v>
      </c>
      <c r="C197" t="s">
        <v>447</v>
      </c>
      <c r="D197" s="18">
        <f>_xlfn.XLOOKUP(A197,[2]Sheet2!$A$4:$A$49,[2]Sheet2!$B$4:$B$49,0)</f>
        <v>0</v>
      </c>
      <c r="E197" s="16"/>
    </row>
    <row r="198" spans="1:5" x14ac:dyDescent="0.25">
      <c r="A198" s="3">
        <v>9125</v>
      </c>
      <c r="B198" s="3">
        <v>9125</v>
      </c>
      <c r="C198" t="s">
        <v>448</v>
      </c>
      <c r="D198" s="18">
        <f>_xlfn.XLOOKUP(A198,[2]Sheet2!$A$4:$A$49,[2]Sheet2!$B$4:$B$49,0)</f>
        <v>0</v>
      </c>
      <c r="E198" s="16"/>
    </row>
    <row r="199" spans="1:5" x14ac:dyDescent="0.25">
      <c r="A199" s="3">
        <v>9130</v>
      </c>
      <c r="B199" s="3">
        <v>9130</v>
      </c>
      <c r="C199" t="s">
        <v>449</v>
      </c>
      <c r="D199" s="18">
        <f>_xlfn.XLOOKUP(A199,[2]Sheet2!$A$4:$A$49,[2]Sheet2!$B$4:$B$49,0)</f>
        <v>0</v>
      </c>
      <c r="E199" s="16"/>
    </row>
    <row r="200" spans="1:5" x14ac:dyDescent="0.25">
      <c r="A200" s="3">
        <v>9135</v>
      </c>
      <c r="B200" s="3">
        <v>9135</v>
      </c>
      <c r="C200" t="s">
        <v>450</v>
      </c>
      <c r="D200" s="18">
        <f>_xlfn.XLOOKUP(A200,[2]Sheet2!$A$4:$A$49,[2]Sheet2!$B$4:$B$49,0)</f>
        <v>0</v>
      </c>
      <c r="E200" s="16"/>
    </row>
    <row r="201" spans="1:5" x14ac:dyDescent="0.25">
      <c r="A201" s="3">
        <v>9140</v>
      </c>
      <c r="B201" s="3">
        <v>9140</v>
      </c>
      <c r="C201" t="s">
        <v>451</v>
      </c>
      <c r="D201" s="18">
        <f>_xlfn.XLOOKUP(A201,[2]Sheet2!$A$4:$A$49,[2]Sheet2!$B$4:$B$49,0)</f>
        <v>0</v>
      </c>
      <c r="E201" s="16"/>
    </row>
    <row r="202" spans="1:5" x14ac:dyDescent="0.25">
      <c r="A202" s="3">
        <v>9145</v>
      </c>
      <c r="B202" s="3">
        <v>9145</v>
      </c>
      <c r="C202" t="s">
        <v>452</v>
      </c>
      <c r="D202" s="18">
        <f>_xlfn.XLOOKUP(A202,[2]Sheet2!$A$4:$A$49,[2]Sheet2!$B$4:$B$49,0)</f>
        <v>0</v>
      </c>
      <c r="E202" s="16"/>
    </row>
    <row r="203" spans="1:5" x14ac:dyDescent="0.25">
      <c r="A203" s="3">
        <v>9150</v>
      </c>
      <c r="B203" s="3">
        <v>9150</v>
      </c>
      <c r="C203" t="s">
        <v>453</v>
      </c>
      <c r="D203" s="18">
        <f>_xlfn.XLOOKUP(A203,[2]Sheet2!$A$4:$A$49,[2]Sheet2!$B$4:$B$49,0)</f>
        <v>0</v>
      </c>
      <c r="E203" s="16"/>
    </row>
    <row r="204" spans="1:5" x14ac:dyDescent="0.25">
      <c r="A204" s="3">
        <v>9160</v>
      </c>
      <c r="B204" s="3">
        <v>9160</v>
      </c>
      <c r="C204" t="s">
        <v>454</v>
      </c>
      <c r="D204" s="18">
        <f>_xlfn.XLOOKUP(A204,[2]Sheet2!$A$4:$A$49,[2]Sheet2!$B$4:$B$49,0)</f>
        <v>0</v>
      </c>
      <c r="E204" s="16"/>
    </row>
    <row r="205" spans="1:5" x14ac:dyDescent="0.25">
      <c r="A205" s="3">
        <v>9165</v>
      </c>
      <c r="B205" s="3">
        <v>9165</v>
      </c>
      <c r="C205" t="s">
        <v>455</v>
      </c>
      <c r="D205" s="18">
        <f>_xlfn.XLOOKUP(A205,[2]Sheet2!$A$4:$A$49,[2]Sheet2!$B$4:$B$49,0)</f>
        <v>0</v>
      </c>
      <c r="E205" s="16"/>
    </row>
    <row r="206" spans="1:5" x14ac:dyDescent="0.25">
      <c r="A206" s="3">
        <v>9170</v>
      </c>
      <c r="B206" s="3">
        <v>9170</v>
      </c>
      <c r="C206" t="s">
        <v>456</v>
      </c>
      <c r="D206" s="18">
        <f>_xlfn.XLOOKUP(A206,[2]Sheet2!$A$4:$A$49,[2]Sheet2!$B$4:$B$49,0)</f>
        <v>0</v>
      </c>
      <c r="E206" s="16"/>
    </row>
    <row r="207" spans="1:5" x14ac:dyDescent="0.25">
      <c r="A207" s="3">
        <v>9175</v>
      </c>
      <c r="B207" s="3">
        <v>9175</v>
      </c>
      <c r="C207" t="s">
        <v>457</v>
      </c>
      <c r="D207" s="18">
        <f>_xlfn.XLOOKUP(A207,[2]Sheet2!$A$4:$A$49,[2]Sheet2!$B$4:$B$49,0)</f>
        <v>0</v>
      </c>
    </row>
    <row r="208" spans="1:5" x14ac:dyDescent="0.25">
      <c r="D208" s="16"/>
    </row>
    <row r="209" spans="4:4" x14ac:dyDescent="0.25">
      <c r="D209">
        <f>SUM(D6:D208)</f>
        <v>262</v>
      </c>
    </row>
  </sheetData>
  <phoneticPr fontId="3" type="noConversion"/>
  <pageMargins left="0.75" right="0.75" top="1" bottom="1" header="0.5" footer="0.5"/>
  <pageSetup scale="85" orientation="landscape" r:id="rId1"/>
  <headerFooter alignWithMargins="0">
    <oddHeader>&amp;CFY 2023-24: Data Pipeline Number of Charter Schools in District</oddHeader>
    <oddFooter>&amp;LCDE, School Finance&amp;R&amp;D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State Share Gross to Pipeline</vt:lpstr>
      <vt:lpstr>State Share Net to Pipeline</vt:lpstr>
      <vt:lpstr>Hold Harmless Kindergarten</vt:lpstr>
      <vt:lpstr>ELPA</vt:lpstr>
      <vt:lpstr>CDE Audit Findings</vt:lpstr>
      <vt:lpstr>Allocat to Charters</vt:lpstr>
      <vt:lpstr>Number of Charters in District</vt:lpstr>
      <vt:lpstr>'Allocat to Charters'!Print_Titles</vt:lpstr>
      <vt:lpstr>'CDE Audit Findings'!Print_Titles</vt:lpstr>
      <vt:lpstr>'Hold Harmless Kindergarten'!Print_Titles</vt:lpstr>
      <vt:lpstr>'Number of Charters in District'!Print_Titles</vt:lpstr>
      <vt:lpstr>'State Share Gross to Pipeline'!Print_Titles</vt:lpstr>
      <vt:lpstr>'State Share Net to Pipeline'!Print_Titles</vt:lpstr>
    </vt:vector>
  </TitlesOfParts>
  <Manager/>
  <Company>CDE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williams_a</dc:creator>
  <cp:keywords/>
  <dc:description/>
  <cp:lastModifiedBy>Kahle, Tim</cp:lastModifiedBy>
  <cp:revision/>
  <cp:lastPrinted>2024-07-11T23:05:40Z</cp:lastPrinted>
  <dcterms:created xsi:type="dcterms:W3CDTF">2003-07-29T17:52:22Z</dcterms:created>
  <dcterms:modified xsi:type="dcterms:W3CDTF">2025-07-18T20:38:09Z</dcterms:modified>
  <cp:category/>
  <cp:contentStatus/>
</cp:coreProperties>
</file>